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3"/>
  </bookViews>
  <sheets>
    <sheet name="BẢNG TỔNG HỢP V-T TOÀN TRƯỜNG" sheetId="318" state="hidden" r:id="rId1"/>
    <sheet name="Tổng" sheetId="320" r:id="rId2"/>
    <sheet name="BHST20.3" sheetId="281" r:id="rId3"/>
    <sheet name="BHST21.4" sheetId="279" r:id="rId4"/>
    <sheet name="LGT21.2" sheetId="280" r:id="rId5"/>
    <sheet name="TQW21.1" sheetId="293" r:id="rId6"/>
    <sheet name="TQW21.2" sheetId="295" r:id="rId7"/>
    <sheet name="TBN21.3" sheetId="296" r:id="rId8"/>
    <sheet name="Sheet1" sheetId="319" r:id="rId9"/>
  </sheets>
  <calcPr calcId="144525"/>
</workbook>
</file>

<file path=xl/calcChain.xml><?xml version="1.0" encoding="utf-8"?>
<calcChain xmlns="http://schemas.openxmlformats.org/spreadsheetml/2006/main">
  <c r="AK24" i="296" l="1"/>
  <c r="AI24" i="296"/>
  <c r="AJ24" i="296" s="1"/>
  <c r="AK23" i="296"/>
  <c r="AJ23" i="296"/>
  <c r="AI23" i="296"/>
  <c r="AK22" i="296"/>
  <c r="AI22" i="296"/>
  <c r="AJ22" i="296" s="1"/>
  <c r="AK21" i="296"/>
  <c r="AJ21" i="296"/>
  <c r="AI21" i="296"/>
  <c r="AK20" i="296"/>
  <c r="AI20" i="296"/>
  <c r="AJ20" i="296" s="1"/>
  <c r="AK19" i="296"/>
  <c r="AJ19" i="296"/>
  <c r="AI19" i="296"/>
  <c r="AK18" i="296"/>
  <c r="AI18" i="296"/>
  <c r="AJ18" i="296" s="1"/>
  <c r="AK17" i="296"/>
  <c r="AJ17" i="296"/>
  <c r="AI17" i="296"/>
  <c r="AK16" i="296"/>
  <c r="AI16" i="296"/>
  <c r="AJ16" i="296" s="1"/>
  <c r="AK43" i="295"/>
  <c r="AJ43" i="295"/>
  <c r="AI43" i="295"/>
  <c r="AK35" i="295"/>
  <c r="AI35" i="295"/>
  <c r="AJ35" i="295" s="1"/>
  <c r="AK34" i="295"/>
  <c r="AJ34" i="295"/>
  <c r="AI34" i="295"/>
  <c r="AK33" i="295"/>
  <c r="AI33" i="295"/>
  <c r="AJ33" i="295" s="1"/>
  <c r="AK32" i="295"/>
  <c r="AJ32" i="295"/>
  <c r="AI32" i="295"/>
  <c r="AK31" i="295"/>
  <c r="AI31" i="295"/>
  <c r="AJ31" i="295" s="1"/>
  <c r="AK30" i="295"/>
  <c r="AJ30" i="295"/>
  <c r="AI30" i="295"/>
  <c r="AK29" i="295"/>
  <c r="AI29" i="295"/>
  <c r="AJ29" i="295" s="1"/>
  <c r="AK38" i="293" l="1"/>
  <c r="AI38" i="293"/>
  <c r="AJ38" i="293" s="1"/>
  <c r="AK37" i="293"/>
  <c r="AI37" i="293"/>
  <c r="AJ37" i="293" s="1"/>
  <c r="AK36" i="293"/>
  <c r="AI36" i="293"/>
  <c r="AJ36" i="293" s="1"/>
  <c r="AK35" i="293"/>
  <c r="AI35" i="293"/>
  <c r="AJ35" i="293" s="1"/>
  <c r="AK34" i="293"/>
  <c r="AI34" i="293"/>
  <c r="AJ34" i="293" s="1"/>
  <c r="AK33" i="293"/>
  <c r="AI33" i="293"/>
  <c r="AJ33" i="293" s="1"/>
  <c r="AK32" i="293"/>
  <c r="AI32" i="293"/>
  <c r="AJ32" i="293" s="1"/>
  <c r="AK31" i="293"/>
  <c r="AI31" i="293"/>
  <c r="AJ31" i="293" s="1"/>
  <c r="AK30" i="293"/>
  <c r="AI30" i="293"/>
  <c r="AJ30" i="293" s="1"/>
  <c r="AK29" i="293"/>
  <c r="AI29" i="293"/>
  <c r="AJ29" i="293" s="1"/>
  <c r="AK28" i="293"/>
  <c r="AI28" i="293"/>
  <c r="AJ28" i="293" s="1"/>
  <c r="AK43" i="281"/>
  <c r="AI43" i="281"/>
  <c r="AJ43" i="281" s="1"/>
  <c r="AK42" i="281"/>
  <c r="AJ42" i="281"/>
  <c r="AI42" i="281"/>
  <c r="AK41" i="281"/>
  <c r="AI41" i="281"/>
  <c r="AJ41" i="281" s="1"/>
  <c r="AK40" i="281"/>
  <c r="AJ40" i="281"/>
  <c r="AI40" i="281"/>
  <c r="AK39" i="281"/>
  <c r="AI39" i="281"/>
  <c r="AJ39" i="281" s="1"/>
  <c r="AK38" i="281"/>
  <c r="AJ38" i="281"/>
  <c r="AI38" i="281"/>
  <c r="AK37" i="281"/>
  <c r="AI37" i="281"/>
  <c r="AJ37" i="281" s="1"/>
  <c r="AK36" i="281"/>
  <c r="AJ36" i="281"/>
  <c r="AI36" i="281"/>
  <c r="AK35" i="281"/>
  <c r="AI35" i="281"/>
  <c r="AJ35" i="281" s="1"/>
  <c r="AK34" i="281"/>
  <c r="AJ34" i="281"/>
  <c r="AI34" i="281"/>
  <c r="AK33" i="281"/>
  <c r="AI33" i="281"/>
  <c r="AJ33" i="281" s="1"/>
  <c r="AK41" i="280"/>
  <c r="AI41" i="280"/>
  <c r="AJ41" i="280" s="1"/>
  <c r="AK40" i="280"/>
  <c r="AI40" i="280"/>
  <c r="AJ40" i="280" s="1"/>
  <c r="AK39" i="280"/>
  <c r="AI39" i="280"/>
  <c r="AJ39" i="280" s="1"/>
  <c r="AK38" i="280"/>
  <c r="AI38" i="280"/>
  <c r="AJ38" i="280" s="1"/>
  <c r="AK37" i="280"/>
  <c r="AI37" i="280"/>
  <c r="AJ37" i="280" s="1"/>
  <c r="AK36" i="280"/>
  <c r="AI36" i="280"/>
  <c r="AJ36" i="280" s="1"/>
  <c r="AK35" i="280"/>
  <c r="AI35" i="280"/>
  <c r="AJ35" i="280" s="1"/>
  <c r="AK34" i="280"/>
  <c r="AI34" i="280"/>
  <c r="AJ34" i="280" s="1"/>
  <c r="AK33" i="280"/>
  <c r="AI33" i="280"/>
  <c r="AJ33" i="280" s="1"/>
  <c r="AK32" i="280"/>
  <c r="AI32" i="280"/>
  <c r="AJ32" i="280" s="1"/>
  <c r="AK31" i="280"/>
  <c r="AI31" i="280"/>
  <c r="AJ31" i="280" s="1"/>
  <c r="AK29" i="279"/>
  <c r="AI29" i="279"/>
  <c r="AJ29" i="279" s="1"/>
  <c r="AK28" i="279"/>
  <c r="AI28" i="279"/>
  <c r="AJ28" i="279" s="1"/>
  <c r="AK27" i="279"/>
  <c r="AI27" i="279"/>
  <c r="AJ27" i="279" s="1"/>
  <c r="AK26" i="279"/>
  <c r="AJ26" i="279"/>
  <c r="AI26" i="279"/>
  <c r="AK25" i="279"/>
  <c r="AI25" i="279"/>
  <c r="AJ25" i="279" s="1"/>
  <c r="AK24" i="279"/>
  <c r="AI24" i="279"/>
  <c r="AJ24" i="279" s="1"/>
  <c r="AK23" i="279"/>
  <c r="AI23" i="279"/>
  <c r="AJ23" i="279" s="1"/>
  <c r="AK22" i="279"/>
  <c r="AJ22" i="279"/>
  <c r="AI22" i="279"/>
  <c r="AK21" i="279"/>
  <c r="AI21" i="279"/>
  <c r="AJ21" i="279" s="1"/>
  <c r="AK20" i="279"/>
  <c r="AI20" i="279"/>
  <c r="AJ20" i="279" s="1"/>
  <c r="AK42" i="295" l="1"/>
  <c r="AI42" i="295"/>
  <c r="AJ42" i="295" s="1"/>
  <c r="AK41" i="295"/>
  <c r="AI41" i="295"/>
  <c r="AJ41" i="295" s="1"/>
  <c r="AK40" i="295"/>
  <c r="AI40" i="295"/>
  <c r="AJ40" i="295" s="1"/>
  <c r="AK39" i="295"/>
  <c r="AI39" i="295"/>
  <c r="AJ39" i="295" s="1"/>
  <c r="AK38" i="295"/>
  <c r="AI38" i="295"/>
  <c r="AJ38" i="295" s="1"/>
  <c r="AK37" i="295"/>
  <c r="AI37" i="295"/>
  <c r="AJ37" i="295" s="1"/>
  <c r="AK36" i="295"/>
  <c r="AI36" i="295"/>
  <c r="AJ36" i="295" s="1"/>
  <c r="AK28" i="295"/>
  <c r="AI28" i="295"/>
  <c r="AJ28" i="295" s="1"/>
  <c r="AK27" i="295"/>
  <c r="AI27" i="295"/>
  <c r="AJ27" i="295" s="1"/>
  <c r="AK26" i="295"/>
  <c r="AI26" i="295"/>
  <c r="AJ26" i="295" s="1"/>
  <c r="AK25" i="295"/>
  <c r="AI25" i="295"/>
  <c r="AJ25" i="295" s="1"/>
  <c r="AK24" i="295"/>
  <c r="AJ24" i="295"/>
  <c r="AI24" i="295"/>
  <c r="AK23" i="295"/>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J8" i="295"/>
  <c r="AI8" i="295"/>
  <c r="AK7" i="295"/>
  <c r="AI7" i="295"/>
  <c r="AJ7" i="295" s="1"/>
  <c r="AI16" i="279"/>
  <c r="AJ16" i="279" s="1"/>
  <c r="AK16" i="279"/>
  <c r="AI17" i="279"/>
  <c r="AJ17" i="279" s="1"/>
  <c r="AK17" i="279"/>
  <c r="AI18" i="279"/>
  <c r="AJ18" i="279" s="1"/>
  <c r="AK18" i="279"/>
  <c r="AI19" i="279"/>
  <c r="AJ19" i="279"/>
  <c r="AK19" i="279"/>
  <c r="AI24" i="281"/>
  <c r="AJ24" i="281" s="1"/>
  <c r="AK24" i="281"/>
  <c r="AI25" i="281"/>
  <c r="AJ25" i="281"/>
  <c r="AK25" i="281"/>
  <c r="AI26" i="281"/>
  <c r="AJ26" i="281" s="1"/>
  <c r="AK26" i="281"/>
  <c r="AI27" i="281"/>
  <c r="AJ27" i="281"/>
  <c r="AK27" i="281"/>
  <c r="AI28" i="281"/>
  <c r="AJ28" i="281" s="1"/>
  <c r="AK28" i="281"/>
  <c r="AI29" i="281"/>
  <c r="AJ29" i="281"/>
  <c r="AK29" i="281"/>
  <c r="AI30" i="281"/>
  <c r="AJ30" i="281" s="1"/>
  <c r="AK30" i="281"/>
  <c r="AI31" i="281"/>
  <c r="AJ31" i="281" s="1"/>
  <c r="AK31" i="281"/>
  <c r="AI32" i="281"/>
  <c r="AJ32" i="281" s="1"/>
  <c r="AK32" i="281"/>
  <c r="AI44" i="281"/>
  <c r="AJ44" i="281" s="1"/>
  <c r="AK44" i="281"/>
  <c r="AI45" i="281"/>
  <c r="AJ45" i="281" s="1"/>
  <c r="AK45" i="281"/>
  <c r="AI46" i="281"/>
  <c r="AJ46" i="281"/>
  <c r="AK46" i="281"/>
  <c r="AI47" i="281"/>
  <c r="AJ47" i="281" s="1"/>
  <c r="AK47" i="281"/>
  <c r="AI48" i="281"/>
  <c r="AJ48" i="281"/>
  <c r="AK48" i="281"/>
  <c r="AI49" i="281"/>
  <c r="AJ49" i="281" s="1"/>
  <c r="AK49" i="281"/>
  <c r="AI50" i="281"/>
  <c r="AJ50" i="281" s="1"/>
  <c r="AK50" i="281"/>
  <c r="AI51" i="281"/>
  <c r="AJ51" i="281" s="1"/>
  <c r="AK51" i="281"/>
  <c r="AI52" i="281"/>
  <c r="AJ52" i="281" s="1"/>
  <c r="AK52" i="281"/>
  <c r="AK30" i="296" l="1"/>
  <c r="AI30" i="296"/>
  <c r="AJ30" i="296" s="1"/>
  <c r="AK29" i="296"/>
  <c r="AI29" i="296"/>
  <c r="AJ29" i="296" s="1"/>
  <c r="AK28" i="296"/>
  <c r="AI28" i="296"/>
  <c r="AJ28" i="296" s="1"/>
  <c r="AK27" i="296"/>
  <c r="AI27" i="296"/>
  <c r="AJ27" i="296" s="1"/>
  <c r="AK26" i="296"/>
  <c r="AI26" i="296"/>
  <c r="AJ26" i="296" s="1"/>
  <c r="AK25" i="296"/>
  <c r="AI25" i="296"/>
  <c r="AJ25" i="296" s="1"/>
  <c r="AK15" i="296"/>
  <c r="AI15" i="296"/>
  <c r="AJ15" i="296" s="1"/>
  <c r="AK14" i="296"/>
  <c r="AI14" i="296"/>
  <c r="AJ14" i="296" s="1"/>
  <c r="AK13" i="296"/>
  <c r="AI13" i="296"/>
  <c r="AJ13" i="296" s="1"/>
  <c r="AK12" i="296"/>
  <c r="AI12" i="296"/>
  <c r="AJ12" i="296" s="1"/>
  <c r="AK11" i="296"/>
  <c r="AI11" i="296"/>
  <c r="AJ11" i="296" s="1"/>
  <c r="AK10" i="296"/>
  <c r="AI10" i="296"/>
  <c r="AJ10" i="296" s="1"/>
  <c r="AK9" i="296"/>
  <c r="AI9" i="296"/>
  <c r="AJ9" i="296" s="1"/>
  <c r="AK8" i="296"/>
  <c r="AI8" i="296"/>
  <c r="AJ8" i="296" s="1"/>
  <c r="AK7" i="296"/>
  <c r="AI7" i="296"/>
  <c r="AJ7" i="296" s="1"/>
  <c r="AI26" i="293"/>
  <c r="AJ26" i="293" s="1"/>
  <c r="AK26" i="293"/>
  <c r="AI27" i="293"/>
  <c r="AJ27" i="293" s="1"/>
  <c r="AK27" i="293"/>
  <c r="AI39" i="293"/>
  <c r="AJ39" i="293" s="1"/>
  <c r="AK39" i="293"/>
  <c r="AI40" i="293"/>
  <c r="AJ40" i="293" s="1"/>
  <c r="AK40" i="293"/>
  <c r="AI41" i="293"/>
  <c r="AJ41" i="293" s="1"/>
  <c r="AK41" i="293"/>
  <c r="AI42" i="293"/>
  <c r="AJ42" i="293" s="1"/>
  <c r="AK42" i="293"/>
  <c r="AI43" i="293"/>
  <c r="AJ43" i="293" s="1"/>
  <c r="AK43" i="293"/>
  <c r="AI44" i="293"/>
  <c r="AJ44" i="293" s="1"/>
  <c r="AK44" i="293"/>
  <c r="AK32" i="296" l="1"/>
  <c r="AK33" i="296"/>
  <c r="AK31" i="296"/>
  <c r="AK8" i="293"/>
  <c r="AK9" i="293"/>
  <c r="AK10" i="293"/>
  <c r="AK11" i="293"/>
  <c r="AK12" i="293"/>
  <c r="AK13" i="293"/>
  <c r="AK14" i="293"/>
  <c r="AK15" i="293"/>
  <c r="AK16" i="293"/>
  <c r="AK17" i="293"/>
  <c r="AK18" i="293"/>
  <c r="AK19" i="293"/>
  <c r="AK20" i="293"/>
  <c r="AK21" i="293"/>
  <c r="AK22" i="293"/>
  <c r="AK23" i="293"/>
  <c r="AK24" i="293"/>
  <c r="AK25" i="293"/>
  <c r="AK50" i="293"/>
  <c r="AK51" i="293"/>
  <c r="AK52" i="293"/>
  <c r="AK53" i="293"/>
  <c r="AK54" i="293"/>
  <c r="AK7" i="293"/>
  <c r="AK8" i="281"/>
  <c r="AK9" i="281"/>
  <c r="AK10" i="281"/>
  <c r="AK11" i="281"/>
  <c r="AK12" i="281"/>
  <c r="AK13" i="281"/>
  <c r="AK14" i="281"/>
  <c r="AK15" i="281"/>
  <c r="AK16" i="281"/>
  <c r="AK17" i="281"/>
  <c r="AK18" i="281"/>
  <c r="AK19" i="281"/>
  <c r="AK20" i="281"/>
  <c r="AK21" i="281"/>
  <c r="AK22" i="281"/>
  <c r="AK23" i="281"/>
  <c r="AK53" i="281"/>
  <c r="AK54" i="281"/>
  <c r="AK7" i="281"/>
  <c r="AK7" i="280"/>
  <c r="AK8" i="279"/>
  <c r="AK9" i="279"/>
  <c r="AK10" i="279"/>
  <c r="AK11" i="279"/>
  <c r="AK12" i="279"/>
  <c r="AK13" i="279"/>
  <c r="AK14" i="279"/>
  <c r="AK15" i="279"/>
  <c r="AK7" i="279"/>
  <c r="AK40" i="279" l="1"/>
  <c r="S17" i="320" l="1"/>
  <c r="S18" i="319"/>
  <c r="S9" i="319"/>
  <c r="AI32" i="296" l="1"/>
  <c r="AJ32" i="296" s="1"/>
  <c r="AI33" i="296"/>
  <c r="AJ33" i="296" s="1"/>
  <c r="AI31" i="296"/>
  <c r="AJ31" i="296" s="1"/>
  <c r="AI8" i="293"/>
  <c r="AJ8" i="293" s="1"/>
  <c r="AI9" i="293"/>
  <c r="AJ9" i="293" s="1"/>
  <c r="AI10" i="293"/>
  <c r="AJ10" i="293" s="1"/>
  <c r="AI11" i="293"/>
  <c r="AJ11" i="293" s="1"/>
  <c r="AI12" i="293"/>
  <c r="AJ12" i="293" s="1"/>
  <c r="AI13" i="293"/>
  <c r="AJ13" i="293" s="1"/>
  <c r="AI14" i="293"/>
  <c r="AJ14" i="293" s="1"/>
  <c r="AI15" i="293"/>
  <c r="AJ15" i="293" s="1"/>
  <c r="AI16" i="293"/>
  <c r="AJ16" i="293" s="1"/>
  <c r="AI17" i="293"/>
  <c r="AJ17" i="293" s="1"/>
  <c r="AI18" i="293"/>
  <c r="AJ18" i="293" s="1"/>
  <c r="AI19" i="293"/>
  <c r="AJ19" i="293" s="1"/>
  <c r="AI20" i="293"/>
  <c r="AJ20" i="293" s="1"/>
  <c r="AI21" i="293"/>
  <c r="AJ21" i="293" s="1"/>
  <c r="AI22" i="293"/>
  <c r="AJ22" i="293" s="1"/>
  <c r="AI23" i="293"/>
  <c r="AJ23" i="293" s="1"/>
  <c r="AI24" i="293"/>
  <c r="AJ24" i="293" s="1"/>
  <c r="AI25" i="293"/>
  <c r="AJ25" i="293" s="1"/>
  <c r="AI50" i="293"/>
  <c r="AJ50" i="293" s="1"/>
  <c r="AI51" i="293"/>
  <c r="AJ51" i="293" s="1"/>
  <c r="AI52" i="293"/>
  <c r="AJ52" i="293" s="1"/>
  <c r="AI53" i="293"/>
  <c r="AJ53" i="293" s="1"/>
  <c r="AI54" i="293"/>
  <c r="AJ54" i="293" s="1"/>
  <c r="AI7" i="293"/>
  <c r="AJ7" i="293" s="1"/>
  <c r="AI8" i="281"/>
  <c r="AJ8" i="281" s="1"/>
  <c r="AI9" i="281"/>
  <c r="AJ9" i="281" s="1"/>
  <c r="AI10" i="281"/>
  <c r="AJ10" i="281" s="1"/>
  <c r="AI11" i="281"/>
  <c r="AJ11" i="281" s="1"/>
  <c r="AI12" i="281"/>
  <c r="AJ12" i="281" s="1"/>
  <c r="AI13" i="281"/>
  <c r="AJ13" i="281" s="1"/>
  <c r="AI14" i="281"/>
  <c r="AJ14" i="281" s="1"/>
  <c r="AI15" i="281"/>
  <c r="AJ15" i="281" s="1"/>
  <c r="AI16" i="281"/>
  <c r="AJ16" i="281" s="1"/>
  <c r="AI17" i="281"/>
  <c r="AJ17" i="281" s="1"/>
  <c r="AI18" i="281"/>
  <c r="AJ18" i="281" s="1"/>
  <c r="AI19" i="281"/>
  <c r="AJ19" i="281" s="1"/>
  <c r="AI20" i="281"/>
  <c r="AJ20" i="281" s="1"/>
  <c r="AI21" i="281"/>
  <c r="AJ21" i="281" s="1"/>
  <c r="AI22" i="281"/>
  <c r="AJ22" i="281" s="1"/>
  <c r="AI23" i="281"/>
  <c r="AJ23" i="281" s="1"/>
  <c r="AI53" i="281"/>
  <c r="AJ53" i="281" s="1"/>
  <c r="AI54" i="281"/>
  <c r="AJ54" i="281" s="1"/>
  <c r="AI7" i="281"/>
  <c r="AJ7" i="281" s="1"/>
  <c r="AK8" i="280"/>
  <c r="AK9" i="280"/>
  <c r="AK10" i="280"/>
  <c r="AK11" i="280"/>
  <c r="AK12" i="280"/>
  <c r="AK13" i="280"/>
  <c r="AK14" i="280"/>
  <c r="AK15" i="280"/>
  <c r="AK16" i="280"/>
  <c r="AK17" i="280"/>
  <c r="AK18" i="280"/>
  <c r="AK19" i="280"/>
  <c r="AK20" i="280"/>
  <c r="AK21" i="280"/>
  <c r="AK22" i="280"/>
  <c r="AK23" i="280"/>
  <c r="AK24" i="280"/>
  <c r="AK25" i="280"/>
  <c r="AK26" i="280"/>
  <c r="AK27" i="280"/>
  <c r="AK28" i="280"/>
  <c r="AK29" i="280"/>
  <c r="AK30" i="280"/>
  <c r="AK42" i="280"/>
  <c r="AK43" i="280"/>
  <c r="AK44" i="280"/>
  <c r="AK45" i="280"/>
  <c r="AK46" i="280"/>
  <c r="AK47" i="280"/>
  <c r="AK48" i="280"/>
  <c r="AK49" i="280"/>
  <c r="AK50" i="280"/>
  <c r="AK51" i="280"/>
  <c r="AK52" i="280"/>
  <c r="AI8" i="280"/>
  <c r="AJ8" i="280" s="1"/>
  <c r="AI9" i="280"/>
  <c r="AJ9" i="280" s="1"/>
  <c r="AI10" i="280"/>
  <c r="AJ10" i="280" s="1"/>
  <c r="AI11" i="280"/>
  <c r="AJ11" i="280" s="1"/>
  <c r="AI12" i="280"/>
  <c r="AJ12" i="280" s="1"/>
  <c r="AI13" i="280"/>
  <c r="AJ13" i="280" s="1"/>
  <c r="AI14" i="280"/>
  <c r="AJ14" i="280" s="1"/>
  <c r="AI15" i="280"/>
  <c r="AJ15" i="280" s="1"/>
  <c r="AI16" i="280"/>
  <c r="AJ16" i="280" s="1"/>
  <c r="AI17" i="280"/>
  <c r="AJ17" i="280" s="1"/>
  <c r="AI18" i="280"/>
  <c r="AJ18" i="280" s="1"/>
  <c r="AI19" i="280"/>
  <c r="AJ19" i="280" s="1"/>
  <c r="AI20" i="280"/>
  <c r="AJ20" i="280" s="1"/>
  <c r="AI21" i="280"/>
  <c r="AJ21" i="280" s="1"/>
  <c r="AI22" i="280"/>
  <c r="AJ22" i="280" s="1"/>
  <c r="AI23" i="280"/>
  <c r="AJ23" i="280" s="1"/>
  <c r="AI24" i="280"/>
  <c r="AJ24" i="280" s="1"/>
  <c r="AI25" i="280"/>
  <c r="AJ25" i="280" s="1"/>
  <c r="AI26" i="280"/>
  <c r="AJ26" i="280" s="1"/>
  <c r="AI27" i="280"/>
  <c r="AJ27" i="280" s="1"/>
  <c r="AI28" i="280"/>
  <c r="AJ28" i="280" s="1"/>
  <c r="AI29" i="280"/>
  <c r="AJ29" i="280" s="1"/>
  <c r="AI30" i="280"/>
  <c r="AJ30" i="280" s="1"/>
  <c r="AI42" i="280"/>
  <c r="AJ42" i="280" s="1"/>
  <c r="AI43" i="280"/>
  <c r="AJ43" i="280" s="1"/>
  <c r="AI44" i="280"/>
  <c r="AJ44" i="280" s="1"/>
  <c r="AI45" i="280"/>
  <c r="AJ45" i="280" s="1"/>
  <c r="AI46" i="280"/>
  <c r="AJ46" i="280" s="1"/>
  <c r="AI47" i="280"/>
  <c r="AJ47" i="280" s="1"/>
  <c r="AI48" i="280"/>
  <c r="AJ48" i="280" s="1"/>
  <c r="AI49" i="280"/>
  <c r="AJ49" i="280" s="1"/>
  <c r="AI50" i="280"/>
  <c r="AJ50" i="280" s="1"/>
  <c r="AI51" i="280"/>
  <c r="AJ51" i="280" s="1"/>
  <c r="AI52" i="280"/>
  <c r="AJ52" i="280" s="1"/>
  <c r="AI7" i="280"/>
  <c r="AJ7" i="280" s="1"/>
  <c r="AI8" i="279"/>
  <c r="AJ8" i="279" s="1"/>
  <c r="AI9" i="279"/>
  <c r="AJ9" i="279" s="1"/>
  <c r="AI10" i="279"/>
  <c r="AJ10" i="279" s="1"/>
  <c r="AI11" i="279"/>
  <c r="AJ11" i="279" s="1"/>
  <c r="AI12" i="279"/>
  <c r="AJ12" i="279" s="1"/>
  <c r="AI13" i="279"/>
  <c r="AJ13" i="279" s="1"/>
  <c r="AI14" i="279"/>
  <c r="AJ14" i="279" s="1"/>
  <c r="AI15" i="279"/>
  <c r="AJ15" i="279" s="1"/>
  <c r="AI7" i="279"/>
  <c r="Q9" i="319" l="1"/>
  <c r="AJ7" i="279"/>
  <c r="AJ40" i="279" s="1"/>
  <c r="R18" i="319" s="1"/>
  <c r="AI40" i="279"/>
  <c r="R9" i="319" l="1"/>
  <c r="R17" i="320"/>
  <c r="Q17" i="320"/>
  <c r="Q18" i="319"/>
  <c r="E6" i="318" l="1"/>
  <c r="E6" i="319"/>
  <c r="E5" i="320"/>
  <c r="W14" i="319"/>
  <c r="W13" i="320"/>
  <c r="X13" i="320"/>
  <c r="X14" i="319"/>
  <c r="D5" i="296"/>
  <c r="E5" i="296" s="1"/>
  <c r="E6" i="296" s="1"/>
  <c r="D5" i="295"/>
  <c r="E5" i="295" s="1"/>
  <c r="E6" i="295" s="1"/>
  <c r="D5" i="293"/>
  <c r="D6" i="293" s="1"/>
  <c r="D5" i="281"/>
  <c r="E5" i="281" s="1"/>
  <c r="D5" i="280"/>
  <c r="E5" i="280" s="1"/>
  <c r="D5" i="279"/>
  <c r="E5" i="279" s="1"/>
  <c r="Y14" i="319" l="1"/>
  <c r="Y13" i="320"/>
  <c r="D6" i="296"/>
  <c r="D6" i="295"/>
  <c r="D6" i="281"/>
  <c r="D6" i="280"/>
  <c r="F5" i="296"/>
  <c r="F5" i="295"/>
  <c r="E5" i="293"/>
  <c r="E6" i="281"/>
  <c r="F5" i="281"/>
  <c r="E6" i="280"/>
  <c r="F5" i="280"/>
  <c r="F5" i="279"/>
  <c r="E6" i="279"/>
  <c r="D6" i="279"/>
  <c r="F6" i="296" l="1"/>
  <c r="G5" i="296"/>
  <c r="F6" i="295"/>
  <c r="G5" i="295"/>
  <c r="E6" i="293"/>
  <c r="F5" i="293"/>
  <c r="F6" i="281"/>
  <c r="G5" i="281"/>
  <c r="F6" i="280"/>
  <c r="G5" i="280"/>
  <c r="F6" i="279"/>
  <c r="G5" i="279"/>
  <c r="H5" i="296" l="1"/>
  <c r="G6" i="296"/>
  <c r="H5" i="295"/>
  <c r="G6" i="295"/>
  <c r="G5" i="293"/>
  <c r="F6" i="293"/>
  <c r="H5" i="281"/>
  <c r="G6" i="281"/>
  <c r="H5" i="280"/>
  <c r="G6" i="280"/>
  <c r="H5" i="279"/>
  <c r="G6" i="279"/>
  <c r="S6" i="318" l="1"/>
  <c r="G11" i="320"/>
  <c r="G12" i="319"/>
  <c r="H6" i="296"/>
  <c r="I5" i="296"/>
  <c r="H6" i="295"/>
  <c r="I5" i="295"/>
  <c r="H5" i="293"/>
  <c r="G6" i="293"/>
  <c r="I5" i="281"/>
  <c r="H6" i="281"/>
  <c r="I5" i="280"/>
  <c r="H6" i="280"/>
  <c r="I5" i="279"/>
  <c r="H6" i="279"/>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6"/>
  <c r="J5" i="296"/>
  <c r="I6" i="295"/>
  <c r="J5" i="295"/>
  <c r="H6" i="293"/>
  <c r="I5" i="293"/>
  <c r="I6" i="281"/>
  <c r="J5" i="281"/>
  <c r="I6" i="280"/>
  <c r="J5" i="280"/>
  <c r="I6" i="279"/>
  <c r="J5" i="279"/>
  <c r="F7" i="318"/>
  <c r="F6" i="318"/>
  <c r="F18" i="320" l="1"/>
  <c r="B20" i="320"/>
  <c r="B21" i="319"/>
  <c r="B24" i="318"/>
  <c r="B19" i="319"/>
  <c r="B22" i="318"/>
  <c r="B20" i="319"/>
  <c r="B23" i="318"/>
  <c r="B19" i="320"/>
  <c r="J6" i="296"/>
  <c r="K5" i="296"/>
  <c r="J6" i="295"/>
  <c r="K5" i="295"/>
  <c r="I6" i="293"/>
  <c r="J5" i="293"/>
  <c r="J6" i="281"/>
  <c r="K5" i="281"/>
  <c r="J6" i="280"/>
  <c r="K5" i="280"/>
  <c r="J6" i="279"/>
  <c r="K5" i="279"/>
  <c r="L5" i="296" l="1"/>
  <c r="K6" i="296"/>
  <c r="L5" i="295"/>
  <c r="K6" i="295"/>
  <c r="K5" i="293"/>
  <c r="J6" i="293"/>
  <c r="L5" i="281"/>
  <c r="K6" i="281"/>
  <c r="L5" i="280"/>
  <c r="K6" i="280"/>
  <c r="L5" i="279"/>
  <c r="K6" i="279"/>
  <c r="L6" i="296" l="1"/>
  <c r="M5" i="296"/>
  <c r="L6" i="295"/>
  <c r="M5" i="295"/>
  <c r="L5" i="293"/>
  <c r="K6" i="293"/>
  <c r="L6" i="281"/>
  <c r="M5" i="281"/>
  <c r="L6" i="280"/>
  <c r="M5" i="280"/>
  <c r="M5" i="279"/>
  <c r="L6" i="279"/>
  <c r="M6" i="296" l="1"/>
  <c r="N5" i="296"/>
  <c r="M6" i="295"/>
  <c r="N5" i="295"/>
  <c r="L6" i="293"/>
  <c r="M5" i="293"/>
  <c r="M6" i="281"/>
  <c r="N5" i="281"/>
  <c r="M6" i="280"/>
  <c r="N5" i="280"/>
  <c r="M6" i="279"/>
  <c r="N5" i="279"/>
  <c r="AI34" i="296"/>
  <c r="AK55" i="293"/>
  <c r="AI55" i="293"/>
  <c r="W11" i="318" l="1"/>
  <c r="K10" i="319"/>
  <c r="K9" i="320"/>
  <c r="W13" i="318"/>
  <c r="K11" i="320"/>
  <c r="K12" i="319"/>
  <c r="Y13" i="318"/>
  <c r="M12" i="319"/>
  <c r="M11" i="320"/>
  <c r="W18" i="318"/>
  <c r="K16" i="320"/>
  <c r="K17" i="319"/>
  <c r="Y18" i="318"/>
  <c r="M17" i="319"/>
  <c r="M16" i="320"/>
  <c r="Y14" i="318"/>
  <c r="M13" i="319"/>
  <c r="M12" i="320"/>
  <c r="N6" i="296"/>
  <c r="O5" i="296"/>
  <c r="N6" i="295"/>
  <c r="O5" i="295"/>
  <c r="M6" i="293"/>
  <c r="N5" i="293"/>
  <c r="N6" i="281"/>
  <c r="O5" i="281"/>
  <c r="N6" i="280"/>
  <c r="O5" i="280"/>
  <c r="N6" i="279"/>
  <c r="O5" i="279"/>
  <c r="AK34" i="296"/>
  <c r="AJ34" i="296"/>
  <c r="AJ55" i="293"/>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K55" i="281"/>
  <c r="AK53" i="280"/>
  <c r="P5" i="296"/>
  <c r="O6" i="296"/>
  <c r="P5" i="295"/>
  <c r="O6" i="295"/>
  <c r="O5" i="293"/>
  <c r="N6" i="293"/>
  <c r="P5" i="281"/>
  <c r="O6" i="281"/>
  <c r="P5" i="280"/>
  <c r="O6" i="280"/>
  <c r="O6" i="279"/>
  <c r="P5" i="279"/>
  <c r="F15" i="318"/>
  <c r="Q8" i="320"/>
  <c r="S8" i="320"/>
  <c r="AI55" i="281"/>
  <c r="AJ55" i="281"/>
  <c r="AI53" i="280"/>
  <c r="S16" i="318"/>
  <c r="Q16" i="318"/>
  <c r="R8" i="320"/>
  <c r="AJ5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6"/>
  <c r="Q5" i="296"/>
  <c r="P6" i="295"/>
  <c r="Q5" i="295"/>
  <c r="P5" i="293"/>
  <c r="O6" i="293"/>
  <c r="Q5" i="281"/>
  <c r="P6" i="281"/>
  <c r="Q5" i="280"/>
  <c r="P6" i="280"/>
  <c r="Q5" i="279"/>
  <c r="P6" i="279"/>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6"/>
  <c r="R5" i="296"/>
  <c r="Q6" i="295"/>
  <c r="R5" i="295"/>
  <c r="P6" i="293"/>
  <c r="Q5" i="293"/>
  <c r="Q6" i="281"/>
  <c r="R5" i="281"/>
  <c r="Q6" i="280"/>
  <c r="R5" i="280"/>
  <c r="R5" i="279"/>
  <c r="Q6" i="279"/>
  <c r="N22" i="319" l="1"/>
  <c r="R21" i="319"/>
  <c r="N22" i="320"/>
  <c r="H22" i="318"/>
  <c r="N23" i="319"/>
  <c r="N21" i="320"/>
  <c r="R20" i="320"/>
  <c r="H24" i="318"/>
  <c r="R6" i="296"/>
  <c r="S5" i="296"/>
  <c r="R6" i="295"/>
  <c r="S5" i="295"/>
  <c r="Q6" i="293"/>
  <c r="R5" i="293"/>
  <c r="R6" i="281"/>
  <c r="S5" i="281"/>
  <c r="R6" i="280"/>
  <c r="S5" i="280"/>
  <c r="R6" i="279"/>
  <c r="S5" i="279"/>
  <c r="T5" i="296" l="1"/>
  <c r="S6" i="296"/>
  <c r="T5" i="295"/>
  <c r="S6" i="295"/>
  <c r="S5" i="293"/>
  <c r="R6" i="293"/>
  <c r="T5" i="281"/>
  <c r="S6" i="281"/>
  <c r="T5" i="280"/>
  <c r="S6" i="280"/>
  <c r="T5" i="279"/>
  <c r="S6" i="279"/>
  <c r="T6" i="296" l="1"/>
  <c r="U5" i="296"/>
  <c r="T6" i="295"/>
  <c r="U5" i="295"/>
  <c r="T5" i="293"/>
  <c r="S6" i="293"/>
  <c r="T6" i="281"/>
  <c r="U5" i="281"/>
  <c r="U5" i="280"/>
  <c r="T6" i="280"/>
  <c r="U5" i="279"/>
  <c r="T6" i="279"/>
  <c r="U6" i="296" l="1"/>
  <c r="V5" i="296"/>
  <c r="U6" i="295"/>
  <c r="V5" i="295"/>
  <c r="T6" i="293"/>
  <c r="U5" i="293"/>
  <c r="U6" i="281"/>
  <c r="V5" i="281"/>
  <c r="U6" i="280"/>
  <c r="V5" i="280"/>
  <c r="U6" i="279"/>
  <c r="V5" i="279"/>
  <c r="V6" i="296" l="1"/>
  <c r="W5" i="296"/>
  <c r="V6" i="295"/>
  <c r="W5" i="295"/>
  <c r="U6" i="293"/>
  <c r="V5" i="293"/>
  <c r="V6" i="281"/>
  <c r="W5" i="281"/>
  <c r="V6" i="280"/>
  <c r="W5" i="280"/>
  <c r="V6" i="279"/>
  <c r="W5" i="279"/>
  <c r="X5" i="296" l="1"/>
  <c r="W6" i="296"/>
  <c r="X5" i="295"/>
  <c r="W6" i="295"/>
  <c r="W5" i="293"/>
  <c r="V6" i="293"/>
  <c r="X5" i="281"/>
  <c r="W6" i="281"/>
  <c r="X5" i="280"/>
  <c r="W6" i="280"/>
  <c r="X5" i="279"/>
  <c r="W6" i="279"/>
  <c r="X6" i="296" l="1"/>
  <c r="Y5" i="296"/>
  <c r="X6" i="295"/>
  <c r="Y5" i="295"/>
  <c r="X5" i="293"/>
  <c r="W6" i="293"/>
  <c r="Y5" i="281"/>
  <c r="X6" i="281"/>
  <c r="X6" i="280"/>
  <c r="Y5" i="280"/>
  <c r="Y5" i="279"/>
  <c r="X6" i="279"/>
  <c r="Y6" i="296" l="1"/>
  <c r="Z5" i="296"/>
  <c r="Y6" i="295"/>
  <c r="Z5" i="295"/>
  <c r="X6" i="293"/>
  <c r="Y5" i="293"/>
  <c r="Y6" i="281"/>
  <c r="Z5" i="281"/>
  <c r="Y6" i="280"/>
  <c r="Z5" i="280"/>
  <c r="Y6" i="279"/>
  <c r="Z5" i="279"/>
  <c r="Z6" i="296" l="1"/>
  <c r="AA5" i="296"/>
  <c r="Z6" i="295"/>
  <c r="AA5" i="295"/>
  <c r="Y6" i="293"/>
  <c r="Z5" i="293"/>
  <c r="Z6" i="281"/>
  <c r="AA5" i="281"/>
  <c r="Z6" i="280"/>
  <c r="AA5" i="280"/>
  <c r="Z6" i="279"/>
  <c r="AA5" i="279"/>
  <c r="AB5" i="296" l="1"/>
  <c r="AA6" i="296"/>
  <c r="AB5" i="295"/>
  <c r="AA6" i="295"/>
  <c r="AA5" i="293"/>
  <c r="Z6" i="293"/>
  <c r="AB5" i="281"/>
  <c r="AA6" i="281"/>
  <c r="AB5" i="280"/>
  <c r="AA6" i="280"/>
  <c r="AB5" i="279"/>
  <c r="AA6" i="279"/>
  <c r="AB6" i="296" l="1"/>
  <c r="AC5" i="296"/>
  <c r="AB6" i="295"/>
  <c r="AC5" i="295"/>
  <c r="AB5" i="293"/>
  <c r="AA6" i="293"/>
  <c r="AB6" i="281"/>
  <c r="AC5" i="281"/>
  <c r="AC5" i="280"/>
  <c r="AB6" i="280"/>
  <c r="AC5" i="279"/>
  <c r="AB6" i="279"/>
  <c r="AC6" i="296" l="1"/>
  <c r="AD5" i="296"/>
  <c r="AC6" i="295"/>
  <c r="AD5" i="295"/>
  <c r="AB6" i="293"/>
  <c r="AC5" i="293"/>
  <c r="AC6" i="281"/>
  <c r="AD5" i="281"/>
  <c r="AC6" i="280"/>
  <c r="AD5" i="280"/>
  <c r="AD5" i="279"/>
  <c r="AC6" i="279"/>
  <c r="AD6" i="296" l="1"/>
  <c r="AE5" i="296"/>
  <c r="AD6" i="295"/>
  <c r="AE5" i="295"/>
  <c r="AC6" i="293"/>
  <c r="AD5" i="293"/>
  <c r="AD6" i="281"/>
  <c r="AE5" i="281"/>
  <c r="AD6" i="280"/>
  <c r="AE5" i="280"/>
  <c r="AD6" i="279"/>
  <c r="AE5" i="279"/>
  <c r="AF5" i="296" l="1"/>
  <c r="AE6" i="296"/>
  <c r="AF5" i="295"/>
  <c r="AE6" i="295"/>
  <c r="AE5" i="293"/>
  <c r="AD6" i="293"/>
  <c r="AF5" i="281"/>
  <c r="AE6" i="281"/>
  <c r="AF5" i="280"/>
  <c r="AE6" i="280"/>
  <c r="AF5" i="279"/>
  <c r="AE6" i="279"/>
  <c r="AF6" i="296" l="1"/>
  <c r="AG5" i="296"/>
  <c r="AF6" i="295"/>
  <c r="AG5" i="295"/>
  <c r="AF5" i="293"/>
  <c r="AE6" i="293"/>
  <c r="AG5" i="281"/>
  <c r="AF6" i="281"/>
  <c r="AG5" i="280"/>
  <c r="AF6" i="280"/>
  <c r="AG5" i="279"/>
  <c r="AF6" i="279"/>
  <c r="W10" i="318" l="1"/>
  <c r="W20" i="320"/>
  <c r="W21" i="319"/>
  <c r="Y10" i="318"/>
  <c r="Y20" i="320"/>
  <c r="Y21" i="319"/>
  <c r="AG6" i="296"/>
  <c r="AH5" i="296"/>
  <c r="AH6" i="296" s="1"/>
  <c r="AG6" i="295"/>
  <c r="AH5" i="295"/>
  <c r="AH6" i="295" s="1"/>
  <c r="AF6" i="293"/>
  <c r="AG5" i="293"/>
  <c r="AG6" i="281"/>
  <c r="AH5" i="281"/>
  <c r="AH6" i="281" s="1"/>
  <c r="AG6" i="280"/>
  <c r="AH5" i="280"/>
  <c r="AH6" i="280" s="1"/>
  <c r="AG6" i="279"/>
  <c r="AH5" i="279"/>
  <c r="AH6" i="279" s="1"/>
  <c r="X10" i="318" l="1"/>
  <c r="X20" i="320"/>
  <c r="X21" i="319"/>
  <c r="AG6" i="293"/>
  <c r="AH5" i="293"/>
  <c r="AH6" i="293" s="1"/>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<sst xmlns="http://schemas.openxmlformats.org/spreadsheetml/2006/main" count="671" uniqueCount="343">
  <si>
    <t>TRƯỜNG TRUNG CẤP KINH TẾ - KỸ THUẬT NGUYỄN HỮU CẢNH</t>
  </si>
  <si>
    <t>CỘNG HÒA XÃ HỘI CHỦ NGHĨA VIỆT NAM</t>
  </si>
  <si>
    <t>Độc lập - Tự do - Hạnh phúc</t>
  </si>
  <si>
    <t>STT</t>
  </si>
  <si>
    <t>HỌ VÀ TÊN</t>
  </si>
  <si>
    <t>K</t>
  </si>
  <si>
    <t>P</t>
  </si>
  <si>
    <t>T</t>
  </si>
  <si>
    <t>TỔNG CỘNG:</t>
  </si>
  <si>
    <t>Huy</t>
  </si>
  <si>
    <t>Linh</t>
  </si>
  <si>
    <t>Cường</t>
  </si>
  <si>
    <t>Phú</t>
  </si>
  <si>
    <t>Thành</t>
  </si>
  <si>
    <t>Nhật</t>
  </si>
  <si>
    <t>Nhân</t>
  </si>
  <si>
    <t>Khánh</t>
  </si>
  <si>
    <t>An</t>
  </si>
  <si>
    <t>Bảo</t>
  </si>
  <si>
    <t>Đạt</t>
  </si>
  <si>
    <t>Thanh</t>
  </si>
  <si>
    <t>Thịnh</t>
  </si>
  <si>
    <t>Thái</t>
  </si>
  <si>
    <t>Vũ</t>
  </si>
  <si>
    <t>Anh</t>
  </si>
  <si>
    <t>Kiệt</t>
  </si>
  <si>
    <t>Sơn</t>
  </si>
  <si>
    <t>Tuấn</t>
  </si>
  <si>
    <t>Hiền</t>
  </si>
  <si>
    <t>Phúc</t>
  </si>
  <si>
    <t>Phương</t>
  </si>
  <si>
    <t>Bình</t>
  </si>
  <si>
    <t>Thuận</t>
  </si>
  <si>
    <t>Ngân</t>
  </si>
  <si>
    <t>Như</t>
  </si>
  <si>
    <t>Vy</t>
  </si>
  <si>
    <t>Yến</t>
  </si>
  <si>
    <t>Lộc</t>
  </si>
  <si>
    <t>Thiện</t>
  </si>
  <si>
    <t>Nhi</t>
  </si>
  <si>
    <t>Nguyên</t>
  </si>
  <si>
    <t>Trúc</t>
  </si>
  <si>
    <t>Hân</t>
  </si>
  <si>
    <t>Tấn</t>
  </si>
  <si>
    <t>Duyên</t>
  </si>
  <si>
    <t>Trân</t>
  </si>
  <si>
    <t>Tiên</t>
  </si>
  <si>
    <t>Dinh</t>
  </si>
  <si>
    <t>Thiên</t>
  </si>
  <si>
    <t>Phòng Tuyển sinh - Công tác học sinh</t>
  </si>
  <si>
    <t>Hương</t>
  </si>
  <si>
    <t>Thư</t>
  </si>
  <si>
    <t>Trâm</t>
  </si>
  <si>
    <t>Trang</t>
  </si>
  <si>
    <t>Dương</t>
  </si>
  <si>
    <t>Oanh</t>
  </si>
  <si>
    <t>Quỳnh</t>
  </si>
  <si>
    <t>Giàu</t>
  </si>
  <si>
    <t>Dung</t>
  </si>
  <si>
    <t>Nghi</t>
  </si>
  <si>
    <t xml:space="preserve"> </t>
  </si>
  <si>
    <t>Phước</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</si>
  <si>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</si>
  <si>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</si>
  <si>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</si>
  <si>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</si>
  <si>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</si>
  <si>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</si>
  <si>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</si>
  <si>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</si>
  <si>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</si>
  <si>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</si>
  <si>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</si>
  <si>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</si>
  <si>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</si>
  <si>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</si>
  <si>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</si>
  <si>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</si>
  <si>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</si>
  <si>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</si>
  <si>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</si>
  <si>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</si>
  <si>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</si>
  <si>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</si>
  <si>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</si>
  <si>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</si>
  <si>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</si>
  <si>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</si>
  <si>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</si>
  <si>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</si>
  <si>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</si>
  <si>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</si>
  <si>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</si>
  <si>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</si>
  <si>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</si>
  <si>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</si>
  <si>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</si>
  <si>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</si>
  <si>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</si>
  <si>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</si>
  <si>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</si>
  <si>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</si>
  <si>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</si>
  <si>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</si>
  <si>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</si>
  <si>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</si>
  <si>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</si>
  <si>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</si>
  <si>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</si>
  <si>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</si>
  <si>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</si>
  <si>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</si>
  <si>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</si>
  <si>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</si>
  <si>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</si>
  <si>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</si>
  <si>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</si>
  <si>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</si>
  <si>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</si>
  <si>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</si>
  <si>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</si>
  <si>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</si>
  <si>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</si>
  <si>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</si>
  <si>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</si>
  <si>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</si>
  <si>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</si>
  <si>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</si>
  <si>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</si>
  <si>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</si>
  <si>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</si>
  <si>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</si>
  <si>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</si>
  <si>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</si>
  <si>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</si>
  <si>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</si>
  <si>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</si>
  <si>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</si>
  <si>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</si>
  <si>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</si>
  <si>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</si>
  <si>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</si>
  <si>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</si>
  <si>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Duy </t>
  </si>
  <si>
    <t xml:space="preserve">Lâm Gia Hồng </t>
  </si>
  <si>
    <t xml:space="preserve">Hoàng Hải </t>
  </si>
  <si>
    <t xml:space="preserve">Nguyễn Thảo Phương </t>
  </si>
  <si>
    <t xml:space="preserve">Nguyễn Tố </t>
  </si>
  <si>
    <t xml:space="preserve">Nguyễn Trí </t>
  </si>
  <si>
    <t xml:space="preserve">Đinh Tô Gia </t>
  </si>
  <si>
    <t xml:space="preserve">Chung Thừa </t>
  </si>
  <si>
    <t xml:space="preserve">Đái Hoàng </t>
  </si>
  <si>
    <t xml:space="preserve">Nguyễn Cao Kỳ </t>
  </si>
  <si>
    <t xml:space="preserve">Nguyễn Thanh </t>
  </si>
  <si>
    <t xml:space="preserve">Ngô Gia </t>
  </si>
  <si>
    <t xml:space="preserve">Trần Chí </t>
  </si>
  <si>
    <t>Khương</t>
  </si>
  <si>
    <t xml:space="preserve">Nguyễn Trọng </t>
  </si>
  <si>
    <t>Kỳ</t>
  </si>
  <si>
    <t xml:space="preserve">Phùng Gia </t>
  </si>
  <si>
    <t xml:space="preserve">Triệu Ngọc </t>
  </si>
  <si>
    <t xml:space="preserve">Mã Ngọc </t>
  </si>
  <si>
    <t xml:space="preserve">Nguyễn Phương </t>
  </si>
  <si>
    <t xml:space="preserve">Võ Huỳnh Khánh </t>
  </si>
  <si>
    <t xml:space="preserve">Huỳnh Ngọc </t>
  </si>
  <si>
    <t xml:space="preserve">Phạm Hồ Quỳnh </t>
  </si>
  <si>
    <t xml:space="preserve">Nguyễn Hoàng </t>
  </si>
  <si>
    <t xml:space="preserve">Liên Chấn </t>
  </si>
  <si>
    <t>Phi</t>
  </si>
  <si>
    <t xml:space="preserve">Nguyễn Ngọc </t>
  </si>
  <si>
    <t xml:space="preserve">Hà Gia </t>
  </si>
  <si>
    <t xml:space="preserve">Ngô Nguyễn Duy </t>
  </si>
  <si>
    <t xml:space="preserve">Nguyễn Năng </t>
  </si>
  <si>
    <t xml:space="preserve">Hồ Ngọc Thanh </t>
  </si>
  <si>
    <t xml:space="preserve">Đỗ Hiếu </t>
  </si>
  <si>
    <t xml:space="preserve">Đoàn Thanh Mỹ </t>
  </si>
  <si>
    <t xml:space="preserve">Hà Bảo </t>
  </si>
  <si>
    <t xml:space="preserve">Hoàng Quỳnh </t>
  </si>
  <si>
    <t xml:space="preserve">Lê Hoàng </t>
  </si>
  <si>
    <t xml:space="preserve">Lương Thuận </t>
  </si>
  <si>
    <r>
      <t xml:space="preserve">BẢNG ĐIỂM DANH LỚP </t>
    </r>
    <r>
      <rPr>
        <b/>
        <sz val="18"/>
        <color rgb="FFFF0000"/>
        <rFont val="Times New Roman"/>
        <family val="1"/>
      </rPr>
      <t>LGT20.2</t>
    </r>
    <r>
      <rPr>
        <b/>
        <sz val="14"/>
        <color rgb="FFFF0000"/>
        <rFont val="Times New Roman"/>
        <family val="1"/>
      </rPr>
      <t xml:space="preserve"> </t>
    </r>
    <r>
      <rPr>
        <b/>
        <sz val="14"/>
        <rFont val="Times New Roman"/>
        <family val="1"/>
      </rPr>
      <t>HÀNG NGÀY</t>
    </r>
  </si>
  <si>
    <t xml:space="preserve">Nguyễn Quốc </t>
  </si>
  <si>
    <t xml:space="preserve">Trần Thái </t>
  </si>
  <si>
    <r>
      <t xml:space="preserve">BẢNG ĐIỂM DANH LỚP </t>
    </r>
    <r>
      <rPr>
        <b/>
        <sz val="18"/>
        <color rgb="FFFF0000"/>
        <rFont val="Times New Roman"/>
        <family val="1"/>
      </rPr>
      <t>BHST20.3</t>
    </r>
    <r>
      <rPr>
        <b/>
        <sz val="14"/>
        <color rgb="FFFF0000"/>
        <rFont val="Times New Roman"/>
        <family val="1"/>
      </rPr>
      <t xml:space="preserve"> </t>
    </r>
    <r>
      <rPr>
        <b/>
        <sz val="14"/>
        <rFont val="Times New Roman"/>
        <family val="1"/>
      </rPr>
      <t>HÀNG NGÀY</t>
    </r>
  </si>
  <si>
    <t xml:space="preserve">Huỳnh Minh </t>
  </si>
  <si>
    <t xml:space="preserve">Nguyễn </t>
  </si>
  <si>
    <r>
      <t xml:space="preserve">BẢNG ĐIỂM DANH LỚP </t>
    </r>
    <r>
      <rPr>
        <b/>
        <sz val="18"/>
        <color rgb="FFFF0000"/>
        <rFont val="Times New Roman"/>
        <family val="1"/>
      </rPr>
      <t>BHST21.4</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</si>
  <si>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TQW21.2</t>
    </r>
    <r>
      <rPr>
        <b/>
        <sz val="14"/>
        <color rgb="FFFF0000"/>
        <rFont val="Times New Roman"/>
        <family val="1"/>
      </rPr>
      <t xml:space="preserve"> </t>
    </r>
    <r>
      <rPr>
        <b/>
        <sz val="14"/>
        <rFont val="Times New Roman"/>
        <family val="1"/>
      </rPr>
      <t>HÀNG NGÀY</t>
    </r>
  </si>
  <si>
    <t xml:space="preserve">Nguyễn Thảo </t>
  </si>
  <si>
    <t xml:space="preserve">Đoàn Nguyễn Minh </t>
  </si>
  <si>
    <t xml:space="preserve">Cao Bội </t>
  </si>
  <si>
    <t xml:space="preserve">Mai Thị Tuyết </t>
  </si>
  <si>
    <t xml:space="preserve">Thái Phương </t>
  </si>
  <si>
    <t xml:space="preserve">Ngô Thiên </t>
  </si>
  <si>
    <t xml:space="preserve">Nguyễn Hoàng Tuấn </t>
  </si>
  <si>
    <t xml:space="preserve">Nguyễn Thị Nam </t>
  </si>
  <si>
    <t xml:space="preserve">Chhum Thị Kim </t>
  </si>
  <si>
    <t xml:space="preserve">Phạm Hồng Minh </t>
  </si>
  <si>
    <t xml:space="preserve">Lưu Lệ </t>
  </si>
  <si>
    <t>Phượng</t>
  </si>
  <si>
    <t xml:space="preserve">Nguyễn Trường </t>
  </si>
  <si>
    <t xml:space="preserve">Trần Nhật </t>
  </si>
  <si>
    <t xml:space="preserve">Bùi Nguyễn Đức </t>
  </si>
  <si>
    <t xml:space="preserve">Nguyễn Phúc </t>
  </si>
  <si>
    <t xml:space="preserve">Trần Nguyễn Quang </t>
  </si>
  <si>
    <t xml:space="preserve">Hoàng Lê Minh </t>
  </si>
  <si>
    <t xml:space="preserve">Trần Nguyễn Minh </t>
  </si>
  <si>
    <t xml:space="preserve">Trương Thị Thuỷ </t>
  </si>
  <si>
    <t xml:space="preserve">Võ Ngọc </t>
  </si>
  <si>
    <t xml:space="preserve">Hồ Ngọc Yến </t>
  </si>
  <si>
    <t xml:space="preserve">Vũ Ngọc Thùy </t>
  </si>
  <si>
    <t xml:space="preserve">Vũ Thụy Thanh </t>
  </si>
  <si>
    <t xml:space="preserve">Lâm Anh </t>
  </si>
  <si>
    <t xml:space="preserve">Trần Hoàng Yến </t>
  </si>
  <si>
    <t xml:space="preserve">Nguyễn Gia </t>
  </si>
  <si>
    <t xml:space="preserve">Nguyễn Trần Tiến </t>
  </si>
  <si>
    <t xml:space="preserve">Trần Chấn </t>
  </si>
  <si>
    <t xml:space="preserve">Trần Bá </t>
  </si>
  <si>
    <t xml:space="preserve">Châu Chí </t>
  </si>
  <si>
    <t xml:space="preserve">Cổ Tồn </t>
  </si>
  <si>
    <t xml:space="preserve">Trần Nguyễn Trọng </t>
  </si>
  <si>
    <t>Kim</t>
  </si>
  <si>
    <t xml:space="preserve">Trần Thành </t>
  </si>
  <si>
    <t xml:space="preserve">Nguyễn Phan Trung </t>
  </si>
  <si>
    <t xml:space="preserve">Tạ Quốc </t>
  </si>
  <si>
    <t xml:space="preserve">Châu Lê Tấn </t>
  </si>
  <si>
    <t xml:space="preserve">Bùi Hoàng </t>
  </si>
  <si>
    <t>Tỏa</t>
  </si>
  <si>
    <t xml:space="preserve">Chung Ngọc </t>
  </si>
  <si>
    <t xml:space="preserve">Lê Nguyên </t>
  </si>
  <si>
    <t xml:space="preserve">Trần Nguyên </t>
  </si>
  <si>
    <r>
      <t xml:space="preserve">BẢNG ĐIỂM DANH LỚP </t>
    </r>
    <r>
      <rPr>
        <b/>
        <sz val="18"/>
        <color rgb="FFFF0000"/>
        <rFont val="Times New Roman"/>
        <family val="1"/>
      </rPr>
      <t>TBN21.3</t>
    </r>
    <r>
      <rPr>
        <b/>
        <sz val="14"/>
        <color rgb="FFFF0000"/>
        <rFont val="Times New Roman"/>
        <family val="1"/>
      </rPr>
      <t xml:space="preserve"> </t>
    </r>
    <r>
      <rPr>
        <b/>
        <sz val="14"/>
        <rFont val="Times New Roman"/>
        <family val="1"/>
      </rPr>
      <t>HÀNG NGÀY</t>
    </r>
  </si>
  <si>
    <r>
      <t>BẢNG ĐIỂM DANH LỚP</t>
    </r>
    <r>
      <rPr>
        <b/>
        <sz val="14"/>
        <color rgb="FFFF0000"/>
        <rFont val="Times New Roman"/>
        <family val="1"/>
      </rPr>
      <t xml:space="preserve"> </t>
    </r>
    <r>
      <rPr>
        <b/>
        <sz val="18"/>
        <color rgb="FFFF0000"/>
        <rFont val="Times New Roman"/>
        <family val="1"/>
      </rPr>
      <t>TQW21.1</t>
    </r>
    <r>
      <rPr>
        <b/>
        <sz val="14"/>
        <rFont val="Times New Roman"/>
        <family val="1"/>
      </rPr>
      <t xml:space="preserve"> HÀNG NGÀY</t>
    </r>
  </si>
  <si>
    <t xml:space="preserve">Lưu Bảo </t>
  </si>
  <si>
    <t>Ân</t>
  </si>
  <si>
    <t>Andrew</t>
  </si>
  <si>
    <t xml:space="preserve">Nguyễn Hùng </t>
  </si>
  <si>
    <t xml:space="preserve">Phạm Hoàng Quỳnh </t>
  </si>
  <si>
    <t xml:space="preserve">Đỗ Kim </t>
  </si>
  <si>
    <t xml:space="preserve">Lê Quốc </t>
  </si>
  <si>
    <t xml:space="preserve">Lâm Duy </t>
  </si>
  <si>
    <t xml:space="preserve">Phan Trần Diễm </t>
  </si>
  <si>
    <t>Chi</t>
  </si>
  <si>
    <t xml:space="preserve">Nguyễn Quang </t>
  </si>
  <si>
    <t xml:space="preserve">Huỳnh Thành </t>
  </si>
  <si>
    <t xml:space="preserve">Lâm Ngọc Thùy </t>
  </si>
  <si>
    <t xml:space="preserve">Võ Nguyễn Bá </t>
  </si>
  <si>
    <t>Duy</t>
  </si>
  <si>
    <t xml:space="preserve">Mai Khánh </t>
  </si>
  <si>
    <t xml:space="preserve">Châu Quang </t>
  </si>
  <si>
    <t xml:space="preserve">Lê Bảo </t>
  </si>
  <si>
    <t xml:space="preserve">Nguyễn Đặng Tâm </t>
  </si>
  <si>
    <t>Giao</t>
  </si>
  <si>
    <t xml:space="preserve">Đào Ngọc </t>
  </si>
  <si>
    <t xml:space="preserve">Lê Ngọc </t>
  </si>
  <si>
    <t>Hưng</t>
  </si>
  <si>
    <t xml:space="preserve">Trần Nguyễn Quỳnh </t>
  </si>
  <si>
    <t xml:space="preserve">Nguyễn Đức </t>
  </si>
  <si>
    <t xml:space="preserve">Lê Thanh </t>
  </si>
  <si>
    <t xml:space="preserve">Hồ Viết </t>
  </si>
  <si>
    <t xml:space="preserve">Trần Thị Khánh </t>
  </si>
  <si>
    <t>Huyền</t>
  </si>
  <si>
    <t xml:space="preserve">La Hoàng Tuấn </t>
  </si>
  <si>
    <t>Khải</t>
  </si>
  <si>
    <t xml:space="preserve">Lê Ngọc Vĩnh </t>
  </si>
  <si>
    <t>Khang</t>
  </si>
  <si>
    <t xml:space="preserve">Trần Tuấn </t>
  </si>
  <si>
    <t xml:space="preserve">Hứa Huệ </t>
  </si>
  <si>
    <t>Mẫn</t>
  </si>
  <si>
    <t xml:space="preserve">Nguyễn Ngọc Yến </t>
  </si>
  <si>
    <t>Mi</t>
  </si>
  <si>
    <t xml:space="preserve">Nguyễn Ngọc Hoàn </t>
  </si>
  <si>
    <t>Mỹ</t>
  </si>
  <si>
    <t xml:space="preserve">Đào Kim </t>
  </si>
  <si>
    <t xml:space="preserve">Huỳnh Thị Kim </t>
  </si>
  <si>
    <t xml:space="preserve">Lâm Cao Kỳ </t>
  </si>
  <si>
    <t xml:space="preserve">Hồng Bội </t>
  </si>
  <si>
    <t xml:space="preserve">Nguyễn Hoàng Bảo </t>
  </si>
  <si>
    <t>Ngọc</t>
  </si>
  <si>
    <t xml:space="preserve">Trần Bội </t>
  </si>
  <si>
    <t xml:space="preserve">Lê Châu </t>
  </si>
  <si>
    <t>TRẦN SỞ AN</t>
  </si>
  <si>
    <t>TRIỆU QUÝ ANH</t>
  </si>
  <si>
    <t>NGUYỄN NGỌC KHÁNH BÌNH</t>
  </si>
  <si>
    <t>LƯƠNG BẢO CHÂU</t>
  </si>
  <si>
    <t>TIẾT VĨNH CƯỜNG</t>
  </si>
  <si>
    <t>NGUYỄN QUỐC ĐẠI</t>
  </si>
  <si>
    <t>LÊ NGỌC GIA HÂN</t>
  </si>
  <si>
    <t>NGUYỄN LÊ NGỌC HÂN</t>
  </si>
  <si>
    <t>VÕ THỊ THU HỒNG</t>
  </si>
  <si>
    <t>NGUYỄN NGỌC QUỲNH HƯƠNG</t>
  </si>
  <si>
    <t>THÁI BẢO LINH</t>
  </si>
  <si>
    <t>CHÂU HỮU LỘC</t>
  </si>
  <si>
    <t>LÝ THIỆN MAI</t>
  </si>
  <si>
    <t>NGUYỄN THỊ MINH NGUYÊN</t>
  </si>
  <si>
    <t>NGUYỄN TUẤN PHÚC</t>
  </si>
  <si>
    <t>HUỲNH MINH QUANG</t>
  </si>
  <si>
    <t>LÊ NGUYỄN THANH THẢO</t>
  </si>
  <si>
    <t>NGUYỄN HUỲNH NGỌC THƯ</t>
  </si>
  <si>
    <t>NGUYỄN MINH TIẾN</t>
  </si>
  <si>
    <t>LÊ TẤN TOÀN</t>
  </si>
  <si>
    <t>NGUYỄN HỒ THU UYÊN</t>
  </si>
  <si>
    <t>NGUYỄN THỊ THANH VI</t>
  </si>
  <si>
    <t>HUỲNH KIM YẾN</t>
  </si>
  <si>
    <t>PHAN NGUYỄN MAI ANH</t>
  </si>
  <si>
    <t>NGUYỄN NGỌC ÁNH</t>
  </si>
  <si>
    <t>TRẦN THÁI DƯƠNG</t>
  </si>
  <si>
    <t>NGUYỄN TUẤN DƯƠNG</t>
  </si>
  <si>
    <t>HUỲNH PHÁT ĐẠI</t>
  </si>
  <si>
    <t>NGUYỄN CAO ĐẠT</t>
  </si>
  <si>
    <t>TRẦN XUÂN ĐẠT</t>
  </si>
  <si>
    <t>LƯƠNG DIỆU ĐỨC</t>
  </si>
  <si>
    <t>HUỲNH NGỌC GIÀU</t>
  </si>
  <si>
    <t>NGUYỄN THỊ NGỌC HÂN</t>
  </si>
  <si>
    <t>PHẠM GIA HUY</t>
  </si>
  <si>
    <t>ĐỖ NGUYỄN NGỌC HUY</t>
  </si>
  <si>
    <t>ĐƯỜNG BỘI LINH</t>
  </si>
  <si>
    <t>NGUYỄN THỊ THÙY LINH</t>
  </si>
  <si>
    <t>LÊ MINH</t>
  </si>
  <si>
    <t>TRƯƠNG THỤC NHÀN</t>
  </si>
  <si>
    <t>VÕ BĂNG NHI</t>
  </si>
  <si>
    <t>LÊ QUAN THẢO NHI</t>
  </si>
  <si>
    <t>LÂM YẾN NHI</t>
  </si>
  <si>
    <t>ĐÀO THỊ YẾN NHI</t>
  </si>
  <si>
    <t>ĐINH THỊ YẾN NHI</t>
  </si>
  <si>
    <t>NGUYỄN THỊ HUỲNH NHƯ</t>
  </si>
  <si>
    <t>NGÔ TUYẾT PHỤNG</t>
  </si>
  <si>
    <t>NGUYỄN LƯU HUỲNH TÀI</t>
  </si>
  <si>
    <t>TÔ THẾ THANH</t>
  </si>
  <si>
    <t>NGUYỄN THỊ PHƯƠNG THẢO</t>
  </si>
  <si>
    <t>NGUYỄN MINH THIỆN</t>
  </si>
  <si>
    <t>TRƯƠNG ĐÌNH THỦY</t>
  </si>
  <si>
    <t>LÊ HOÀNG SÔNG THƯ</t>
  </si>
  <si>
    <t>TRẦN QUANG TƯỜNG</t>
  </si>
  <si>
    <t>TRIỆU THỊ TUYẾT VÂN</t>
  </si>
  <si>
    <t>NGUYỄN VINH</t>
  </si>
  <si>
    <t>NGUYỄN THUẬN VINH</t>
  </si>
  <si>
    <t>NGUYỄN LÊ ÁI VY</t>
  </si>
  <si>
    <t>BÙI LÊ VY</t>
  </si>
  <si>
    <t>AO NGỌC TƯỜNG VY</t>
  </si>
  <si>
    <t>TRƯƠNG GIA YẾN</t>
  </si>
  <si>
    <t>4K</t>
  </si>
  <si>
    <t>4P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</si>
</sst>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96">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b/>
      <sz val="12"/>
      <color rgb="FFFF0000"/>
      <name val="VNI-Times"/>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name val="Arial"/>
      <family val="2"/>
      <charset val="163"/>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6">
    <xf numFmtId="0" fontId="0" fillId="0" borderId="0"/>
    <xf numFmtId="0" fontId="10" fillId="3" borderId="8" applyNumberFormat="0" applyAlignment="0" applyProtection="0"/>
    <xf numFmtId="0" fontId="12"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20" fillId="0" borderId="0"/>
    <xf numFmtId="0" fontId="21" fillId="0" borderId="0"/>
    <xf numFmtId="0" fontId="22" fillId="5" borderId="0" applyNumberFormat="0" applyBorder="0" applyAlignment="0" applyProtection="0"/>
    <xf numFmtId="0" fontId="23"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0" borderId="1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5" fillId="13"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21" fillId="0" borderId="0"/>
    <xf numFmtId="0" fontId="11" fillId="8" borderId="0" applyNumberFormat="0" applyBorder="0" applyAlignment="0" applyProtection="0"/>
    <xf numFmtId="0" fontId="23" fillId="13" borderId="0" applyNumberFormat="0" applyBorder="0" applyAlignment="0" applyProtection="0"/>
    <xf numFmtId="0" fontId="11" fillId="22"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0" borderId="9" applyNumberFormat="0" applyFill="0" applyAlignment="0" applyProtection="0"/>
    <xf numFmtId="0" fontId="11" fillId="4"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9" fillId="0" borderId="11"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3" fillId="13" borderId="0" applyNumberFormat="0" applyBorder="0" applyAlignment="0" applyProtection="0"/>
    <xf numFmtId="0" fontId="11" fillId="4"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7" fillId="21" borderId="12" applyNumberFormat="0" applyAlignment="0" applyProtection="0"/>
    <xf numFmtId="0" fontId="11" fillId="13"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8"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1" fillId="24" borderId="14" applyNumberFormat="0" applyFont="0" applyAlignment="0" applyProtection="0"/>
    <xf numFmtId="0" fontId="21" fillId="24" borderId="14" applyNumberFormat="0" applyFont="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21" fillId="24" borderId="14" applyNumberFormat="0" applyFont="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 borderId="8" applyNumberFormat="0" applyAlignment="0" applyProtection="0"/>
    <xf numFmtId="0" fontId="11" fillId="10"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0" borderId="15"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4" borderId="14"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8" fillId="23" borderId="13"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24" fillId="0" borderId="0" applyNumberFormat="0" applyFill="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5" fillId="1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16"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0" fillId="0" borderId="1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33" fillId="2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4" fillId="0" borderId="9" applyNumberFormat="0" applyFill="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2" fillId="9"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22"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0" borderId="15"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9" fillId="0" borderId="11"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2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3" fillId="23" borderId="8" applyNumberFormat="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7" fillId="21" borderId="12" applyNumberFormat="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3"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2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4" fillId="0" borderId="9"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0" borderId="0"/>
    <xf numFmtId="0" fontId="20" fillId="0" borderId="0"/>
    <xf numFmtId="0" fontId="12" fillId="5" borderId="0" applyNumberFormat="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0" borderId="10"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xf numFmtId="0" fontId="20"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2" fillId="11" borderId="0" applyNumberFormat="0" applyBorder="0" applyAlignment="0" applyProtection="0"/>
    <xf numFmtId="0" fontId="14" fillId="0" borderId="9"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xf numFmtId="0" fontId="20" fillId="0" borderId="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13"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9" fillId="0" borderId="11" applyNumberFormat="0" applyFill="0" applyAlignment="0" applyProtection="0"/>
    <xf numFmtId="0" fontId="12" fillId="20" borderId="0" applyNumberFormat="0" applyBorder="0" applyAlignment="0" applyProtection="0"/>
    <xf numFmtId="0" fontId="22" fillId="20" borderId="0" applyNumberFormat="0" applyBorder="0" applyAlignment="0" applyProtection="0"/>
    <xf numFmtId="0" fontId="12" fillId="20" borderId="0" applyNumberFormat="0" applyBorder="0" applyAlignment="0" applyProtection="0"/>
    <xf numFmtId="0" fontId="19"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1"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0" fillId="0" borderId="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0" fillId="3" borderId="8" applyNumberFormat="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0" borderId="0"/>
    <xf numFmtId="0" fontId="17" fillId="6"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7"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0" fillId="0" borderId="0"/>
    <xf numFmtId="0" fontId="21" fillId="0" borderId="0"/>
    <xf numFmtId="0" fontId="19" fillId="0" borderId="0" applyNumberFormat="0" applyFill="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1" fillId="0" borderId="0"/>
    <xf numFmtId="0" fontId="38"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0" borderId="0"/>
    <xf numFmtId="0" fontId="21"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0" borderId="0"/>
    <xf numFmtId="0" fontId="20"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21" fillId="0" borderId="0"/>
    <xf numFmtId="0" fontId="21" fillId="0" borderId="0"/>
    <xf numFmtId="0" fontId="31" fillId="0" borderId="16" applyNumberFormat="0" applyFill="0" applyAlignment="0" applyProtection="0"/>
    <xf numFmtId="0" fontId="10" fillId="3" borderId="8" applyNumberFormat="0" applyAlignment="0" applyProtection="0"/>
    <xf numFmtId="0" fontId="39"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4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6" fillId="12"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4"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3"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41"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6"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0" fillId="0" borderId="0"/>
    <xf numFmtId="0" fontId="20" fillId="0" borderId="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45"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43"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2"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0" fontId="49" fillId="0" borderId="0"/>
    <xf numFmtId="0" fontId="45" fillId="0" borderId="0"/>
    <xf numFmtId="0" fontId="95" fillId="0" borderId="0"/>
    <xf numFmtId="0" fontId="95" fillId="0" borderId="0"/>
  </cellStyleXfs>
  <cellXfs count="222">
    <xf numFmtId="0" fontId="0" fillId="0" borderId="0" xfId="0"/>
    <xf numFmtId="0" fontId="0" fillId="0" borderId="0" xfId="0" applyFont="1" applyAlignment="1">
      <alignment horizont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xf numFmtId="0" fontId="9" fillId="0" borderId="0" xfId="0" applyFont="1" applyAlignment="1">
      <alignment vertical="top"/>
    </xf>
    <xf numFmtId="0" fontId="4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47" fillId="0" borderId="0" xfId="0" applyFont="1" applyAlignment="1">
      <alignment horizont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6" fillId="25"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55" fillId="0" borderId="17" xfId="0" applyNumberFormat="1" applyFont="1" applyFill="1" applyBorder="1" applyAlignment="1" applyProtection="1">
      <alignment horizontal="center" vertical="center" wrapText="1"/>
    </xf>
    <xf numFmtId="0" fontId="55" fillId="0" borderId="18" xfId="0" applyNumberFormat="1" applyFont="1" applyFill="1" applyBorder="1" applyAlignment="1" applyProtection="1">
      <alignment horizontal="left" vertical="center" wrapText="1"/>
    </xf>
    <xf numFmtId="0" fontId="55" fillId="0" borderId="19" xfId="0" applyNumberFormat="1" applyFont="1" applyFill="1" applyBorder="1" applyAlignment="1" applyProtection="1">
      <alignment horizontal="left" vertical="center" wrapText="1"/>
    </xf>
    <xf numFmtId="0" fontId="45" fillId="25" borderId="17" xfId="0" applyFont="1" applyFill="1" applyBorder="1" applyAlignment="1">
      <alignment horizontal="center" vertical="center"/>
    </xf>
    <xf numFmtId="0" fontId="60" fillId="25" borderId="17" xfId="0" applyFont="1" applyFill="1" applyBorder="1" applyAlignment="1">
      <alignment horizontal="center" vertical="center"/>
    </xf>
    <xf numFmtId="0" fontId="45" fillId="25" borderId="17" xfId="0" applyFont="1" applyFill="1" applyBorder="1" applyAlignment="1">
      <alignment vertical="center"/>
    </xf>
    <xf numFmtId="0" fontId="60" fillId="0" borderId="1" xfId="0" applyFont="1" applyFill="1" applyBorder="1" applyAlignment="1">
      <alignment horizontal="center" vertical="center"/>
    </xf>
    <xf numFmtId="0" fontId="45" fillId="0" borderId="1" xfId="0" applyFont="1" applyFill="1" applyBorder="1" applyAlignment="1">
      <alignment vertical="center"/>
    </xf>
    <xf numFmtId="0" fontId="45" fillId="0" borderId="1" xfId="0" applyFont="1" applyFill="1" applyBorder="1" applyAlignment="1">
      <alignment horizontal="center" vertical="center"/>
    </xf>
    <xf numFmtId="0" fontId="60" fillId="0" borderId="17" xfId="0" applyFont="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vertical="center"/>
    </xf>
    <xf numFmtId="0" fontId="59" fillId="0" borderId="17" xfId="0" applyFont="1" applyFill="1" applyBorder="1" applyAlignment="1">
      <alignment horizontal="center" vertical="center"/>
    </xf>
    <xf numFmtId="0" fontId="7" fillId="0" borderId="1" xfId="0" applyFont="1" applyBorder="1" applyAlignment="1">
      <alignment horizontal="center" vertical="center"/>
    </xf>
    <xf numFmtId="0" fontId="60" fillId="25" borderId="1" xfId="0" applyFont="1" applyFill="1" applyBorder="1" applyAlignment="1">
      <alignment horizontal="center" vertical="center"/>
    </xf>
    <xf numFmtId="0" fontId="45" fillId="25" borderId="1" xfId="0" applyFont="1" applyFill="1" applyBorder="1" applyAlignment="1">
      <alignment horizontal="center" vertical="center"/>
    </xf>
    <xf numFmtId="0" fontId="60" fillId="25" borderId="1" xfId="0" applyFont="1" applyFill="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0" fillId="0" borderId="17" xfId="0"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46"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7" fillId="25" borderId="0" xfId="0" applyFont="1" applyFill="1" applyAlignment="1">
      <alignment horizontal="center"/>
    </xf>
    <xf numFmtId="0" fontId="47" fillId="26" borderId="0" xfId="0" applyFont="1" applyFill="1" applyAlignment="1">
      <alignment horizontal="center"/>
    </xf>
    <xf numFmtId="0" fontId="45" fillId="25" borderId="1" xfId="0" applyFont="1" applyFill="1" applyBorder="1" applyAlignment="1">
      <alignment vertical="center"/>
    </xf>
    <xf numFmtId="0" fontId="48" fillId="0" borderId="17" xfId="0" applyNumberFormat="1" applyFont="1" applyFill="1" applyBorder="1" applyAlignment="1" applyProtection="1">
      <alignment horizontal="center" vertical="center" wrapText="1"/>
    </xf>
    <xf numFmtId="0" fontId="61"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45" fillId="25" borderId="1" xfId="0" applyFont="1" applyFill="1" applyBorder="1" applyAlignment="1">
      <alignment horizontal="center"/>
    </xf>
    <xf numFmtId="0" fontId="63"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 xfId="0" applyFont="1" applyBorder="1" applyAlignment="1">
      <alignment horizontal="center" vertical="center"/>
    </xf>
    <xf numFmtId="0" fontId="50" fillId="0" borderId="1" xfId="0" applyFont="1" applyBorder="1" applyAlignment="1">
      <alignment horizontal="center" vertical="center"/>
    </xf>
    <xf numFmtId="0" fontId="51" fillId="0" borderId="6" xfId="0" applyFont="1" applyBorder="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xf>
    <xf numFmtId="0" fontId="6" fillId="25" borderId="0" xfId="0" applyFont="1" applyFill="1" applyAlignment="1">
      <alignment horizontal="center"/>
    </xf>
    <xf numFmtId="0" fontId="55" fillId="0" borderId="0" xfId="0" applyFont="1" applyAlignment="1">
      <alignment horizontal="center" vertical="center" wrapText="1"/>
    </xf>
    <xf numFmtId="0" fontId="68" fillId="0" borderId="0" xfId="0" applyFont="1" applyAlignment="1">
      <alignment vertical="center"/>
    </xf>
    <xf numFmtId="0" fontId="70" fillId="0" borderId="0" xfId="0" applyFont="1" applyAlignment="1">
      <alignment vertical="center"/>
    </xf>
    <xf numFmtId="0" fontId="68" fillId="0" borderId="0" xfId="0" applyFont="1" applyAlignment="1">
      <alignment horizontal="center" vertical="center"/>
    </xf>
    <xf numFmtId="0" fontId="48" fillId="0" borderId="1" xfId="0" applyFont="1" applyBorder="1" applyAlignment="1">
      <alignment horizontal="center" vertical="center"/>
    </xf>
    <xf numFmtId="0" fontId="48" fillId="0" borderId="1" xfId="0" applyNumberFormat="1" applyFont="1" applyFill="1" applyBorder="1" applyAlignment="1" applyProtection="1">
      <alignment vertical="center" wrapText="1"/>
    </xf>
    <xf numFmtId="0" fontId="48" fillId="0" borderId="1" xfId="0" applyFont="1" applyBorder="1" applyAlignment="1">
      <alignment horizontal="left" vertical="center"/>
    </xf>
    <xf numFmtId="0" fontId="48" fillId="0" borderId="0" xfId="0" applyFont="1" applyAlignment="1">
      <alignment vertical="center"/>
    </xf>
    <xf numFmtId="0" fontId="48" fillId="0" borderId="1" xfId="0" applyNumberFormat="1" applyFont="1" applyFill="1" applyBorder="1" applyAlignment="1" applyProtection="1">
      <alignment horizontal="center" vertical="center" wrapText="1"/>
    </xf>
    <xf numFmtId="0" fontId="48" fillId="25" borderId="0" xfId="0" applyFont="1" applyFill="1" applyAlignment="1">
      <alignment vertical="center"/>
    </xf>
    <xf numFmtId="0" fontId="68" fillId="0" borderId="0" xfId="0" applyFont="1" applyAlignment="1">
      <alignment horizontal="left" vertical="center"/>
    </xf>
    <xf numFmtId="0" fontId="46" fillId="0" borderId="17" xfId="0" applyFont="1" applyBorder="1" applyAlignment="1">
      <alignment horizontal="center" vertical="center"/>
    </xf>
    <xf numFmtId="0" fontId="48" fillId="0" borderId="17"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xf>
    <xf numFmtId="0" fontId="48" fillId="0" borderId="17" xfId="0" applyFont="1" applyBorder="1" applyAlignment="1">
      <alignment horizontal="center" vertical="center"/>
    </xf>
    <xf numFmtId="0" fontId="50" fillId="0" borderId="1" xfId="0" applyFont="1" applyBorder="1" applyAlignment="1">
      <alignment horizontal="center" vertical="center" wrapText="1"/>
    </xf>
    <xf numFmtId="0" fontId="71" fillId="0" borderId="17" xfId="0" applyFont="1" applyBorder="1" applyAlignment="1">
      <alignment horizontal="center" vertical="center" wrapText="1"/>
    </xf>
    <xf numFmtId="0" fontId="52" fillId="0" borderId="17" xfId="0" applyNumberFormat="1" applyFont="1" applyFill="1" applyBorder="1" applyAlignment="1" applyProtection="1">
      <alignment horizontal="center" vertical="center" wrapText="1"/>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73" fillId="0" borderId="17" xfId="0" applyFont="1" applyBorder="1" applyAlignment="1">
      <alignment horizontal="center" vertical="center" wrapText="1"/>
    </xf>
    <xf numFmtId="0" fontId="74" fillId="0" borderId="17" xfId="0" applyNumberFormat="1" applyFont="1" applyFill="1" applyBorder="1" applyAlignment="1" applyProtection="1">
      <alignment horizontal="center" vertical="center" wrapText="1"/>
    </xf>
    <xf numFmtId="0" fontId="74" fillId="0" borderId="17" xfId="0" applyFont="1" applyBorder="1" applyAlignment="1">
      <alignment horizontal="center" vertical="center"/>
    </xf>
    <xf numFmtId="0" fontId="74" fillId="0" borderId="2" xfId="0" applyFont="1" applyBorder="1" applyAlignment="1">
      <alignment horizontal="center" vertical="center"/>
    </xf>
    <xf numFmtId="0" fontId="75" fillId="0" borderId="17" xfId="0" applyFont="1" applyBorder="1" applyAlignment="1">
      <alignment horizontal="center" vertical="center" wrapText="1"/>
    </xf>
    <xf numFmtId="0" fontId="76" fillId="0" borderId="17" xfId="0" applyNumberFormat="1" applyFont="1" applyFill="1" applyBorder="1" applyAlignment="1" applyProtection="1">
      <alignment horizontal="center" vertical="center" wrapText="1"/>
    </xf>
    <xf numFmtId="0" fontId="76" fillId="0" borderId="17" xfId="0" applyFont="1" applyBorder="1" applyAlignment="1">
      <alignment horizontal="center" vertical="center"/>
    </xf>
    <xf numFmtId="0" fontId="76" fillId="0" borderId="2" xfId="0" applyFont="1" applyBorder="1" applyAlignment="1">
      <alignment horizontal="center" vertical="center"/>
    </xf>
    <xf numFmtId="0" fontId="77" fillId="0" borderId="17" xfId="0" applyFont="1" applyBorder="1" applyAlignment="1">
      <alignment horizontal="center" vertical="center" wrapText="1"/>
    </xf>
    <xf numFmtId="0" fontId="80" fillId="0" borderId="0" xfId="0" applyFont="1" applyAlignment="1">
      <alignment horizontal="left" vertical="center"/>
    </xf>
    <xf numFmtId="0" fontId="3" fillId="0" borderId="4" xfId="0" applyFont="1" applyBorder="1" applyAlignment="1">
      <alignment vertical="top"/>
    </xf>
    <xf numFmtId="165" fontId="65" fillId="2" borderId="17" xfId="0" applyNumberFormat="1" applyFont="1" applyFill="1" applyBorder="1" applyAlignment="1">
      <alignment horizontal="center" vertical="center"/>
    </xf>
    <xf numFmtId="166" fontId="6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46" fillId="0" borderId="17" xfId="0" applyFont="1" applyBorder="1" applyAlignment="1">
      <alignment horizontal="center" vertical="center"/>
    </xf>
    <xf numFmtId="0" fontId="6" fillId="25" borderId="0" xfId="0" applyFont="1" applyFill="1" applyAlignment="1">
      <alignment horizontal="center" vertical="center"/>
    </xf>
    <xf numFmtId="0" fontId="78" fillId="27" borderId="0" xfId="0" applyFont="1" applyFill="1" applyBorder="1" applyAlignment="1">
      <alignment vertical="center"/>
    </xf>
    <xf numFmtId="0" fontId="78" fillId="27" borderId="23" xfId="0" applyFont="1" applyFill="1" applyBorder="1" applyAlignment="1">
      <alignment vertical="center"/>
    </xf>
    <xf numFmtId="0" fontId="55" fillId="0" borderId="0" xfId="0" applyFont="1" applyAlignment="1">
      <alignment horizontal="center" vertical="center" wrapText="1"/>
    </xf>
    <xf numFmtId="0" fontId="48" fillId="0" borderId="17" xfId="0" applyFont="1" applyBorder="1" applyAlignment="1">
      <alignment horizontal="left" vertical="center"/>
    </xf>
    <xf numFmtId="0" fontId="76" fillId="0" borderId="18" xfId="0" applyFont="1" applyBorder="1" applyAlignment="1">
      <alignment horizontal="center" vertical="center"/>
    </xf>
    <xf numFmtId="0" fontId="71" fillId="0" borderId="18" xfId="0" applyFont="1" applyBorder="1" applyAlignment="1">
      <alignment horizontal="center" vertical="center" wrapText="1"/>
    </xf>
    <xf numFmtId="0" fontId="48" fillId="0" borderId="17" xfId="0" applyNumberFormat="1" applyFont="1" applyFill="1" applyBorder="1" applyAlignment="1" applyProtection="1">
      <alignment vertical="center" wrapText="1"/>
    </xf>
    <xf numFmtId="0" fontId="80" fillId="0" borderId="0" xfId="0" applyFont="1" applyBorder="1" applyAlignment="1">
      <alignment horizontal="left" vertical="center"/>
    </xf>
    <xf numFmtId="0" fontId="91" fillId="25" borderId="0" xfId="0" applyFont="1" applyFill="1" applyBorder="1" applyAlignment="1">
      <alignment vertical="center"/>
    </xf>
    <xf numFmtId="0" fontId="68" fillId="25"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166" fontId="65" fillId="25" borderId="17" xfId="0" applyNumberFormat="1" applyFont="1" applyFill="1" applyBorder="1" applyAlignment="1">
      <alignment horizontal="center" vertical="center"/>
    </xf>
    <xf numFmtId="0" fontId="6" fillId="25" borderId="6" xfId="0" applyFont="1" applyFill="1" applyBorder="1" applyAlignment="1">
      <alignment vertical="center"/>
    </xf>
    <xf numFmtId="0" fontId="6" fillId="25" borderId="0" xfId="0" applyFont="1" applyFill="1" applyAlignment="1">
      <alignment vertical="center"/>
    </xf>
    <xf numFmtId="0" fontId="62" fillId="0" borderId="17" xfId="0" applyFont="1" applyFill="1" applyBorder="1" applyAlignment="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left" vertical="center"/>
    </xf>
    <xf numFmtId="0" fontId="3" fillId="0" borderId="17" xfId="0" applyFont="1" applyBorder="1" applyAlignment="1">
      <alignment horizontal="left" vertical="center"/>
    </xf>
    <xf numFmtId="0" fontId="46" fillId="25" borderId="5" xfId="0" applyFont="1" applyFill="1" applyBorder="1" applyAlignment="1">
      <alignment horizontal="center" vertical="center"/>
    </xf>
    <xf numFmtId="0" fontId="4" fillId="0" borderId="18" xfId="0" applyFont="1" applyBorder="1" applyAlignment="1">
      <alignment horizontal="left" vertical="center"/>
    </xf>
    <xf numFmtId="0" fontId="3" fillId="0" borderId="19" xfId="0" applyFont="1" applyBorder="1" applyAlignment="1">
      <alignment horizontal="left" vertical="center"/>
    </xf>
    <xf numFmtId="0" fontId="79" fillId="27" borderId="22" xfId="0" applyFont="1" applyFill="1" applyBorder="1" applyAlignment="1">
      <alignment horizontal="center" vertical="center"/>
    </xf>
    <xf numFmtId="0" fontId="79" fillId="27" borderId="4" xfId="0" applyFont="1" applyFill="1" applyBorder="1" applyAlignment="1">
      <alignment horizontal="center" vertical="center"/>
    </xf>
    <xf numFmtId="0" fontId="79" fillId="27" borderId="7" xfId="0" applyFont="1" applyFill="1" applyBorder="1" applyAlignment="1">
      <alignment horizontal="center" vertical="center"/>
    </xf>
    <xf numFmtId="0" fontId="78" fillId="27" borderId="6" xfId="0" applyFont="1" applyFill="1" applyBorder="1" applyAlignment="1">
      <alignment horizontal="center" vertical="center"/>
    </xf>
    <xf numFmtId="0" fontId="78" fillId="27" borderId="0" xfId="0" applyFont="1" applyFill="1" applyBorder="1" applyAlignment="1">
      <alignment horizontal="center" vertical="center"/>
    </xf>
    <xf numFmtId="0" fontId="72" fillId="0" borderId="18" xfId="0" applyFont="1" applyBorder="1" applyAlignment="1">
      <alignment horizontal="center" vertical="center"/>
    </xf>
    <xf numFmtId="0" fontId="72" fillId="0" borderId="21" xfId="0" applyFont="1" applyBorder="1" applyAlignment="1">
      <alignment horizontal="center" vertical="center"/>
    </xf>
    <xf numFmtId="0" fontId="72" fillId="0" borderId="19" xfId="0" applyFont="1" applyBorder="1" applyAlignment="1">
      <alignment horizontal="center" vertical="center"/>
    </xf>
    <xf numFmtId="0" fontId="7" fillId="27" borderId="24" xfId="0" applyFont="1" applyFill="1" applyBorder="1" applyAlignment="1">
      <alignment horizontal="left" vertical="center"/>
    </xf>
    <xf numFmtId="0" fontId="7" fillId="27" borderId="26" xfId="0" applyFont="1" applyFill="1" applyBorder="1" applyAlignment="1">
      <alignment horizontal="left" vertical="center"/>
    </xf>
    <xf numFmtId="0" fontId="7" fillId="27" borderId="25" xfId="0" applyFont="1" applyFill="1" applyBorder="1" applyAlignment="1">
      <alignment horizontal="lef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4" xfId="0" applyFont="1" applyBorder="1" applyAlignment="1">
      <alignment horizontal="center" vertical="center"/>
    </xf>
    <xf numFmtId="0" fontId="48" fillId="0" borderId="7" xfId="0" applyFont="1" applyBorder="1" applyAlignment="1">
      <alignment horizontal="center" vertical="center"/>
    </xf>
    <xf numFmtId="0" fontId="82" fillId="26" borderId="17" xfId="0" applyFont="1" applyFill="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86" fillId="25" borderId="17" xfId="0" applyFont="1" applyFill="1" applyBorder="1" applyAlignment="1">
      <alignment horizontal="center" vertical="center"/>
    </xf>
    <xf numFmtId="0" fontId="85" fillId="25" borderId="17" xfId="0" applyFont="1" applyFill="1" applyBorder="1" applyAlignment="1">
      <alignment horizontal="center" vertical="center"/>
    </xf>
    <xf numFmtId="0" fontId="87" fillId="25" borderId="17" xfId="0" applyFont="1" applyFill="1" applyBorder="1" applyAlignment="1">
      <alignment horizontal="center" vertical="center"/>
    </xf>
    <xf numFmtId="0" fontId="87" fillId="25" borderId="18" xfId="0" applyFont="1" applyFill="1" applyBorder="1" applyAlignment="1">
      <alignment horizontal="center" vertical="center"/>
    </xf>
    <xf numFmtId="0" fontId="87" fillId="25" borderId="21" xfId="0" applyFont="1" applyFill="1" applyBorder="1" applyAlignment="1">
      <alignment horizontal="center" vertical="center"/>
    </xf>
    <xf numFmtId="0" fontId="87" fillId="25" borderId="19" xfId="0" applyFont="1" applyFill="1" applyBorder="1" applyAlignment="1">
      <alignment horizontal="center" vertical="center"/>
    </xf>
    <xf numFmtId="0" fontId="55" fillId="0" borderId="0" xfId="0" applyFont="1" applyAlignment="1">
      <alignment horizontal="center" vertical="center" wrapText="1"/>
    </xf>
    <xf numFmtId="0" fontId="67" fillId="0" borderId="0" xfId="0" applyFont="1" applyAlignment="1">
      <alignment horizontal="center" vertical="top" wrapText="1"/>
    </xf>
    <xf numFmtId="0" fontId="69" fillId="0" borderId="0" xfId="0" applyFont="1" applyBorder="1" applyAlignment="1">
      <alignment horizontal="right" vertical="center"/>
    </xf>
    <xf numFmtId="0" fontId="81" fillId="26" borderId="4" xfId="0" applyFont="1" applyFill="1" applyBorder="1" applyAlignment="1">
      <alignment horizontal="center" vertical="center" wrapText="1"/>
    </xf>
    <xf numFmtId="0" fontId="72" fillId="0" borderId="1" xfId="0" applyFont="1" applyBorder="1" applyAlignment="1">
      <alignment horizontal="center" vertical="center"/>
    </xf>
    <xf numFmtId="0" fontId="72" fillId="0" borderId="17" xfId="0" applyFont="1" applyBorder="1" applyAlignment="1">
      <alignment horizontal="center" vertical="center"/>
    </xf>
    <xf numFmtId="0" fontId="86" fillId="25" borderId="18" xfId="0" applyFont="1" applyFill="1" applyBorder="1" applyAlignment="1">
      <alignment horizontal="center" vertical="center"/>
    </xf>
    <xf numFmtId="0" fontId="86" fillId="25" borderId="21" xfId="0" applyFont="1" applyFill="1" applyBorder="1" applyAlignment="1">
      <alignment horizontal="center" vertical="center"/>
    </xf>
    <xf numFmtId="0" fontId="86" fillId="25" borderId="19" xfId="0" applyFont="1" applyFill="1" applyBorder="1" applyAlignment="1">
      <alignment horizontal="center" vertical="center"/>
    </xf>
    <xf numFmtId="0" fontId="85" fillId="25" borderId="18" xfId="0" applyFont="1" applyFill="1" applyBorder="1" applyAlignment="1">
      <alignment horizontal="center" vertical="center"/>
    </xf>
    <xf numFmtId="0" fontId="85" fillId="25" borderId="21" xfId="0" applyFont="1" applyFill="1" applyBorder="1" applyAlignment="1">
      <alignment horizontal="center" vertical="center"/>
    </xf>
    <xf numFmtId="0" fontId="85" fillId="25" borderId="19" xfId="0" applyFont="1" applyFill="1" applyBorder="1" applyAlignment="1">
      <alignment horizontal="center" vertical="center"/>
    </xf>
    <xf numFmtId="0" fontId="82" fillId="26" borderId="5"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1" xfId="0" applyFont="1" applyFill="1" applyBorder="1" applyAlignment="1">
      <alignment horizontal="center" vertical="center"/>
    </xf>
    <xf numFmtId="0" fontId="87" fillId="25" borderId="28" xfId="0" applyFont="1" applyFill="1" applyBorder="1" applyAlignment="1">
      <alignment horizontal="center" vertical="center"/>
    </xf>
    <xf numFmtId="0" fontId="87" fillId="25" borderId="26" xfId="0" applyFont="1" applyFill="1" applyBorder="1" applyAlignment="1">
      <alignment horizontal="center" vertical="center"/>
    </xf>
    <xf numFmtId="0" fontId="88" fillId="25" borderId="21" xfId="0" applyFont="1" applyFill="1" applyBorder="1" applyAlignment="1">
      <alignment horizontal="center" vertical="center"/>
    </xf>
    <xf numFmtId="0" fontId="88" fillId="25" borderId="19" xfId="0" applyFont="1" applyFill="1" applyBorder="1" applyAlignment="1">
      <alignment horizontal="center" vertical="center"/>
    </xf>
    <xf numFmtId="0" fontId="89" fillId="25" borderId="18" xfId="0" applyFont="1" applyFill="1" applyBorder="1" applyAlignment="1">
      <alignment horizontal="left" vertical="center"/>
    </xf>
    <xf numFmtId="0" fontId="89" fillId="25" borderId="21" xfId="0" applyFont="1" applyFill="1" applyBorder="1" applyAlignment="1">
      <alignment horizontal="left" vertical="center"/>
    </xf>
    <xf numFmtId="0" fontId="90" fillId="26" borderId="4" xfId="0" applyFont="1" applyFill="1" applyBorder="1" applyAlignment="1">
      <alignment horizontal="center" vertical="center" wrapText="1"/>
    </xf>
    <xf numFmtId="0" fontId="93" fillId="31" borderId="0" xfId="0" applyFont="1" applyFill="1" applyBorder="1" applyAlignment="1">
      <alignment horizontal="center" vertical="center"/>
    </xf>
    <xf numFmtId="0" fontId="93" fillId="31" borderId="23" xfId="0" applyFont="1" applyFill="1" applyBorder="1" applyAlignment="1">
      <alignment horizontal="center" vertical="center"/>
    </xf>
    <xf numFmtId="0" fontId="92" fillId="31" borderId="0" xfId="0" applyFont="1" applyFill="1" applyBorder="1" applyAlignment="1">
      <alignment horizontal="right" vertical="center"/>
    </xf>
    <xf numFmtId="0" fontId="92" fillId="28" borderId="0" xfId="0" applyFont="1" applyFill="1" applyBorder="1" applyAlignment="1">
      <alignment horizontal="center" vertical="center"/>
    </xf>
    <xf numFmtId="0" fontId="94" fillId="28" borderId="0" xfId="0" applyFont="1" applyFill="1" applyBorder="1" applyAlignment="1">
      <alignment horizontal="center" vertical="center"/>
    </xf>
    <xf numFmtId="0" fontId="93" fillId="30" borderId="0" xfId="0" applyFont="1" applyFill="1" applyBorder="1" applyAlignment="1">
      <alignment horizontal="center" vertical="center"/>
    </xf>
    <xf numFmtId="0" fontId="92" fillId="30" borderId="6" xfId="0" applyFont="1" applyFill="1" applyBorder="1" applyAlignment="1">
      <alignment horizontal="right" vertical="center"/>
    </xf>
    <xf numFmtId="0" fontId="92" fillId="30" borderId="0" xfId="0" applyFont="1" applyFill="1" applyBorder="1" applyAlignment="1">
      <alignment horizontal="right" vertical="center"/>
    </xf>
    <xf numFmtId="0" fontId="68" fillId="0" borderId="26" xfId="0" applyFont="1" applyBorder="1" applyAlignment="1">
      <alignment horizontal="center" vertical="center"/>
    </xf>
    <xf numFmtId="0" fontId="68" fillId="0" borderId="29"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6" fillId="0" borderId="4" xfId="0" applyFont="1" applyBorder="1" applyAlignment="1">
      <alignment horizontal="center" vertical="top"/>
    </xf>
    <xf numFmtId="0" fontId="84" fillId="0" borderId="18" xfId="0" applyFont="1" applyBorder="1" applyAlignment="1">
      <alignment horizontal="center" vertical="center"/>
    </xf>
    <xf numFmtId="0" fontId="84" fillId="0" borderId="21" xfId="0" applyFont="1" applyBorder="1" applyAlignment="1">
      <alignment horizontal="center" vertical="center"/>
    </xf>
    <xf numFmtId="0" fontId="84" fillId="0" borderId="19" xfId="0" applyFont="1" applyBorder="1" applyAlignment="1">
      <alignment horizontal="center" vertical="center"/>
    </xf>
    <xf numFmtId="0" fontId="83" fillId="26" borderId="27" xfId="0" applyFont="1" applyFill="1" applyBorder="1" applyAlignment="1">
      <alignment horizontal="center" vertical="center"/>
    </xf>
    <xf numFmtId="0" fontId="83" fillId="26" borderId="5" xfId="0" applyFont="1" applyFill="1" applyBorder="1" applyAlignment="1">
      <alignment horizontal="center" vertical="center"/>
    </xf>
    <xf numFmtId="0" fontId="3" fillId="0" borderId="17" xfId="0" applyFont="1" applyBorder="1" applyAlignment="1">
      <alignment horizontal="center" vertical="center"/>
    </xf>
    <xf numFmtId="0" fontId="46" fillId="2" borderId="27"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0" fontId="3" fillId="0" borderId="0" xfId="0" applyFont="1" applyAlignment="1">
      <alignment horizontal="center" vertical="center"/>
    </xf>
    <xf numFmtId="0" fontId="56"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64" fillId="0" borderId="2" xfId="0" applyFont="1" applyBorder="1" applyAlignment="1">
      <alignment horizontal="center" vertical="center"/>
    </xf>
    <xf numFmtId="0" fontId="64" fillId="0" borderId="20" xfId="0" applyFont="1" applyBorder="1" applyAlignment="1">
      <alignment horizontal="center" vertical="center"/>
    </xf>
    <xf numFmtId="0" fontId="64" fillId="0" borderId="3" xfId="0" applyFont="1" applyBorder="1" applyAlignment="1">
      <alignment horizontal="center" vertical="center"/>
    </xf>
    <xf numFmtId="0" fontId="51" fillId="0" borderId="6" xfId="0" applyFont="1" applyBorder="1" applyAlignment="1">
      <alignment horizontal="center" vertical="center"/>
    </xf>
    <xf numFmtId="0" fontId="51" fillId="0" borderId="0" xfId="0" applyFont="1" applyAlignment="1">
      <alignment horizontal="center" vertical="center"/>
    </xf>
    <xf numFmtId="0" fontId="79" fillId="27" borderId="6" xfId="0" applyFont="1" applyFill="1" applyBorder="1" applyAlignment="1">
      <alignment horizontal="center" vertical="center"/>
    </xf>
    <xf numFmtId="0" fontId="79" fillId="27" borderId="0" xfId="0" applyFont="1" applyFill="1" applyBorder="1" applyAlignment="1">
      <alignment horizontal="center" vertical="center"/>
    </xf>
    <xf numFmtId="0" fontId="87" fillId="25" borderId="29" xfId="0" applyFont="1" applyFill="1" applyBorder="1" applyAlignment="1">
      <alignment horizontal="center" vertical="center"/>
    </xf>
    <xf numFmtId="0" fontId="78" fillId="29" borderId="6" xfId="0" applyFont="1" applyFill="1" applyBorder="1" applyAlignment="1">
      <alignment horizontal="center" vertical="center"/>
    </xf>
    <xf numFmtId="0" fontId="78"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4" fillId="2" borderId="17" xfId="0" applyFont="1" applyFill="1" applyBorder="1" applyAlignment="1">
      <alignment horizontal="left" vertical="center"/>
    </xf>
    <xf numFmtId="0" fontId="3" fillId="2" borderId="17" xfId="0" applyFont="1" applyFill="1" applyBorder="1" applyAlignment="1">
      <alignment horizontal="left" vertical="center"/>
    </xf>
    <xf numFmtId="0" fontId="60" fillId="2" borderId="17" xfId="0" applyFont="1" applyFill="1" applyBorder="1" applyAlignment="1">
      <alignment horizontal="center" vertical="center"/>
    </xf>
    <xf numFmtId="0" fontId="59" fillId="2" borderId="17" xfId="0" applyFont="1" applyFill="1" applyBorder="1" applyAlignment="1">
      <alignment horizontal="center" vertical="center"/>
    </xf>
  </cellXfs>
  <cellStyles count="210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xfId="2103"/>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82" xfId="2104"/>
    <cellStyle name="Normal 83" xfId="2105"/>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38">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152789</xdr:colOff>
      <xdr:row>2</xdr:row>
      <xdr:rowOff>7261</xdr:rowOff>
    </xdr:from>
    <xdr:to>
      <xdr:col>30</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389</xdr:colOff>
      <xdr:row>2</xdr:row>
      <xdr:rowOff>26311</xdr:rowOff>
    </xdr:from>
    <xdr:to>
      <xdr:col>30</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76589</xdr:colOff>
      <xdr:row>1</xdr:row>
      <xdr:rowOff>226336</xdr:rowOff>
    </xdr:from>
    <xdr:to>
      <xdr:col>31</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xdr:colOff>
      <xdr:row>2</xdr:row>
      <xdr:rowOff>7261</xdr:rowOff>
    </xdr:from>
    <xdr:to>
      <xdr:col>30</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226868</xdr:rowOff>
    </xdr:from>
    <xdr:to>
      <xdr:col>18</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143264</xdr:colOff>
      <xdr:row>2</xdr:row>
      <xdr:rowOff>7261</xdr:rowOff>
    </xdr:from>
    <xdr:to>
      <xdr:col>30</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3</xdr:row>
      <xdr:rowOff>255443</xdr:rowOff>
    </xdr:from>
    <xdr:to>
      <xdr:col>18</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4" t="s">
        <v>62</v>
      </c>
      <c r="C1" s="154"/>
      <c r="D1" s="154"/>
      <c r="E1" s="154"/>
      <c r="F1" s="154"/>
      <c r="G1" s="154"/>
      <c r="H1" s="154"/>
      <c r="I1" s="154"/>
      <c r="J1" s="154"/>
      <c r="K1" s="62"/>
      <c r="L1" s="62"/>
      <c r="M1" s="62"/>
      <c r="N1" s="155" t="s">
        <v>63</v>
      </c>
      <c r="O1" s="155"/>
      <c r="P1" s="155"/>
      <c r="Q1" s="155"/>
      <c r="R1" s="155"/>
      <c r="S1" s="155"/>
      <c r="T1" s="155"/>
      <c r="U1" s="155"/>
      <c r="V1" s="155"/>
      <c r="W1" s="155"/>
      <c r="X1" s="155"/>
      <c r="Y1" s="155"/>
    </row>
    <row r="2" spans="2:25" ht="24" customHeight="1">
      <c r="B2" s="156" t="s">
        <v>133</v>
      </c>
      <c r="C2" s="156"/>
      <c r="D2" s="156"/>
      <c r="E2" s="156"/>
      <c r="F2" s="156"/>
      <c r="G2" s="156"/>
      <c r="H2" s="156"/>
      <c r="I2" s="156"/>
      <c r="J2" s="156"/>
      <c r="K2" s="156"/>
      <c r="L2" s="156"/>
      <c r="M2" s="156"/>
      <c r="N2" s="156"/>
      <c r="O2" s="156"/>
      <c r="P2" s="156"/>
      <c r="Q2" s="156"/>
      <c r="R2" s="156"/>
      <c r="S2" s="156"/>
      <c r="T2" s="156"/>
      <c r="U2" s="156"/>
      <c r="V2" s="156"/>
      <c r="W2" s="156"/>
      <c r="X2" s="156"/>
      <c r="Y2" s="156"/>
    </row>
    <row r="3" spans="2:25" ht="33" customHeight="1">
      <c r="B3" s="157" t="s">
        <v>134</v>
      </c>
      <c r="C3" s="157"/>
      <c r="D3" s="157"/>
      <c r="E3" s="157"/>
      <c r="F3" s="157"/>
      <c r="G3" s="157"/>
      <c r="H3" s="157"/>
      <c r="I3" s="157"/>
      <c r="J3" s="157"/>
      <c r="K3" s="157"/>
      <c r="L3" s="157"/>
      <c r="M3" s="157"/>
      <c r="N3" s="157"/>
      <c r="O3" s="157"/>
      <c r="P3" s="157"/>
      <c r="Q3" s="157"/>
      <c r="R3" s="157"/>
      <c r="S3" s="157"/>
      <c r="T3" s="157"/>
      <c r="U3" s="157"/>
      <c r="V3" s="157"/>
      <c r="W3" s="157"/>
      <c r="X3" s="157"/>
      <c r="Y3" s="157"/>
    </row>
    <row r="4" spans="2:25" s="64" customFormat="1" ht="21" customHeight="1">
      <c r="B4" s="129" t="s">
        <v>64</v>
      </c>
      <c r="C4" s="130"/>
      <c r="D4" s="130"/>
      <c r="E4" s="130"/>
      <c r="F4" s="130"/>
      <c r="G4" s="130"/>
      <c r="H4" s="130"/>
      <c r="I4" s="130"/>
      <c r="J4" s="130"/>
      <c r="K4" s="130"/>
      <c r="L4" s="130"/>
      <c r="M4" s="131"/>
      <c r="N4" s="158" t="s">
        <v>65</v>
      </c>
      <c r="O4" s="158"/>
      <c r="P4" s="158"/>
      <c r="Q4" s="159"/>
      <c r="R4" s="159"/>
      <c r="S4" s="159"/>
      <c r="T4" s="158"/>
      <c r="U4" s="158"/>
      <c r="V4" s="158"/>
      <c r="W4" s="158"/>
      <c r="X4" s="158"/>
      <c r="Y4" s="158"/>
    </row>
    <row r="5" spans="2:25" s="65" customFormat="1" ht="50.25" customHeight="1">
      <c r="B5" s="77" t="s">
        <v>66</v>
      </c>
      <c r="C5" s="56" t="s">
        <v>67</v>
      </c>
      <c r="D5" s="77" t="s">
        <v>68</v>
      </c>
      <c r="E5" s="78" t="s">
        <v>125</v>
      </c>
      <c r="F5" s="78" t="s">
        <v>126</v>
      </c>
      <c r="G5" s="78" t="s">
        <v>124</v>
      </c>
      <c r="H5" s="77" t="s">
        <v>66</v>
      </c>
      <c r="I5" s="56" t="s">
        <v>67</v>
      </c>
      <c r="J5" s="77" t="s">
        <v>68</v>
      </c>
      <c r="K5" s="78" t="s">
        <v>125</v>
      </c>
      <c r="L5" s="78" t="s">
        <v>126</v>
      </c>
      <c r="M5" s="78" t="s">
        <v>124</v>
      </c>
      <c r="N5" s="77" t="s">
        <v>66</v>
      </c>
      <c r="O5" s="56" t="s">
        <v>67</v>
      </c>
      <c r="P5" s="77" t="s">
        <v>68</v>
      </c>
      <c r="Q5" s="78" t="s">
        <v>125</v>
      </c>
      <c r="R5" s="78" t="s">
        <v>126</v>
      </c>
      <c r="S5" s="78" t="s">
        <v>124</v>
      </c>
      <c r="T5" s="77" t="s">
        <v>66</v>
      </c>
      <c r="U5" s="56" t="s">
        <v>67</v>
      </c>
      <c r="V5" s="77" t="s">
        <v>68</v>
      </c>
      <c r="W5" s="78" t="s">
        <v>125</v>
      </c>
      <c r="X5" s="78" t="s">
        <v>126</v>
      </c>
      <c r="Y5" s="78" t="s">
        <v>124</v>
      </c>
    </row>
    <row r="6" spans="2:25" s="69" customFormat="1" ht="21" customHeight="1">
      <c r="B6" s="66">
        <v>1</v>
      </c>
      <c r="C6" s="67" t="s">
        <v>69</v>
      </c>
      <c r="D6" s="70">
        <v>26</v>
      </c>
      <c r="E6" s="79" t="e">
        <f>#REF!</f>
        <v>#REF!</v>
      </c>
      <c r="F6" s="83" t="e">
        <f>#REF!</f>
        <v>#REF!</v>
      </c>
      <c r="G6" s="87" t="e">
        <f>#REF!</f>
        <v>#REF!</v>
      </c>
      <c r="H6" s="66">
        <v>16</v>
      </c>
      <c r="I6" s="74" t="s">
        <v>75</v>
      </c>
      <c r="J6" s="49">
        <v>34</v>
      </c>
      <c r="K6" s="79" t="e">
        <f>#REF!</f>
        <v>#REF!</v>
      </c>
      <c r="L6" s="83" t="e">
        <f>#REF!</f>
        <v>#REF!</v>
      </c>
      <c r="M6" s="87" t="e">
        <f>#REF!</f>
        <v>#REF!</v>
      </c>
      <c r="N6" s="66">
        <v>1</v>
      </c>
      <c r="O6" s="68" t="s">
        <v>71</v>
      </c>
      <c r="P6" s="66">
        <v>21</v>
      </c>
      <c r="Q6" s="80" t="e">
        <f>#REF!</f>
        <v>#REF!</v>
      </c>
      <c r="R6" s="84" t="e">
        <f>#REF!</f>
        <v>#REF!</v>
      </c>
      <c r="S6" s="88" t="e">
        <f>#REF!</f>
        <v>#REF!</v>
      </c>
      <c r="T6" s="66">
        <v>16</v>
      </c>
      <c r="U6" s="68" t="s">
        <v>90</v>
      </c>
      <c r="V6" s="66">
        <v>32</v>
      </c>
      <c r="W6" s="80" t="e">
        <f>#REF!</f>
        <v>#REF!</v>
      </c>
      <c r="X6" s="84" t="e">
        <f>#REF!</f>
        <v>#REF!</v>
      </c>
      <c r="Y6" s="88" t="e">
        <f>#REF!</f>
        <v>#REF!</v>
      </c>
    </row>
    <row r="7" spans="2:25" s="69" customFormat="1" ht="21" customHeight="1">
      <c r="B7" s="66">
        <v>2</v>
      </c>
      <c r="C7" s="67" t="s">
        <v>74</v>
      </c>
      <c r="D7" s="70">
        <v>28</v>
      </c>
      <c r="E7" s="79" t="e">
        <f>#REF!</f>
        <v>#REF!</v>
      </c>
      <c r="F7" s="83" t="e">
        <f>#REF!</f>
        <v>#REF!</v>
      </c>
      <c r="G7" s="87" t="e">
        <f>#REF!</f>
        <v>#REF!</v>
      </c>
      <c r="H7" s="66">
        <v>17</v>
      </c>
      <c r="I7" s="74" t="s">
        <v>79</v>
      </c>
      <c r="J7" s="49">
        <v>28</v>
      </c>
      <c r="K7" s="79" t="e">
        <f>#REF!</f>
        <v>#REF!</v>
      </c>
      <c r="L7" s="83" t="e">
        <f>#REF!</f>
        <v>#REF!</v>
      </c>
      <c r="M7" s="87" t="e">
        <f>#REF!</f>
        <v>#REF!</v>
      </c>
      <c r="N7" s="66">
        <v>2</v>
      </c>
      <c r="O7" s="68" t="s">
        <v>76</v>
      </c>
      <c r="P7" s="66">
        <v>24</v>
      </c>
      <c r="Q7" s="80" t="e">
        <f>#REF!</f>
        <v>#REF!</v>
      </c>
      <c r="R7" s="84" t="e">
        <f>#REF!</f>
        <v>#REF!</v>
      </c>
      <c r="S7" s="88" t="e">
        <f>#REF!</f>
        <v>#REF!</v>
      </c>
      <c r="T7" s="66">
        <v>17</v>
      </c>
      <c r="U7" s="68" t="s">
        <v>94</v>
      </c>
      <c r="V7" s="66">
        <v>19</v>
      </c>
      <c r="W7" s="80" t="e">
        <f>#REF!</f>
        <v>#REF!</v>
      </c>
      <c r="X7" s="84" t="e">
        <f>#REF!</f>
        <v>#REF!</v>
      </c>
      <c r="Y7" s="88" t="e">
        <f>#REF!</f>
        <v>#REF!</v>
      </c>
    </row>
    <row r="8" spans="2:25" s="69" customFormat="1" ht="21" customHeight="1">
      <c r="B8" s="66">
        <v>3</v>
      </c>
      <c r="C8" s="67" t="s">
        <v>78</v>
      </c>
      <c r="D8" s="70">
        <v>29</v>
      </c>
      <c r="E8" s="79" t="e">
        <f>#REF!</f>
        <v>#REF!</v>
      </c>
      <c r="F8" s="83" t="e">
        <f>#REF!</f>
        <v>#REF!</v>
      </c>
      <c r="G8" s="87" t="e">
        <f>#REF!</f>
        <v>#REF!</v>
      </c>
      <c r="H8" s="66">
        <v>18</v>
      </c>
      <c r="I8" s="74" t="s">
        <v>83</v>
      </c>
      <c r="J8" s="49">
        <v>21</v>
      </c>
      <c r="K8" s="79" t="e">
        <f>#REF!</f>
        <v>#REF!</v>
      </c>
      <c r="L8" s="83" t="e">
        <f>#REF!</f>
        <v>#REF!</v>
      </c>
      <c r="M8" s="87" t="e">
        <f>#REF!</f>
        <v>#REF!</v>
      </c>
      <c r="N8" s="66">
        <v>3</v>
      </c>
      <c r="O8" s="68" t="s">
        <v>80</v>
      </c>
      <c r="P8" s="66">
        <v>35</v>
      </c>
      <c r="Q8" s="80" t="e">
        <f>#REF!</f>
        <v>#REF!</v>
      </c>
      <c r="R8" s="84" t="e">
        <f>#REF!</f>
        <v>#REF!</v>
      </c>
      <c r="S8" s="88" t="e">
        <f>#REF!</f>
        <v>#REF!</v>
      </c>
      <c r="T8" s="66">
        <v>18</v>
      </c>
      <c r="U8" s="68" t="s">
        <v>98</v>
      </c>
      <c r="V8" s="66">
        <v>33</v>
      </c>
      <c r="W8" s="80" t="e">
        <f>#REF!</f>
        <v>#REF!</v>
      </c>
      <c r="X8" s="84" t="e">
        <f>#REF!</f>
        <v>#REF!</v>
      </c>
      <c r="Y8" s="88" t="e">
        <f>#REF!</f>
        <v>#REF!</v>
      </c>
    </row>
    <row r="9" spans="2:25" s="69" customFormat="1" ht="21" customHeight="1">
      <c r="B9" s="66">
        <v>4</v>
      </c>
      <c r="C9" s="67" t="s">
        <v>82</v>
      </c>
      <c r="D9" s="70">
        <v>28</v>
      </c>
      <c r="E9" s="79" t="e">
        <f>#REF!</f>
        <v>#REF!</v>
      </c>
      <c r="F9" s="83" t="e">
        <f>#REF!</f>
        <v>#REF!</v>
      </c>
      <c r="G9" s="87" t="e">
        <f>#REF!</f>
        <v>#REF!</v>
      </c>
      <c r="H9" s="66">
        <v>19</v>
      </c>
      <c r="I9" s="74" t="s">
        <v>88</v>
      </c>
      <c r="J9" s="49">
        <v>27</v>
      </c>
      <c r="K9" s="79" t="e">
        <f>#REF!</f>
        <v>#REF!</v>
      </c>
      <c r="L9" s="83" t="e">
        <f>#REF!</f>
        <v>#REF!</v>
      </c>
      <c r="M9" s="87" t="e">
        <f>#REF!</f>
        <v>#REF!</v>
      </c>
      <c r="N9" s="66">
        <v>4</v>
      </c>
      <c r="O9" s="68" t="s">
        <v>84</v>
      </c>
      <c r="P9" s="66">
        <v>33</v>
      </c>
      <c r="Q9" s="80" t="e">
        <f>#REF!</f>
        <v>#REF!</v>
      </c>
      <c r="R9" s="84" t="e">
        <f>#REF!</f>
        <v>#REF!</v>
      </c>
      <c r="S9" s="88" t="e">
        <f>#REF!</f>
        <v>#REF!</v>
      </c>
      <c r="T9" s="66">
        <v>19</v>
      </c>
      <c r="U9" s="68" t="s">
        <v>101</v>
      </c>
      <c r="V9" s="66">
        <v>27</v>
      </c>
      <c r="W9" s="80" t="e">
        <f>#REF!</f>
        <v>#REF!</v>
      </c>
      <c r="X9" s="84" t="e">
        <f>#REF!</f>
        <v>#REF!</v>
      </c>
      <c r="Y9" s="88" t="e">
        <f>#REF!</f>
        <v>#REF!</v>
      </c>
    </row>
    <row r="10" spans="2:25" s="69" customFormat="1" ht="21" customHeight="1">
      <c r="B10" s="66">
        <v>5</v>
      </c>
      <c r="C10" s="67" t="s">
        <v>87</v>
      </c>
      <c r="D10" s="70">
        <v>25</v>
      </c>
      <c r="E10" s="79" t="e">
        <f>#REF!</f>
        <v>#REF!</v>
      </c>
      <c r="F10" s="83" t="e">
        <f>#REF!</f>
        <v>#REF!</v>
      </c>
      <c r="G10" s="87" t="e">
        <f>#REF!</f>
        <v>#REF!</v>
      </c>
      <c r="H10" s="66">
        <v>20</v>
      </c>
      <c r="I10" s="74" t="s">
        <v>92</v>
      </c>
      <c r="J10" s="76">
        <v>25</v>
      </c>
      <c r="K10" s="79" t="e">
        <f>#REF!</f>
        <v>#REF!</v>
      </c>
      <c r="L10" s="83" t="e">
        <f>#REF!</f>
        <v>#REF!</v>
      </c>
      <c r="M10" s="87" t="e">
        <f>#REF!</f>
        <v>#REF!</v>
      </c>
      <c r="N10" s="66">
        <v>5</v>
      </c>
      <c r="O10" s="68" t="s">
        <v>89</v>
      </c>
      <c r="P10" s="66">
        <v>28</v>
      </c>
      <c r="Q10" s="80" t="e">
        <f>#REF!</f>
        <v>#REF!</v>
      </c>
      <c r="R10" s="84" t="e">
        <f>#REF!</f>
        <v>#REF!</v>
      </c>
      <c r="S10" s="88" t="e">
        <f>#REF!</f>
        <v>#REF!</v>
      </c>
      <c r="T10" s="66">
        <v>20</v>
      </c>
      <c r="U10" s="68" t="s">
        <v>105</v>
      </c>
      <c r="V10" s="66">
        <v>30</v>
      </c>
      <c r="W10" s="82" t="e">
        <f>#REF!</f>
        <v>#REF!</v>
      </c>
      <c r="X10" s="86" t="e">
        <f>#REF!</f>
        <v>#REF!</v>
      </c>
      <c r="Y10" s="90" t="e">
        <f>#REF!</f>
        <v>#REF!</v>
      </c>
    </row>
    <row r="11" spans="2:25" s="69" customFormat="1" ht="21" customHeight="1">
      <c r="B11" s="66">
        <v>6</v>
      </c>
      <c r="C11" s="67" t="s">
        <v>91</v>
      </c>
      <c r="D11" s="70">
        <v>23</v>
      </c>
      <c r="E11" s="79" t="e">
        <f>#REF!</f>
        <v>#REF!</v>
      </c>
      <c r="F11" s="83" t="e">
        <f>#REF!</f>
        <v>#REF!</v>
      </c>
      <c r="G11" s="87" t="e">
        <f>#REF!</f>
        <v>#REF!</v>
      </c>
      <c r="H11" s="66">
        <v>21</v>
      </c>
      <c r="I11" s="74" t="s">
        <v>96</v>
      </c>
      <c r="J11" s="49">
        <v>27</v>
      </c>
      <c r="K11" s="80" t="e">
        <f>#REF!</f>
        <v>#REF!</v>
      </c>
      <c r="L11" s="84" t="e">
        <f>#REF!</f>
        <v>#REF!</v>
      </c>
      <c r="M11" s="88" t="e">
        <f>#REF!</f>
        <v>#REF!</v>
      </c>
      <c r="N11" s="66">
        <v>6</v>
      </c>
      <c r="O11" s="68" t="s">
        <v>93</v>
      </c>
      <c r="P11" s="66">
        <v>34</v>
      </c>
      <c r="Q11" s="80" t="e">
        <f>#REF!</f>
        <v>#REF!</v>
      </c>
      <c r="R11" s="84" t="e">
        <f>#REF!</f>
        <v>#REF!</v>
      </c>
      <c r="S11" s="88" t="e">
        <f>#REF!</f>
        <v>#REF!</v>
      </c>
      <c r="T11" s="66">
        <v>21</v>
      </c>
      <c r="U11" s="68" t="s">
        <v>109</v>
      </c>
      <c r="V11" s="66">
        <v>26</v>
      </c>
      <c r="W11" s="82">
        <f>TBN21.3!AI34</f>
        <v>0</v>
      </c>
      <c r="X11" s="86">
        <f>TBN21.3!AJ34</f>
        <v>0</v>
      </c>
      <c r="Y11" s="90">
        <f>TBN21.3!AK34</f>
        <v>0</v>
      </c>
    </row>
    <row r="12" spans="2:25" s="69" customFormat="1" ht="21" customHeight="1">
      <c r="B12" s="66">
        <v>7</v>
      </c>
      <c r="C12" s="67" t="s">
        <v>95</v>
      </c>
      <c r="D12" s="70">
        <v>24</v>
      </c>
      <c r="E12" s="79" t="e">
        <f>#REF!</f>
        <v>#REF!</v>
      </c>
      <c r="F12" s="83" t="e">
        <f>#REF!</f>
        <v>#REF!</v>
      </c>
      <c r="G12" s="87" t="e">
        <f>#REF!</f>
        <v>#REF!</v>
      </c>
      <c r="H12" s="66">
        <v>22</v>
      </c>
      <c r="I12" s="74" t="s">
        <v>103</v>
      </c>
      <c r="J12" s="49">
        <v>17</v>
      </c>
      <c r="K12" s="79" t="e">
        <f>#REF!</f>
        <v>#REF!</v>
      </c>
      <c r="L12" s="83" t="e">
        <f>#REF!</f>
        <v>#REF!</v>
      </c>
      <c r="M12" s="87" t="e">
        <f>#REF!</f>
        <v>#REF!</v>
      </c>
      <c r="N12" s="66">
        <v>7</v>
      </c>
      <c r="O12" s="68" t="s">
        <v>97</v>
      </c>
      <c r="P12" s="66">
        <v>36</v>
      </c>
      <c r="Q12" s="80">
        <f>BHST20.3!AI55</f>
        <v>0</v>
      </c>
      <c r="R12" s="84">
        <f>BHST20.3!AJ55</f>
        <v>0</v>
      </c>
      <c r="S12" s="88">
        <f>BHST20.3!AK55</f>
        <v>0</v>
      </c>
      <c r="T12" s="66">
        <v>22</v>
      </c>
      <c r="U12" s="68" t="s">
        <v>113</v>
      </c>
      <c r="V12" s="66">
        <v>24</v>
      </c>
      <c r="W12" s="82" t="e">
        <f>#REF!</f>
        <v>#REF!</v>
      </c>
      <c r="X12" s="86" t="e">
        <f>#REF!</f>
        <v>#REF!</v>
      </c>
      <c r="Y12" s="90" t="e">
        <f>#REF!</f>
        <v>#REF!</v>
      </c>
    </row>
    <row r="13" spans="2:25" s="69" customFormat="1" ht="21" customHeight="1">
      <c r="B13" s="66">
        <v>8</v>
      </c>
      <c r="C13" s="67" t="s">
        <v>99</v>
      </c>
      <c r="D13" s="70">
        <v>22</v>
      </c>
      <c r="E13" s="79" t="e">
        <f>#REF!</f>
        <v>#REF!</v>
      </c>
      <c r="F13" s="83" t="e">
        <f>#REF!</f>
        <v>#REF!</v>
      </c>
      <c r="G13" s="87" t="e">
        <f>#REF!</f>
        <v>#REF!</v>
      </c>
      <c r="H13" s="66">
        <v>23</v>
      </c>
      <c r="I13" s="74" t="s">
        <v>107</v>
      </c>
      <c r="J13" s="49">
        <v>27</v>
      </c>
      <c r="K13" s="79" t="e">
        <f>#REF!</f>
        <v>#REF!</v>
      </c>
      <c r="L13" s="83" t="e">
        <f>#REF!</f>
        <v>#REF!</v>
      </c>
      <c r="M13" s="87" t="e">
        <f>#REF!</f>
        <v>#REF!</v>
      </c>
      <c r="N13" s="66">
        <v>8</v>
      </c>
      <c r="O13" s="68" t="s">
        <v>100</v>
      </c>
      <c r="P13" s="66">
        <v>39</v>
      </c>
      <c r="Q13" s="80" t="e">
        <f>#REF!</f>
        <v>#REF!</v>
      </c>
      <c r="R13" s="84" t="e">
        <f>#REF!</f>
        <v>#REF!</v>
      </c>
      <c r="S13" s="88" t="e">
        <f>#REF!</f>
        <v>#REF!</v>
      </c>
      <c r="T13" s="66">
        <v>23</v>
      </c>
      <c r="U13" s="68" t="s">
        <v>117</v>
      </c>
      <c r="V13" s="66">
        <v>20</v>
      </c>
      <c r="W13" s="82">
        <f>TQW21.2!AI43</f>
        <v>0</v>
      </c>
      <c r="X13" s="86">
        <f>TQW21.2!AJ43</f>
        <v>0</v>
      </c>
      <c r="Y13" s="90">
        <f>TQW21.2!AK43</f>
        <v>0</v>
      </c>
    </row>
    <row r="14" spans="2:25" s="69" customFormat="1" ht="21" customHeight="1">
      <c r="B14" s="66">
        <v>9</v>
      </c>
      <c r="C14" s="67" t="s">
        <v>102</v>
      </c>
      <c r="D14" s="70">
        <v>25</v>
      </c>
      <c r="E14" s="79" t="e">
        <f>#REF!</f>
        <v>#REF!</v>
      </c>
      <c r="F14" s="83" t="e">
        <f>#REF!</f>
        <v>#REF!</v>
      </c>
      <c r="G14" s="87" t="e">
        <f>#REF!</f>
        <v>#REF!</v>
      </c>
      <c r="H14" s="66">
        <v>24</v>
      </c>
      <c r="I14" s="74" t="s">
        <v>111</v>
      </c>
      <c r="J14" s="49">
        <v>22</v>
      </c>
      <c r="K14" s="79" t="e">
        <f>#REF!</f>
        <v>#REF!</v>
      </c>
      <c r="L14" s="83" t="e">
        <f>#REF!</f>
        <v>#REF!</v>
      </c>
      <c r="M14" s="87" t="e">
        <f>#REF!</f>
        <v>#REF!</v>
      </c>
      <c r="N14" s="66">
        <v>9</v>
      </c>
      <c r="O14" s="68" t="s">
        <v>104</v>
      </c>
      <c r="P14" s="66">
        <v>24</v>
      </c>
      <c r="Q14" s="80" t="e">
        <f>#REF!</f>
        <v>#REF!</v>
      </c>
      <c r="R14" s="84" t="e">
        <f>#REF!</f>
        <v>#REF!</v>
      </c>
      <c r="S14" s="88" t="e">
        <f>#REF!</f>
        <v>#REF!</v>
      </c>
      <c r="T14" s="66">
        <v>24</v>
      </c>
      <c r="U14" s="68" t="s">
        <v>120</v>
      </c>
      <c r="V14" s="66">
        <v>33</v>
      </c>
      <c r="W14" s="82" t="e">
        <f>#REF!</f>
        <v>#REF!</v>
      </c>
      <c r="X14" s="86" t="e">
        <f>#REF!</f>
        <v>#REF!</v>
      </c>
      <c r="Y14" s="90" t="e">
        <f>#REF!</f>
        <v>#REF!</v>
      </c>
    </row>
    <row r="15" spans="2:25" s="69" customFormat="1" ht="21" customHeight="1">
      <c r="B15" s="66">
        <v>10</v>
      </c>
      <c r="C15" s="67" t="s">
        <v>106</v>
      </c>
      <c r="D15" s="70">
        <v>25</v>
      </c>
      <c r="E15" s="79" t="e">
        <f>#REF!</f>
        <v>#REF!</v>
      </c>
      <c r="F15" s="83" t="e">
        <f>#REF!</f>
        <v>#REF!</v>
      </c>
      <c r="G15" s="87" t="e">
        <f>#REF!</f>
        <v>#REF!</v>
      </c>
      <c r="H15" s="66">
        <v>25</v>
      </c>
      <c r="I15" s="75" t="s">
        <v>115</v>
      </c>
      <c r="J15" s="49">
        <v>10</v>
      </c>
      <c r="K15" s="79" t="e">
        <f>#REF!</f>
        <v>#REF!</v>
      </c>
      <c r="L15" s="83" t="e">
        <f>#REF!</f>
        <v>#REF!</v>
      </c>
      <c r="M15" s="87" t="e">
        <f>#REF!</f>
        <v>#REF!</v>
      </c>
      <c r="N15" s="66">
        <v>10</v>
      </c>
      <c r="O15" s="68" t="s">
        <v>108</v>
      </c>
      <c r="P15" s="66">
        <v>24</v>
      </c>
      <c r="Q15" s="80" t="e">
        <f>#REF!</f>
        <v>#REF!</v>
      </c>
      <c r="R15" s="84" t="e">
        <f>#REF!</f>
        <v>#REF!</v>
      </c>
      <c r="S15" s="88" t="e">
        <f>#REF!</f>
        <v>#REF!</v>
      </c>
      <c r="T15" s="66">
        <v>25</v>
      </c>
      <c r="U15" s="68" t="s">
        <v>123</v>
      </c>
      <c r="V15" s="66">
        <v>33</v>
      </c>
      <c r="W15" s="82" t="e">
        <f>#REF!</f>
        <v>#REF!</v>
      </c>
      <c r="X15" s="86" t="e">
        <f>#REF!</f>
        <v>#REF!</v>
      </c>
      <c r="Y15" s="90" t="e">
        <f>#REF!</f>
        <v>#REF!</v>
      </c>
    </row>
    <row r="16" spans="2:25" s="69" customFormat="1" ht="21" customHeight="1">
      <c r="B16" s="66">
        <v>11</v>
      </c>
      <c r="C16" s="67" t="s">
        <v>110</v>
      </c>
      <c r="D16" s="70">
        <v>18</v>
      </c>
      <c r="E16" s="79" t="e">
        <f>#REF!</f>
        <v>#REF!</v>
      </c>
      <c r="F16" s="83" t="e">
        <f>#REF!</f>
        <v>#REF!</v>
      </c>
      <c r="G16" s="87" t="e">
        <f>#REF!</f>
        <v>#REF!</v>
      </c>
      <c r="H16" s="66">
        <v>26</v>
      </c>
      <c r="I16" s="74" t="s">
        <v>119</v>
      </c>
      <c r="J16" s="49">
        <v>25</v>
      </c>
      <c r="K16" s="79" t="e">
        <f>#REF!</f>
        <v>#REF!</v>
      </c>
      <c r="L16" s="83" t="e">
        <f>#REF!</f>
        <v>#REF!</v>
      </c>
      <c r="M16" s="87" t="e">
        <f>#REF!</f>
        <v>#REF!</v>
      </c>
      <c r="N16" s="66">
        <v>11</v>
      </c>
      <c r="O16" s="68" t="s">
        <v>112</v>
      </c>
      <c r="P16" s="66">
        <v>26</v>
      </c>
      <c r="Q16" s="80">
        <f>BHST21.4!AI40</f>
        <v>0</v>
      </c>
      <c r="R16" s="84">
        <f>BHST21.4!AJ40</f>
        <v>0</v>
      </c>
      <c r="S16" s="88">
        <f>BHST21.4!AK40</f>
        <v>0</v>
      </c>
      <c r="T16" s="66">
        <v>26</v>
      </c>
      <c r="U16" s="68" t="s">
        <v>73</v>
      </c>
      <c r="V16" s="66">
        <v>36</v>
      </c>
      <c r="W16" s="82" t="e">
        <f>#REF!</f>
        <v>#REF!</v>
      </c>
      <c r="X16" s="86" t="e">
        <f>#REF!</f>
        <v>#REF!</v>
      </c>
      <c r="Y16" s="90" t="e">
        <f>#REF!</f>
        <v>#REF!</v>
      </c>
    </row>
    <row r="17" spans="2:25" s="69" customFormat="1" ht="21" customHeight="1">
      <c r="B17" s="66">
        <v>12</v>
      </c>
      <c r="C17" s="67" t="s">
        <v>114</v>
      </c>
      <c r="D17" s="70">
        <v>26</v>
      </c>
      <c r="E17" s="79" t="e">
        <f>#REF!</f>
        <v>#REF!</v>
      </c>
      <c r="F17" s="83" t="e">
        <f>#REF!</f>
        <v>#REF!</v>
      </c>
      <c r="G17" s="87" t="e">
        <f>#REF!</f>
        <v>#REF!</v>
      </c>
      <c r="H17" s="135"/>
      <c r="I17" s="136"/>
      <c r="J17" s="136"/>
      <c r="K17" s="136"/>
      <c r="L17" s="136"/>
      <c r="M17" s="137"/>
      <c r="N17" s="66">
        <v>12</v>
      </c>
      <c r="O17" s="68" t="s">
        <v>116</v>
      </c>
      <c r="P17" s="66">
        <v>39</v>
      </c>
      <c r="Q17" s="80">
        <f>LGT21.2!AI53</f>
        <v>0</v>
      </c>
      <c r="R17" s="84">
        <f>LGT21.2!AJ53</f>
        <v>0</v>
      </c>
      <c r="S17" s="88">
        <f>LGT21.2!AK53</f>
        <v>0</v>
      </c>
      <c r="T17" s="66">
        <v>27</v>
      </c>
      <c r="U17" s="68" t="s">
        <v>77</v>
      </c>
      <c r="V17" s="66">
        <v>25</v>
      </c>
      <c r="W17" s="82" t="e">
        <f>#REF!</f>
        <v>#REF!</v>
      </c>
      <c r="X17" s="86" t="e">
        <f>#REF!</f>
        <v>#REF!</v>
      </c>
      <c r="Y17" s="90" t="e">
        <f>#REF!</f>
        <v>#REF!</v>
      </c>
    </row>
    <row r="18" spans="2:25" s="69" customFormat="1" ht="21" customHeight="1">
      <c r="B18" s="66">
        <v>13</v>
      </c>
      <c r="C18" s="67" t="s">
        <v>118</v>
      </c>
      <c r="D18" s="70">
        <v>19</v>
      </c>
      <c r="E18" s="79" t="e">
        <f>#REF!</f>
        <v>#REF!</v>
      </c>
      <c r="F18" s="83" t="e">
        <f>#REF!</f>
        <v>#REF!</v>
      </c>
      <c r="G18" s="87" t="e">
        <f>#REF!</f>
        <v>#REF!</v>
      </c>
      <c r="H18" s="138"/>
      <c r="I18" s="139"/>
      <c r="J18" s="139"/>
      <c r="K18" s="139"/>
      <c r="L18" s="139"/>
      <c r="M18" s="140"/>
      <c r="N18" s="66">
        <v>13</v>
      </c>
      <c r="O18" s="68" t="s">
        <v>122</v>
      </c>
      <c r="P18" s="66">
        <v>36</v>
      </c>
      <c r="Q18" s="80" t="e">
        <f>#REF!</f>
        <v>#REF!</v>
      </c>
      <c r="R18" s="84" t="e">
        <f>#REF!</f>
        <v>#REF!</v>
      </c>
      <c r="S18" s="88" t="e">
        <f>#REF!</f>
        <v>#REF!</v>
      </c>
      <c r="T18" s="66">
        <v>28</v>
      </c>
      <c r="U18" s="68" t="s">
        <v>81</v>
      </c>
      <c r="V18" s="66">
        <v>29</v>
      </c>
      <c r="W18" s="82">
        <f>TQW21.1!AI55</f>
        <v>0</v>
      </c>
      <c r="X18" s="86">
        <f>TQW21.1!AJ55</f>
        <v>0</v>
      </c>
      <c r="Y18" s="90">
        <f>TQW21.1!AK55</f>
        <v>0</v>
      </c>
    </row>
    <row r="19" spans="2:25" s="69" customFormat="1" ht="21" customHeight="1">
      <c r="B19" s="66">
        <v>14</v>
      </c>
      <c r="C19" s="67" t="s">
        <v>121</v>
      </c>
      <c r="D19" s="70">
        <v>19</v>
      </c>
      <c r="E19" s="79" t="e">
        <f>#REF!</f>
        <v>#REF!</v>
      </c>
      <c r="F19" s="83" t="e">
        <f>#REF!</f>
        <v>#REF!</v>
      </c>
      <c r="G19" s="87" t="e">
        <f>#REF!</f>
        <v>#REF!</v>
      </c>
      <c r="H19" s="138"/>
      <c r="I19" s="139"/>
      <c r="J19" s="139"/>
      <c r="K19" s="139"/>
      <c r="L19" s="139"/>
      <c r="M19" s="140"/>
      <c r="N19" s="66">
        <v>14</v>
      </c>
      <c r="O19" s="68" t="s">
        <v>72</v>
      </c>
      <c r="P19" s="66">
        <v>37</v>
      </c>
      <c r="Q19" s="80" t="e">
        <f>#REF!</f>
        <v>#REF!</v>
      </c>
      <c r="R19" s="84" t="e">
        <f>#REF!</f>
        <v>#REF!</v>
      </c>
      <c r="S19" s="88" t="e">
        <f>#REF!</f>
        <v>#REF!</v>
      </c>
      <c r="T19" s="66">
        <v>29</v>
      </c>
      <c r="U19" s="68" t="s">
        <v>86</v>
      </c>
      <c r="V19" s="66">
        <v>26</v>
      </c>
      <c r="W19" s="82" t="e">
        <f>#REF!</f>
        <v>#REF!</v>
      </c>
      <c r="X19" s="86" t="e">
        <f>#REF!</f>
        <v>#REF!</v>
      </c>
      <c r="Y19" s="90" t="e">
        <f>#REF!</f>
        <v>#REF!</v>
      </c>
    </row>
    <row r="20" spans="2:25" s="69" customFormat="1" ht="21" customHeight="1">
      <c r="B20" s="66">
        <v>15</v>
      </c>
      <c r="C20" s="74" t="s">
        <v>70</v>
      </c>
      <c r="D20" s="49">
        <v>35</v>
      </c>
      <c r="E20" s="79" t="e">
        <f>#REF!</f>
        <v>#REF!</v>
      </c>
      <c r="F20" s="83" t="e">
        <f>#REF!</f>
        <v>#REF!</v>
      </c>
      <c r="G20" s="87" t="e">
        <f>#REF!</f>
        <v>#REF!</v>
      </c>
      <c r="H20" s="141"/>
      <c r="I20" s="142"/>
      <c r="J20" s="142"/>
      <c r="K20" s="142"/>
      <c r="L20" s="142"/>
      <c r="M20" s="143"/>
      <c r="N20" s="66">
        <v>15</v>
      </c>
      <c r="O20" s="68" t="s">
        <v>85</v>
      </c>
      <c r="P20" s="66">
        <v>23</v>
      </c>
      <c r="Q20" s="81" t="e">
        <f>#REF!</f>
        <v>#REF!</v>
      </c>
      <c r="R20" s="85" t="e">
        <f>#REF!</f>
        <v>#REF!</v>
      </c>
      <c r="S20" s="89" t="e">
        <f>#REF!</f>
        <v>#REF!</v>
      </c>
      <c r="T20" s="145"/>
      <c r="U20" s="146"/>
      <c r="V20" s="146"/>
      <c r="W20" s="146"/>
      <c r="X20" s="146"/>
      <c r="Y20" s="147"/>
    </row>
    <row r="21" spans="2:25" s="71" customFormat="1" ht="19.5">
      <c r="B21" s="144" t="s">
        <v>127</v>
      </c>
      <c r="C21" s="144"/>
      <c r="D21" s="144"/>
      <c r="E21" s="144"/>
      <c r="F21" s="144"/>
      <c r="G21" s="144"/>
      <c r="H21" s="144" t="s">
        <v>128</v>
      </c>
      <c r="I21" s="144"/>
      <c r="J21" s="144"/>
      <c r="K21" s="144"/>
      <c r="L21" s="144"/>
      <c r="M21" s="144"/>
      <c r="N21" s="144" t="s">
        <v>129</v>
      </c>
      <c r="O21" s="144"/>
      <c r="P21" s="144"/>
      <c r="Q21" s="144"/>
      <c r="R21" s="144"/>
      <c r="S21" s="144"/>
      <c r="T21" s="144" t="s">
        <v>130</v>
      </c>
      <c r="U21" s="144"/>
      <c r="V21" s="144"/>
      <c r="W21" s="144"/>
      <c r="X21" s="144"/>
      <c r="Y21" s="144"/>
    </row>
    <row r="22" spans="2:25" s="91" customFormat="1" ht="23.25">
      <c r="B22" s="160" t="e">
        <f>"Tổng HS vắng không phép "&amp;SUM(E6:E11)+SUM(Q6:Q11)</f>
        <v>#REF!</v>
      </c>
      <c r="C22" s="161"/>
      <c r="D22" s="161"/>
      <c r="E22" s="161"/>
      <c r="F22" s="161"/>
      <c r="G22" s="162"/>
      <c r="H22" s="160" t="e">
        <f>"Tổng HS vắng không phép " &amp;SUM(E12:E19)+SUM(Q12:Q17)</f>
        <v>#REF!</v>
      </c>
      <c r="I22" s="161"/>
      <c r="J22" s="161"/>
      <c r="K22" s="161"/>
      <c r="L22" s="161"/>
      <c r="M22" s="162"/>
      <c r="N22" s="160" t="e">
        <f>"Tổng HS vắng không phép "&amp; SUM(K9:K16)+SUM(Q18:Q20)+SUM(W6:W10)</f>
        <v>#REF!</v>
      </c>
      <c r="O22" s="161"/>
      <c r="P22" s="161"/>
      <c r="Q22" s="161"/>
      <c r="R22" s="161"/>
      <c r="S22" s="162"/>
      <c r="T22" s="148" t="e">
        <f>"Tổng HS vắng không phép "&amp;SUM(K6:K8)+SUM(W11:W19)+E20</f>
        <v>#REF!</v>
      </c>
      <c r="U22" s="148"/>
      <c r="V22" s="148"/>
      <c r="W22" s="148"/>
      <c r="X22" s="148"/>
      <c r="Y22" s="148"/>
    </row>
    <row r="23" spans="2:25" ht="19.5">
      <c r="B23" s="163" t="e">
        <f>"Tổng HS vắng có phép "&amp;SUM(F6:F11)+SUM(R6:R11)</f>
        <v>#REF!</v>
      </c>
      <c r="C23" s="164"/>
      <c r="D23" s="164"/>
      <c r="E23" s="164"/>
      <c r="F23" s="164"/>
      <c r="G23" s="165"/>
      <c r="H23" s="163" t="e">
        <f>"Tổng HS vắng có phép " &amp;SUM(F13:F19)+SUM(R12:R17)</f>
        <v>#REF!</v>
      </c>
      <c r="I23" s="164"/>
      <c r="J23" s="164"/>
      <c r="K23" s="164"/>
      <c r="L23" s="164"/>
      <c r="M23" s="165"/>
      <c r="N23" s="163" t="e">
        <f>"Tổng HS vắng có phép "&amp; SUM(L9:L16)+SUM(R18:R20)+SUM(X6:X10)</f>
        <v>#REF!</v>
      </c>
      <c r="O23" s="164"/>
      <c r="P23" s="164"/>
      <c r="Q23" s="164"/>
      <c r="R23" s="164"/>
      <c r="S23" s="165"/>
      <c r="T23" s="149" t="e">
        <f>"Tổng HS vắng có phép "&amp;SUM(L6:L8)+SUM(X11:X19)+F20</f>
        <v>#REF!</v>
      </c>
      <c r="U23" s="149"/>
      <c r="V23" s="149"/>
      <c r="W23" s="149"/>
      <c r="X23" s="149"/>
      <c r="Y23" s="149"/>
    </row>
    <row r="24" spans="2:25" ht="19.5">
      <c r="B24" s="151" t="e">
        <f>"Tổng HS đi học trễ "&amp;SUM(G6:G11)+SUM(S6:S11)</f>
        <v>#REF!</v>
      </c>
      <c r="C24" s="152"/>
      <c r="D24" s="152"/>
      <c r="E24" s="152"/>
      <c r="F24" s="152"/>
      <c r="G24" s="153"/>
      <c r="H24" s="151" t="e">
        <f>"Tổng HS đi học trễ " &amp;SUM(G12:G19)+SUM(S12:S17)</f>
        <v>#REF!</v>
      </c>
      <c r="I24" s="152"/>
      <c r="J24" s="152"/>
      <c r="K24" s="152"/>
      <c r="L24" s="152"/>
      <c r="M24" s="153"/>
      <c r="N24" s="151" t="e">
        <f>"Tổng HS đi học trễ "&amp; SUM(L9:L16)+SUM(S18:S20)+SUM(Y6:Y10)</f>
        <v>#REF!</v>
      </c>
      <c r="O24" s="152"/>
      <c r="P24" s="152"/>
      <c r="Q24" s="152"/>
      <c r="R24" s="152"/>
      <c r="S24" s="153"/>
      <c r="T24" s="150" t="e">
        <f>"Tổng HS đi học trễ "&amp;SUM(M6:M8)+SUM(X11:Y19)+G20</f>
        <v>#REF!</v>
      </c>
      <c r="U24" s="150"/>
      <c r="V24" s="150"/>
      <c r="W24" s="150"/>
      <c r="X24" s="150"/>
      <c r="Y24" s="150"/>
    </row>
    <row r="25" spans="2:25" ht="25.5" customHeight="1">
      <c r="B25" s="132" t="e">
        <f>"Tổng số buổi học sinh vắng học không phép trong tháng 01: " &amp;SUM(E6:E20)+SUM(K6:K16)+SUM(Q6:Q20)+SUM(W6:W19)</f>
        <v>#REF!</v>
      </c>
      <c r="C25" s="133"/>
      <c r="D25" s="133"/>
      <c r="E25" s="133"/>
      <c r="F25" s="133"/>
      <c r="G25" s="133"/>
      <c r="H25" s="133"/>
      <c r="I25" s="133"/>
      <c r="J25" s="133"/>
      <c r="K25" s="133"/>
      <c r="L25" s="133"/>
      <c r="M25" s="133"/>
      <c r="N25" s="133"/>
      <c r="O25" s="133"/>
      <c r="P25" s="133"/>
      <c r="Q25" s="133"/>
      <c r="R25" s="133"/>
      <c r="S25" s="133"/>
      <c r="T25" s="133"/>
      <c r="U25" s="133"/>
      <c r="V25" s="133"/>
      <c r="W25" s="133"/>
      <c r="X25" s="133"/>
      <c r="Y25" s="134"/>
    </row>
    <row r="26" spans="2:25" ht="20.25">
      <c r="B26" s="127" t="e">
        <f>"Tổng số buổi học sinh vắng học có phép trong tháng 01: " &amp;SUM(F6:F20)+SUM(L6:L16)+SUM(R6:R20)+SUM(X6:X19)</f>
        <v>#REF!</v>
      </c>
      <c r="C26" s="128"/>
      <c r="D26" s="128"/>
      <c r="E26" s="128"/>
      <c r="F26" s="128"/>
      <c r="G26" s="128"/>
      <c r="H26" s="128"/>
      <c r="I26" s="128"/>
      <c r="J26" s="128"/>
      <c r="K26" s="128"/>
      <c r="L26" s="128"/>
      <c r="M26" s="128"/>
      <c r="N26" s="128"/>
      <c r="O26" s="128"/>
      <c r="P26" s="128"/>
      <c r="Q26" s="128"/>
      <c r="R26" s="128"/>
      <c r="S26" s="128"/>
      <c r="T26" s="99"/>
      <c r="U26" s="99"/>
      <c r="V26" s="99"/>
      <c r="W26" s="99"/>
      <c r="X26" s="99"/>
      <c r="Y26" s="100"/>
    </row>
    <row r="27" spans="2:25" ht="20.25">
      <c r="B27" s="124" t="e">
        <f>"Tổng số buổi học sinh đi học trễ trong tháng 01: " &amp;SUM(G6:G20)+SUM(M6:M16)+SUM(S6:S20)+SUM(Y6:Y19)</f>
        <v>#REF!</v>
      </c>
      <c r="C27" s="125"/>
      <c r="D27" s="125"/>
      <c r="E27" s="125"/>
      <c r="F27" s="125"/>
      <c r="G27" s="125"/>
      <c r="H27" s="125"/>
      <c r="I27" s="125"/>
      <c r="J27" s="125"/>
      <c r="K27" s="125"/>
      <c r="L27" s="125"/>
      <c r="M27" s="125"/>
      <c r="N27" s="125"/>
      <c r="O27" s="125"/>
      <c r="P27" s="125"/>
      <c r="Q27" s="125"/>
      <c r="R27" s="125"/>
      <c r="S27" s="125"/>
      <c r="T27" s="125"/>
      <c r="U27" s="125"/>
      <c r="V27" s="125"/>
      <c r="W27" s="125"/>
      <c r="X27" s="125"/>
      <c r="Y27" s="126"/>
    </row>
    <row r="28" spans="2:25">
      <c r="O28" s="63"/>
    </row>
    <row r="30" spans="2:25">
      <c r="C30" s="63"/>
      <c r="D30" s="63"/>
      <c r="E30" s="63"/>
      <c r="F30" s="63"/>
      <c r="G30" s="63"/>
      <c r="H30" s="63"/>
      <c r="O30" s="63"/>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6" width="6.5" style="63" customWidth="1"/>
    <col min="17" max="17" width="9.6640625" style="63" customWidth="1"/>
    <col min="18" max="18" width="7.83203125" style="63" customWidth="1"/>
    <col min="19"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4" t="s">
        <v>62</v>
      </c>
      <c r="C1" s="154"/>
      <c r="D1" s="154"/>
      <c r="E1" s="154"/>
      <c r="F1" s="154"/>
      <c r="G1" s="154"/>
      <c r="H1" s="154"/>
      <c r="I1" s="154"/>
      <c r="J1" s="154"/>
      <c r="K1" s="101"/>
      <c r="L1" s="101"/>
      <c r="M1" s="101"/>
      <c r="N1" s="155" t="s">
        <v>63</v>
      </c>
      <c r="O1" s="155"/>
      <c r="P1" s="155"/>
      <c r="Q1" s="155"/>
      <c r="R1" s="155"/>
      <c r="S1" s="155"/>
      <c r="T1" s="155"/>
      <c r="U1" s="155"/>
      <c r="V1" s="155"/>
      <c r="W1" s="155"/>
      <c r="X1" s="155"/>
      <c r="Y1" s="155"/>
    </row>
    <row r="2" spans="2:25" ht="20.25" customHeight="1">
      <c r="B2" s="156" t="s">
        <v>142</v>
      </c>
      <c r="C2" s="156"/>
      <c r="D2" s="156"/>
      <c r="E2" s="156"/>
      <c r="F2" s="156"/>
      <c r="G2" s="156"/>
      <c r="H2" s="156"/>
      <c r="I2" s="156"/>
      <c r="J2" s="156"/>
      <c r="K2" s="156"/>
      <c r="L2" s="156"/>
      <c r="M2" s="156"/>
      <c r="N2" s="156"/>
      <c r="O2" s="156"/>
      <c r="P2" s="156"/>
      <c r="Q2" s="156"/>
      <c r="R2" s="156"/>
      <c r="S2" s="156"/>
      <c r="T2" s="156"/>
      <c r="U2" s="156"/>
      <c r="V2" s="156"/>
      <c r="W2" s="156"/>
      <c r="X2" s="156"/>
      <c r="Y2" s="156"/>
    </row>
    <row r="3" spans="2:25" ht="33" customHeight="1">
      <c r="B3" s="175" t="s">
        <v>134</v>
      </c>
      <c r="C3" s="175"/>
      <c r="D3" s="175"/>
      <c r="E3" s="175"/>
      <c r="F3" s="175"/>
      <c r="G3" s="175"/>
      <c r="H3" s="175"/>
      <c r="I3" s="175"/>
      <c r="J3" s="175"/>
      <c r="K3" s="175"/>
      <c r="L3" s="175"/>
      <c r="M3" s="175"/>
      <c r="N3" s="175"/>
      <c r="O3" s="175"/>
      <c r="P3" s="175"/>
      <c r="Q3" s="175"/>
      <c r="R3" s="175"/>
      <c r="S3" s="175"/>
      <c r="T3" s="175"/>
      <c r="U3" s="175"/>
      <c r="V3" s="175"/>
      <c r="W3" s="175"/>
      <c r="X3" s="175"/>
      <c r="Y3" s="175"/>
    </row>
    <row r="4" spans="2:25" s="65" customFormat="1" ht="30" customHeight="1">
      <c r="B4" s="77" t="s">
        <v>66</v>
      </c>
      <c r="C4" s="56" t="s">
        <v>67</v>
      </c>
      <c r="D4" s="77" t="s">
        <v>68</v>
      </c>
      <c r="E4" s="78" t="s">
        <v>125</v>
      </c>
      <c r="F4" s="78" t="s">
        <v>126</v>
      </c>
      <c r="G4" s="78" t="s">
        <v>124</v>
      </c>
      <c r="H4" s="77" t="s">
        <v>66</v>
      </c>
      <c r="I4" s="56" t="s">
        <v>67</v>
      </c>
      <c r="J4" s="77" t="s">
        <v>68</v>
      </c>
      <c r="K4" s="78" t="s">
        <v>125</v>
      </c>
      <c r="L4" s="78" t="s">
        <v>126</v>
      </c>
      <c r="M4" s="104" t="s">
        <v>124</v>
      </c>
      <c r="N4" s="77" t="s">
        <v>66</v>
      </c>
      <c r="O4" s="56" t="s">
        <v>67</v>
      </c>
      <c r="P4" s="77" t="s">
        <v>68</v>
      </c>
      <c r="Q4" s="78" t="s">
        <v>125</v>
      </c>
      <c r="R4" s="78" t="s">
        <v>126</v>
      </c>
      <c r="S4" s="78" t="s">
        <v>124</v>
      </c>
      <c r="T4" s="77" t="s">
        <v>66</v>
      </c>
      <c r="U4" s="56" t="s">
        <v>67</v>
      </c>
      <c r="V4" s="77" t="s">
        <v>68</v>
      </c>
      <c r="W4" s="78" t="s">
        <v>125</v>
      </c>
      <c r="X4" s="78" t="s">
        <v>126</v>
      </c>
      <c r="Y4" s="78" t="s">
        <v>124</v>
      </c>
    </row>
    <row r="5" spans="2:25" s="69" customFormat="1" ht="20.25" customHeight="1">
      <c r="B5" s="66">
        <v>1</v>
      </c>
      <c r="C5" s="67" t="s">
        <v>69</v>
      </c>
      <c r="D5" s="70">
        <v>26</v>
      </c>
      <c r="E5" s="79" t="e">
        <f>#REF!</f>
        <v>#REF!</v>
      </c>
      <c r="F5" s="83" t="e">
        <f>#REF!</f>
        <v>#REF!</v>
      </c>
      <c r="G5" s="87" t="e">
        <f>#REF!</f>
        <v>#REF!</v>
      </c>
      <c r="H5" s="76">
        <v>1</v>
      </c>
      <c r="I5" s="74" t="s">
        <v>70</v>
      </c>
      <c r="J5" s="49">
        <v>35</v>
      </c>
      <c r="K5" s="79" t="e">
        <f>#REF!</f>
        <v>#REF!</v>
      </c>
      <c r="L5" s="83" t="e">
        <f>#REF!</f>
        <v>#REF!</v>
      </c>
      <c r="M5" s="87" t="e">
        <f>#REF!</f>
        <v>#REF!</v>
      </c>
      <c r="N5" s="76">
        <v>1</v>
      </c>
      <c r="O5" s="105" t="s">
        <v>95</v>
      </c>
      <c r="P5" s="49">
        <v>24</v>
      </c>
      <c r="Q5" s="79" t="e">
        <f>#REF!</f>
        <v>#REF!</v>
      </c>
      <c r="R5" s="83" t="e">
        <f>#REF!</f>
        <v>#REF!</v>
      </c>
      <c r="S5" s="87" t="e">
        <f>#REF!</f>
        <v>#REF!</v>
      </c>
      <c r="T5" s="76">
        <v>1</v>
      </c>
      <c r="U5" s="74" t="s">
        <v>88</v>
      </c>
      <c r="V5" s="49">
        <v>27</v>
      </c>
      <c r="W5" s="79" t="e">
        <f>#REF!</f>
        <v>#REF!</v>
      </c>
      <c r="X5" s="83" t="e">
        <f>#REF!</f>
        <v>#REF!</v>
      </c>
      <c r="Y5" s="87" t="e">
        <f>#REF!</f>
        <v>#REF!</v>
      </c>
    </row>
    <row r="6" spans="2:25" s="69" customFormat="1" ht="20.25" customHeight="1">
      <c r="B6" s="66">
        <v>2</v>
      </c>
      <c r="C6" s="67" t="s">
        <v>74</v>
      </c>
      <c r="D6" s="70">
        <v>28</v>
      </c>
      <c r="E6" s="79" t="e">
        <f>#REF!</f>
        <v>#REF!</v>
      </c>
      <c r="F6" s="83" t="e">
        <f>#REF!</f>
        <v>#REF!</v>
      </c>
      <c r="G6" s="87" t="e">
        <f>#REF!</f>
        <v>#REF!</v>
      </c>
      <c r="H6" s="76">
        <v>2</v>
      </c>
      <c r="I6" s="74" t="s">
        <v>75</v>
      </c>
      <c r="J6" s="49">
        <v>34</v>
      </c>
      <c r="K6" s="79" t="e">
        <f>#REF!</f>
        <v>#REF!</v>
      </c>
      <c r="L6" s="83" t="e">
        <f>#REF!</f>
        <v>#REF!</v>
      </c>
      <c r="M6" s="87" t="e">
        <f>#REF!</f>
        <v>#REF!</v>
      </c>
      <c r="N6" s="76">
        <v>2</v>
      </c>
      <c r="O6" s="105" t="s">
        <v>99</v>
      </c>
      <c r="P6" s="49">
        <v>22</v>
      </c>
      <c r="Q6" s="79" t="e">
        <f>#REF!</f>
        <v>#REF!</v>
      </c>
      <c r="R6" s="83" t="e">
        <f>#REF!</f>
        <v>#REF!</v>
      </c>
      <c r="S6" s="87" t="e">
        <f>#REF!</f>
        <v>#REF!</v>
      </c>
      <c r="T6" s="76">
        <v>2</v>
      </c>
      <c r="U6" s="74" t="s">
        <v>92</v>
      </c>
      <c r="V6" s="76">
        <v>25</v>
      </c>
      <c r="W6" s="79" t="e">
        <f>#REF!</f>
        <v>#REF!</v>
      </c>
      <c r="X6" s="83" t="e">
        <f>#REF!</f>
        <v>#REF!</v>
      </c>
      <c r="Y6" s="87" t="e">
        <f>#REF!</f>
        <v>#REF!</v>
      </c>
    </row>
    <row r="7" spans="2:25" s="69" customFormat="1" ht="20.25" customHeight="1">
      <c r="B7" s="66">
        <v>3</v>
      </c>
      <c r="C7" s="67" t="s">
        <v>78</v>
      </c>
      <c r="D7" s="70">
        <v>29</v>
      </c>
      <c r="E7" s="79" t="e">
        <f>#REF!</f>
        <v>#REF!</v>
      </c>
      <c r="F7" s="83" t="e">
        <f>#REF!</f>
        <v>#REF!</v>
      </c>
      <c r="G7" s="87" t="e">
        <f>#REF!</f>
        <v>#REF!</v>
      </c>
      <c r="H7" s="76">
        <v>3</v>
      </c>
      <c r="I7" s="74" t="s">
        <v>79</v>
      </c>
      <c r="J7" s="49">
        <v>28</v>
      </c>
      <c r="K7" s="79" t="e">
        <f>#REF!</f>
        <v>#REF!</v>
      </c>
      <c r="L7" s="83" t="e">
        <f>#REF!</f>
        <v>#REF!</v>
      </c>
      <c r="M7" s="87" t="e">
        <f>#REF!</f>
        <v>#REF!</v>
      </c>
      <c r="N7" s="76">
        <v>3</v>
      </c>
      <c r="O7" s="105" t="s">
        <v>102</v>
      </c>
      <c r="P7" s="49">
        <v>25</v>
      </c>
      <c r="Q7" s="79" t="e">
        <f>#REF!</f>
        <v>#REF!</v>
      </c>
      <c r="R7" s="83" t="e">
        <f>#REF!</f>
        <v>#REF!</v>
      </c>
      <c r="S7" s="87" t="e">
        <f>#REF!</f>
        <v>#REF!</v>
      </c>
      <c r="T7" s="76">
        <v>3</v>
      </c>
      <c r="U7" s="74" t="s">
        <v>96</v>
      </c>
      <c r="V7" s="49">
        <v>27</v>
      </c>
      <c r="W7" s="80" t="e">
        <f>#REF!</f>
        <v>#REF!</v>
      </c>
      <c r="X7" s="84" t="e">
        <f>#REF!</f>
        <v>#REF!</v>
      </c>
      <c r="Y7" s="88" t="e">
        <f>#REF!</f>
        <v>#REF!</v>
      </c>
    </row>
    <row r="8" spans="2:25" s="69" customFormat="1" ht="20.25" customHeight="1">
      <c r="B8" s="66">
        <v>4</v>
      </c>
      <c r="C8" s="67" t="s">
        <v>82</v>
      </c>
      <c r="D8" s="70">
        <v>28</v>
      </c>
      <c r="E8" s="79" t="e">
        <f>#REF!</f>
        <v>#REF!</v>
      </c>
      <c r="F8" s="83" t="e">
        <f>#REF!</f>
        <v>#REF!</v>
      </c>
      <c r="G8" s="87" t="e">
        <f>#REF!</f>
        <v>#REF!</v>
      </c>
      <c r="H8" s="76">
        <v>4</v>
      </c>
      <c r="I8" s="74" t="s">
        <v>83</v>
      </c>
      <c r="J8" s="49">
        <v>21</v>
      </c>
      <c r="K8" s="79" t="e">
        <f>#REF!</f>
        <v>#REF!</v>
      </c>
      <c r="L8" s="83" t="e">
        <f>#REF!</f>
        <v>#REF!</v>
      </c>
      <c r="M8" s="87" t="e">
        <f>#REF!</f>
        <v>#REF!</v>
      </c>
      <c r="N8" s="76">
        <v>4</v>
      </c>
      <c r="O8" s="105" t="s">
        <v>106</v>
      </c>
      <c r="P8" s="49">
        <v>25</v>
      </c>
      <c r="Q8" s="79" t="e">
        <f>#REF!</f>
        <v>#REF!</v>
      </c>
      <c r="R8" s="79" t="e">
        <f>#REF!</f>
        <v>#REF!</v>
      </c>
      <c r="S8" s="79" t="e">
        <f>#REF!</f>
        <v>#REF!</v>
      </c>
      <c r="T8" s="76">
        <v>4</v>
      </c>
      <c r="U8" s="74" t="s">
        <v>103</v>
      </c>
      <c r="V8" s="49">
        <v>17</v>
      </c>
      <c r="W8" s="79" t="e">
        <f>#REF!</f>
        <v>#REF!</v>
      </c>
      <c r="X8" s="83" t="e">
        <f>#REF!</f>
        <v>#REF!</v>
      </c>
      <c r="Y8" s="87" t="e">
        <f>#REF!</f>
        <v>#REF!</v>
      </c>
    </row>
    <row r="9" spans="2:25" s="69" customFormat="1" ht="20.25" customHeight="1">
      <c r="B9" s="66">
        <v>5</v>
      </c>
      <c r="C9" s="67" t="s">
        <v>87</v>
      </c>
      <c r="D9" s="70">
        <v>25</v>
      </c>
      <c r="E9" s="79" t="e">
        <f>#REF!</f>
        <v>#REF!</v>
      </c>
      <c r="F9" s="83" t="e">
        <f>#REF!</f>
        <v>#REF!</v>
      </c>
      <c r="G9" s="87" t="e">
        <f>#REF!</f>
        <v>#REF!</v>
      </c>
      <c r="H9" s="76">
        <v>5</v>
      </c>
      <c r="I9" s="102" t="s">
        <v>109</v>
      </c>
      <c r="J9" s="76">
        <v>26</v>
      </c>
      <c r="K9" s="82">
        <f>TBN21.3!AI34</f>
        <v>0</v>
      </c>
      <c r="L9" s="86">
        <f>TBN21.3!AJ34</f>
        <v>0</v>
      </c>
      <c r="M9" s="90">
        <f>TBN21.3!AK34</f>
        <v>0</v>
      </c>
      <c r="N9" s="76">
        <v>5</v>
      </c>
      <c r="O9" s="105" t="s">
        <v>110</v>
      </c>
      <c r="P9" s="49">
        <v>18</v>
      </c>
      <c r="Q9" s="79" t="e">
        <f>#REF!</f>
        <v>#REF!</v>
      </c>
      <c r="R9" s="83" t="e">
        <f>#REF!</f>
        <v>#REF!</v>
      </c>
      <c r="S9" s="87" t="e">
        <f>#REF!</f>
        <v>#REF!</v>
      </c>
      <c r="T9" s="76">
        <v>5</v>
      </c>
      <c r="U9" s="74" t="s">
        <v>107</v>
      </c>
      <c r="V9" s="49">
        <v>27</v>
      </c>
      <c r="W9" s="79" t="e">
        <f>#REF!</f>
        <v>#REF!</v>
      </c>
      <c r="X9" s="83" t="e">
        <f>#REF!</f>
        <v>#REF!</v>
      </c>
      <c r="Y9" s="87" t="e">
        <f>#REF!</f>
        <v>#REF!</v>
      </c>
    </row>
    <row r="10" spans="2:25" s="69" customFormat="1" ht="20.25" customHeight="1">
      <c r="B10" s="66">
        <v>6</v>
      </c>
      <c r="C10" s="67" t="s">
        <v>91</v>
      </c>
      <c r="D10" s="70">
        <v>23</v>
      </c>
      <c r="E10" s="79" t="e">
        <f>#REF!</f>
        <v>#REF!</v>
      </c>
      <c r="F10" s="83" t="e">
        <f>#REF!</f>
        <v>#REF!</v>
      </c>
      <c r="G10" s="87" t="e">
        <f>#REF!</f>
        <v>#REF!</v>
      </c>
      <c r="H10" s="76">
        <v>6</v>
      </c>
      <c r="I10" s="102" t="s">
        <v>113</v>
      </c>
      <c r="J10" s="76">
        <v>24</v>
      </c>
      <c r="K10" s="82" t="e">
        <f>#REF!</f>
        <v>#REF!</v>
      </c>
      <c r="L10" s="86" t="e">
        <f>#REF!</f>
        <v>#REF!</v>
      </c>
      <c r="M10" s="90" t="e">
        <f>#REF!</f>
        <v>#REF!</v>
      </c>
      <c r="N10" s="76">
        <v>6</v>
      </c>
      <c r="O10" s="105" t="s">
        <v>114</v>
      </c>
      <c r="P10" s="49">
        <v>26</v>
      </c>
      <c r="Q10" s="79" t="e">
        <f>#REF!</f>
        <v>#REF!</v>
      </c>
      <c r="R10" s="83" t="e">
        <f>#REF!</f>
        <v>#REF!</v>
      </c>
      <c r="S10" s="87" t="e">
        <f>#REF!</f>
        <v>#REF!</v>
      </c>
      <c r="T10" s="76">
        <v>6</v>
      </c>
      <c r="U10" s="74" t="s">
        <v>111</v>
      </c>
      <c r="V10" s="49">
        <v>22</v>
      </c>
      <c r="W10" s="79" t="e">
        <f>#REF!</f>
        <v>#REF!</v>
      </c>
      <c r="X10" s="83" t="e">
        <f>#REF!</f>
        <v>#REF!</v>
      </c>
      <c r="Y10" s="87" t="e">
        <f>#REF!</f>
        <v>#REF!</v>
      </c>
    </row>
    <row r="11" spans="2:25" s="69" customFormat="1" ht="20.25" customHeight="1">
      <c r="B11" s="66">
        <v>7</v>
      </c>
      <c r="C11" s="68" t="s">
        <v>71</v>
      </c>
      <c r="D11" s="66">
        <v>21</v>
      </c>
      <c r="E11" s="80" t="e">
        <f>#REF!</f>
        <v>#REF!</v>
      </c>
      <c r="F11" s="84" t="e">
        <f>#REF!</f>
        <v>#REF!</v>
      </c>
      <c r="G11" s="103" t="e">
        <f>#REF!</f>
        <v>#REF!</v>
      </c>
      <c r="H11" s="76">
        <v>7</v>
      </c>
      <c r="I11" s="102" t="s">
        <v>117</v>
      </c>
      <c r="J11" s="76">
        <v>20</v>
      </c>
      <c r="K11" s="82">
        <f>TQW21.2!AI43</f>
        <v>0</v>
      </c>
      <c r="L11" s="86">
        <f>TQW21.2!AJ43</f>
        <v>0</v>
      </c>
      <c r="M11" s="90">
        <f>TQW21.2!AK43</f>
        <v>0</v>
      </c>
      <c r="N11" s="76">
        <v>7</v>
      </c>
      <c r="O11" s="105" t="s">
        <v>118</v>
      </c>
      <c r="P11" s="49">
        <v>19</v>
      </c>
      <c r="Q11" s="79" t="e">
        <f>#REF!</f>
        <v>#REF!</v>
      </c>
      <c r="R11" s="83" t="e">
        <f>#REF!</f>
        <v>#REF!</v>
      </c>
      <c r="S11" s="87" t="e">
        <f>#REF!</f>
        <v>#REF!</v>
      </c>
      <c r="T11" s="76">
        <v>7</v>
      </c>
      <c r="U11" s="75" t="s">
        <v>115</v>
      </c>
      <c r="V11" s="49">
        <v>10</v>
      </c>
      <c r="W11" s="79" t="e">
        <f>#REF!</f>
        <v>#REF!</v>
      </c>
      <c r="X11" s="83" t="e">
        <f>#REF!</f>
        <v>#REF!</v>
      </c>
      <c r="Y11" s="87" t="e">
        <f>#REF!</f>
        <v>#REF!</v>
      </c>
    </row>
    <row r="12" spans="2:25" s="69" customFormat="1" ht="20.25" customHeight="1">
      <c r="B12" s="66">
        <v>8</v>
      </c>
      <c r="C12" s="68" t="s">
        <v>76</v>
      </c>
      <c r="D12" s="66">
        <v>24</v>
      </c>
      <c r="E12" s="80" t="e">
        <f>#REF!</f>
        <v>#REF!</v>
      </c>
      <c r="F12" s="84" t="e">
        <f>#REF!</f>
        <v>#REF!</v>
      </c>
      <c r="G12" s="103" t="e">
        <f>#REF!</f>
        <v>#REF!</v>
      </c>
      <c r="H12" s="76">
        <v>8</v>
      </c>
      <c r="I12" s="102" t="s">
        <v>120</v>
      </c>
      <c r="J12" s="76">
        <v>33</v>
      </c>
      <c r="K12" s="82" t="e">
        <f>#REF!</f>
        <v>#REF!</v>
      </c>
      <c r="L12" s="86" t="e">
        <f>#REF!</f>
        <v>#REF!</v>
      </c>
      <c r="M12" s="90" t="e">
        <f>#REF!</f>
        <v>#REF!</v>
      </c>
      <c r="N12" s="76">
        <v>8</v>
      </c>
      <c r="O12" s="105" t="s">
        <v>121</v>
      </c>
      <c r="P12" s="49">
        <v>19</v>
      </c>
      <c r="Q12" s="79" t="e">
        <f>#REF!</f>
        <v>#REF!</v>
      </c>
      <c r="R12" s="83" t="e">
        <f>#REF!</f>
        <v>#REF!</v>
      </c>
      <c r="S12" s="87" t="e">
        <f>#REF!</f>
        <v>#REF!</v>
      </c>
      <c r="T12" s="76">
        <v>8</v>
      </c>
      <c r="U12" s="74" t="s">
        <v>119</v>
      </c>
      <c r="V12" s="49">
        <v>25</v>
      </c>
      <c r="W12" s="79" t="e">
        <f>#REF!</f>
        <v>#REF!</v>
      </c>
      <c r="X12" s="83" t="e">
        <f>#REF!</f>
        <v>#REF!</v>
      </c>
      <c r="Y12" s="87" t="e">
        <f>#REF!</f>
        <v>#REF!</v>
      </c>
    </row>
    <row r="13" spans="2:25" s="69" customFormat="1" ht="20.25" customHeight="1">
      <c r="B13" s="66">
        <v>9</v>
      </c>
      <c r="C13" s="68" t="s">
        <v>80</v>
      </c>
      <c r="D13" s="66">
        <v>35</v>
      </c>
      <c r="E13" s="80" t="e">
        <f>#REF!</f>
        <v>#REF!</v>
      </c>
      <c r="F13" s="84" t="e">
        <f>#REF!</f>
        <v>#REF!</v>
      </c>
      <c r="G13" s="103" t="e">
        <f>#REF!</f>
        <v>#REF!</v>
      </c>
      <c r="H13" s="76">
        <v>9</v>
      </c>
      <c r="I13" s="102" t="s">
        <v>123</v>
      </c>
      <c r="J13" s="76">
        <v>33</v>
      </c>
      <c r="K13" s="82" t="e">
        <f>#REF!</f>
        <v>#REF!</v>
      </c>
      <c r="L13" s="86" t="e">
        <f>#REF!</f>
        <v>#REF!</v>
      </c>
      <c r="M13" s="90" t="e">
        <f>#REF!</f>
        <v>#REF!</v>
      </c>
      <c r="N13" s="76">
        <v>9</v>
      </c>
      <c r="O13" s="102" t="s">
        <v>97</v>
      </c>
      <c r="P13" s="76">
        <v>36</v>
      </c>
      <c r="Q13" s="80">
        <f>BHST20.3!AI55</f>
        <v>0</v>
      </c>
      <c r="R13" s="84">
        <f>BHST20.3!AJ55</f>
        <v>0</v>
      </c>
      <c r="S13" s="88">
        <f>BHST20.3!AK55</f>
        <v>0</v>
      </c>
      <c r="T13" s="76">
        <v>9</v>
      </c>
      <c r="U13" s="102" t="s">
        <v>122</v>
      </c>
      <c r="V13" s="76">
        <v>36</v>
      </c>
      <c r="W13" s="80" t="e">
        <f>#REF!</f>
        <v>#REF!</v>
      </c>
      <c r="X13" s="84" t="e">
        <f>#REF!</f>
        <v>#REF!</v>
      </c>
      <c r="Y13" s="88" t="e">
        <f>#REF!</f>
        <v>#REF!</v>
      </c>
    </row>
    <row r="14" spans="2:25" s="69" customFormat="1" ht="20.25" customHeight="1">
      <c r="B14" s="66">
        <v>10</v>
      </c>
      <c r="C14" s="68" t="s">
        <v>84</v>
      </c>
      <c r="D14" s="66">
        <v>33</v>
      </c>
      <c r="E14" s="80" t="e">
        <f>#REF!</f>
        <v>#REF!</v>
      </c>
      <c r="F14" s="84" t="e">
        <f>#REF!</f>
        <v>#REF!</v>
      </c>
      <c r="G14" s="103" t="e">
        <f>#REF!</f>
        <v>#REF!</v>
      </c>
      <c r="H14" s="76">
        <v>10</v>
      </c>
      <c r="I14" s="102" t="s">
        <v>73</v>
      </c>
      <c r="J14" s="76">
        <v>36</v>
      </c>
      <c r="K14" s="82" t="e">
        <f>#REF!</f>
        <v>#REF!</v>
      </c>
      <c r="L14" s="86" t="e">
        <f>#REF!</f>
        <v>#REF!</v>
      </c>
      <c r="M14" s="90" t="e">
        <f>#REF!</f>
        <v>#REF!</v>
      </c>
      <c r="N14" s="76">
        <v>10</v>
      </c>
      <c r="O14" s="102" t="s">
        <v>100</v>
      </c>
      <c r="P14" s="76">
        <v>39</v>
      </c>
      <c r="Q14" s="80" t="e">
        <f>#REF!</f>
        <v>#REF!</v>
      </c>
      <c r="R14" s="84" t="e">
        <f>#REF!</f>
        <v>#REF!</v>
      </c>
      <c r="S14" s="88" t="e">
        <f>#REF!</f>
        <v>#REF!</v>
      </c>
      <c r="T14" s="76">
        <v>10</v>
      </c>
      <c r="U14" s="102" t="s">
        <v>72</v>
      </c>
      <c r="V14" s="76">
        <v>37</v>
      </c>
      <c r="W14" s="80" t="e">
        <f>#REF!</f>
        <v>#REF!</v>
      </c>
      <c r="X14" s="84" t="e">
        <f>#REF!</f>
        <v>#REF!</v>
      </c>
      <c r="Y14" s="88" t="e">
        <f>#REF!</f>
        <v>#REF!</v>
      </c>
    </row>
    <row r="15" spans="2:25" s="69" customFormat="1" ht="20.25" customHeight="1">
      <c r="B15" s="66">
        <v>11</v>
      </c>
      <c r="C15" s="68" t="s">
        <v>89</v>
      </c>
      <c r="D15" s="66">
        <v>28</v>
      </c>
      <c r="E15" s="80" t="e">
        <f>#REF!</f>
        <v>#REF!</v>
      </c>
      <c r="F15" s="84" t="e">
        <f>#REF!</f>
        <v>#REF!</v>
      </c>
      <c r="G15" s="103" t="e">
        <f>#REF!</f>
        <v>#REF!</v>
      </c>
      <c r="H15" s="76">
        <v>11</v>
      </c>
      <c r="I15" s="102" t="s">
        <v>77</v>
      </c>
      <c r="J15" s="76">
        <v>25</v>
      </c>
      <c r="K15" s="82" t="e">
        <f>#REF!</f>
        <v>#REF!</v>
      </c>
      <c r="L15" s="86" t="e">
        <f>#REF!</f>
        <v>#REF!</v>
      </c>
      <c r="M15" s="90" t="e">
        <f>#REF!</f>
        <v>#REF!</v>
      </c>
      <c r="N15" s="76">
        <v>11</v>
      </c>
      <c r="O15" s="102" t="s">
        <v>104</v>
      </c>
      <c r="P15" s="76">
        <v>24</v>
      </c>
      <c r="Q15" s="80" t="e">
        <f>#REF!</f>
        <v>#REF!</v>
      </c>
      <c r="R15" s="84" t="e">
        <f>#REF!</f>
        <v>#REF!</v>
      </c>
      <c r="S15" s="88" t="e">
        <f>#REF!</f>
        <v>#REF!</v>
      </c>
      <c r="T15" s="76">
        <v>11</v>
      </c>
      <c r="U15" s="102" t="s">
        <v>85</v>
      </c>
      <c r="V15" s="76">
        <v>23</v>
      </c>
      <c r="W15" s="80" t="e">
        <f>#REF!</f>
        <v>#REF!</v>
      </c>
      <c r="X15" s="84" t="e">
        <f>#REF!</f>
        <v>#REF!</v>
      </c>
      <c r="Y15" s="88" t="e">
        <f>#REF!</f>
        <v>#REF!</v>
      </c>
    </row>
    <row r="16" spans="2:25" s="69" customFormat="1" ht="20.25" customHeight="1">
      <c r="B16" s="66">
        <v>12</v>
      </c>
      <c r="C16" s="68" t="s">
        <v>93</v>
      </c>
      <c r="D16" s="66">
        <v>34</v>
      </c>
      <c r="E16" s="80" t="e">
        <f>#REF!</f>
        <v>#REF!</v>
      </c>
      <c r="F16" s="84" t="e">
        <f>#REF!</f>
        <v>#REF!</v>
      </c>
      <c r="G16" s="103" t="e">
        <f>#REF!</f>
        <v>#REF!</v>
      </c>
      <c r="H16" s="76">
        <v>12</v>
      </c>
      <c r="I16" s="102" t="s">
        <v>81</v>
      </c>
      <c r="J16" s="76">
        <v>29</v>
      </c>
      <c r="K16" s="82">
        <f>TQW21.1!AI55</f>
        <v>0</v>
      </c>
      <c r="L16" s="86">
        <f>TQW21.1!AJ55</f>
        <v>0</v>
      </c>
      <c r="M16" s="90">
        <f>TQW21.1!AK55</f>
        <v>0</v>
      </c>
      <c r="N16" s="76">
        <v>12</v>
      </c>
      <c r="O16" s="102" t="s">
        <v>108</v>
      </c>
      <c r="P16" s="76">
        <v>24</v>
      </c>
      <c r="Q16" s="80" t="e">
        <f>#REF!</f>
        <v>#REF!</v>
      </c>
      <c r="R16" s="84" t="e">
        <f>#REF!</f>
        <v>#REF!</v>
      </c>
      <c r="S16" s="88" t="e">
        <f>#REF!</f>
        <v>#REF!</v>
      </c>
      <c r="T16" s="76">
        <v>12</v>
      </c>
      <c r="U16" s="102" t="s">
        <v>90</v>
      </c>
      <c r="V16" s="76">
        <v>32</v>
      </c>
      <c r="W16" s="80" t="e">
        <f>#REF!</f>
        <v>#REF!</v>
      </c>
      <c r="X16" s="84" t="e">
        <f>#REF!</f>
        <v>#REF!</v>
      </c>
      <c r="Y16" s="88" t="e">
        <f>#REF!</f>
        <v>#REF!</v>
      </c>
    </row>
    <row r="17" spans="1:25" s="69" customFormat="1" ht="21" customHeight="1">
      <c r="B17" s="144" t="s">
        <v>127</v>
      </c>
      <c r="C17" s="144"/>
      <c r="D17" s="144"/>
      <c r="E17" s="144"/>
      <c r="F17" s="144"/>
      <c r="G17" s="144"/>
      <c r="H17" s="76">
        <v>13</v>
      </c>
      <c r="I17" s="102" t="s">
        <v>86</v>
      </c>
      <c r="J17" s="76">
        <v>26</v>
      </c>
      <c r="K17" s="82" t="e">
        <f>#REF!</f>
        <v>#REF!</v>
      </c>
      <c r="L17" s="86" t="e">
        <f>#REF!</f>
        <v>#REF!</v>
      </c>
      <c r="M17" s="90" t="e">
        <f>#REF!</f>
        <v>#REF!</v>
      </c>
      <c r="N17" s="76">
        <v>13</v>
      </c>
      <c r="O17" s="102" t="s">
        <v>112</v>
      </c>
      <c r="P17" s="76">
        <v>26</v>
      </c>
      <c r="Q17" s="80">
        <f>BHST21.4!AI40</f>
        <v>0</v>
      </c>
      <c r="R17" s="84">
        <f>BHST21.4!AJ40</f>
        <v>0</v>
      </c>
      <c r="S17" s="88">
        <f>BHST21.4!AK40</f>
        <v>0</v>
      </c>
      <c r="T17" s="76">
        <v>13</v>
      </c>
      <c r="U17" s="102" t="s">
        <v>94</v>
      </c>
      <c r="V17" s="76">
        <v>19</v>
      </c>
      <c r="W17" s="80" t="e">
        <f>#REF!</f>
        <v>#REF!</v>
      </c>
      <c r="X17" s="84" t="e">
        <f>#REF!</f>
        <v>#REF!</v>
      </c>
      <c r="Y17" s="88" t="e">
        <f>#REF!</f>
        <v>#REF!</v>
      </c>
    </row>
    <row r="18" spans="1:25" s="69" customFormat="1" ht="21" customHeight="1">
      <c r="B18" s="173" t="s">
        <v>141</v>
      </c>
      <c r="C18" s="174"/>
      <c r="D18" s="174"/>
      <c r="E18" s="174"/>
      <c r="F18" s="171" t="e">
        <f>SUM(E5:E16)</f>
        <v>#REF!</v>
      </c>
      <c r="G18" s="172"/>
      <c r="H18" s="166" t="s">
        <v>130</v>
      </c>
      <c r="I18" s="166"/>
      <c r="J18" s="166"/>
      <c r="K18" s="166"/>
      <c r="L18" s="166"/>
      <c r="M18" s="166"/>
      <c r="N18" s="76">
        <v>14</v>
      </c>
      <c r="O18" s="102" t="s">
        <v>116</v>
      </c>
      <c r="P18" s="76">
        <v>39</v>
      </c>
      <c r="Q18" s="80">
        <f>LGT21.2!AI53</f>
        <v>0</v>
      </c>
      <c r="R18" s="84">
        <f>LGT21.2!AJ53</f>
        <v>0</v>
      </c>
      <c r="S18" s="88">
        <f>LGT21.2!AK53</f>
        <v>0</v>
      </c>
      <c r="T18" s="76">
        <v>14</v>
      </c>
      <c r="U18" s="102" t="s">
        <v>98</v>
      </c>
      <c r="V18" s="76">
        <v>33</v>
      </c>
      <c r="W18" s="80" t="e">
        <f>#REF!</f>
        <v>#REF!</v>
      </c>
      <c r="X18" s="84" t="e">
        <f>#REF!</f>
        <v>#REF!</v>
      </c>
      <c r="Y18" s="88" t="e">
        <f>#REF!</f>
        <v>#REF!</v>
      </c>
    </row>
    <row r="19" spans="1:25" s="69" customFormat="1" ht="21" customHeight="1">
      <c r="B19" s="163" t="e">
        <f>"Tổng HS vắng có phép "&amp;SUM(F5:F16)+SUM(F11:F16)</f>
        <v>#REF!</v>
      </c>
      <c r="C19" s="164"/>
      <c r="D19" s="164"/>
      <c r="E19" s="164"/>
      <c r="F19" s="164"/>
      <c r="G19" s="165"/>
      <c r="H19" s="167" t="s">
        <v>141</v>
      </c>
      <c r="I19" s="168"/>
      <c r="J19" s="168"/>
      <c r="K19" s="168"/>
      <c r="L19" s="171" t="e">
        <f>SUM(K5:K17)</f>
        <v>#REF!</v>
      </c>
      <c r="M19" s="172"/>
      <c r="N19" s="144" t="s">
        <v>128</v>
      </c>
      <c r="O19" s="144"/>
      <c r="P19" s="144"/>
      <c r="Q19" s="144"/>
      <c r="R19" s="144"/>
      <c r="S19" s="144"/>
      <c r="T19" s="76">
        <v>15</v>
      </c>
      <c r="U19" s="102" t="s">
        <v>101</v>
      </c>
      <c r="V19" s="76">
        <v>27</v>
      </c>
      <c r="W19" s="80" t="e">
        <f>#REF!</f>
        <v>#REF!</v>
      </c>
      <c r="X19" s="84" t="e">
        <f>#REF!</f>
        <v>#REF!</v>
      </c>
      <c r="Y19" s="88" t="e">
        <f>#REF!</f>
        <v>#REF!</v>
      </c>
    </row>
    <row r="20" spans="1:25" s="69" customFormat="1" ht="21" customHeight="1">
      <c r="B20" s="151" t="e">
        <f>"Tổng HS đi học trễ "&amp;SUM(G5:G10)+SUM(G5:G16)</f>
        <v>#REF!</v>
      </c>
      <c r="C20" s="152"/>
      <c r="D20" s="152"/>
      <c r="E20" s="152"/>
      <c r="F20" s="152"/>
      <c r="G20" s="153"/>
      <c r="H20" s="163" t="e">
        <f>"Tổng HS vắng có phép " &amp;SUM(L5:L17)</f>
        <v>#REF!</v>
      </c>
      <c r="I20" s="164"/>
      <c r="J20" s="164"/>
      <c r="K20" s="164"/>
      <c r="L20" s="164"/>
      <c r="M20" s="164"/>
      <c r="N20" s="167" t="s">
        <v>137</v>
      </c>
      <c r="O20" s="168"/>
      <c r="P20" s="168"/>
      <c r="Q20" s="168"/>
      <c r="R20" s="171" t="e">
        <f>SUM(Q5:Q18)</f>
        <v>#REF!</v>
      </c>
      <c r="S20" s="172"/>
      <c r="T20" s="76">
        <v>16</v>
      </c>
      <c r="U20" s="102" t="s">
        <v>105</v>
      </c>
      <c r="V20" s="76">
        <v>30</v>
      </c>
      <c r="W20" s="82" t="e">
        <f>#REF!</f>
        <v>#REF!</v>
      </c>
      <c r="X20" s="86" t="e">
        <f>#REF!</f>
        <v>#REF!</v>
      </c>
      <c r="Y20" s="90" t="e">
        <f>#REF!</f>
        <v>#REF!</v>
      </c>
    </row>
    <row r="21" spans="1:25" s="71" customFormat="1" ht="19.5">
      <c r="H21" s="169" t="e">
        <f>"Tổng HS đi học trễ " &amp;SUM(M5:M17)</f>
        <v>#REF!</v>
      </c>
      <c r="I21" s="170"/>
      <c r="J21" s="170"/>
      <c r="K21" s="170"/>
      <c r="L21" s="170"/>
      <c r="M21" s="170"/>
      <c r="N21" s="149" t="e">
        <f>"Tổng HS vắng có phép "&amp;SUM(R5:R18)</f>
        <v>#REF!</v>
      </c>
      <c r="O21" s="149"/>
      <c r="P21" s="149"/>
      <c r="Q21" s="149"/>
      <c r="R21" s="149"/>
      <c r="S21" s="149"/>
      <c r="T21" s="166" t="s">
        <v>129</v>
      </c>
      <c r="U21" s="166"/>
      <c r="V21" s="166"/>
      <c r="W21" s="166"/>
      <c r="X21" s="166"/>
      <c r="Y21" s="166"/>
    </row>
    <row r="22" spans="1:25" s="91" customFormat="1" ht="24.75" customHeight="1">
      <c r="A22" s="179" t="s">
        <v>139</v>
      </c>
      <c r="B22" s="179"/>
      <c r="C22" s="179"/>
      <c r="D22" s="179"/>
      <c r="E22" s="179"/>
      <c r="F22" s="179"/>
      <c r="G22" s="179"/>
      <c r="H22" s="179"/>
      <c r="I22" s="179"/>
      <c r="J22" s="179"/>
      <c r="K22" s="179"/>
      <c r="L22" s="180" t="e">
        <f>SUM(E5:E16)+SUM(K5:K17)+SUM(Q5:Q18)+SUM(W5:W20)</f>
        <v>#REF!</v>
      </c>
      <c r="M22" s="180"/>
      <c r="N22" s="150" t="e">
        <f>"Tổng HS đi học trễ "&amp;SUM(S5:S18)</f>
        <v>#REF!</v>
      </c>
      <c r="O22" s="150"/>
      <c r="P22" s="150"/>
      <c r="Q22" s="150"/>
      <c r="R22" s="150"/>
      <c r="S22" s="150"/>
      <c r="T22" s="167" t="s">
        <v>137</v>
      </c>
      <c r="U22" s="168"/>
      <c r="V22" s="168"/>
      <c r="W22" s="168"/>
      <c r="X22" s="171" t="e">
        <f>SUM(W5:W20)</f>
        <v>#REF!</v>
      </c>
      <c r="Y22" s="172"/>
    </row>
    <row r="23" spans="1:25" ht="24.75" customHeight="1">
      <c r="C23" s="182" t="s">
        <v>138</v>
      </c>
      <c r="D23" s="183"/>
      <c r="E23" s="183"/>
      <c r="F23" s="183"/>
      <c r="G23" s="183"/>
      <c r="H23" s="183"/>
      <c r="I23" s="183"/>
      <c r="J23" s="183"/>
      <c r="K23" s="183"/>
      <c r="L23" s="183"/>
      <c r="M23" s="183"/>
      <c r="N23" s="183"/>
      <c r="O23" s="181" t="e">
        <f>SUM(F5:F16)+SUM(L5:L17)+SUM(R5:R18)+SUM(X5:X20)</f>
        <v>#REF!</v>
      </c>
      <c r="P23" s="181"/>
      <c r="Q23" s="184"/>
      <c r="R23" s="184"/>
      <c r="S23" s="185"/>
      <c r="T23" s="163" t="e">
        <f>"Tổng HS vắng có phép "&amp; SUM(X5:X20)</f>
        <v>#REF!</v>
      </c>
      <c r="U23" s="164"/>
      <c r="V23" s="164"/>
      <c r="W23" s="164"/>
      <c r="X23" s="164"/>
      <c r="Y23" s="165"/>
    </row>
    <row r="24" spans="1:25" ht="24.75" customHeight="1">
      <c r="A24" s="108"/>
      <c r="B24" s="108"/>
      <c r="C24" s="107"/>
      <c r="E24" s="178" t="s">
        <v>140</v>
      </c>
      <c r="F24" s="178"/>
      <c r="G24" s="178"/>
      <c r="H24" s="178"/>
      <c r="I24" s="178"/>
      <c r="J24" s="178"/>
      <c r="K24" s="178"/>
      <c r="L24" s="178"/>
      <c r="M24" s="178"/>
      <c r="N24" s="178"/>
      <c r="O24" s="178"/>
      <c r="P24" s="176" t="e">
        <f>SUM(G5:G16)+SUM(M5:M17)+SUM(S5:S18)+SUM(Y5:Y20)</f>
        <v>#REF!</v>
      </c>
      <c r="Q24" s="176"/>
      <c r="R24" s="176"/>
      <c r="S24" s="177"/>
      <c r="T24" s="151" t="e">
        <f>"Tổng HS đi học trễ "&amp; SUM(Y5:Y20)</f>
        <v>#REF!</v>
      </c>
      <c r="U24" s="152"/>
      <c r="V24" s="152"/>
      <c r="W24" s="152"/>
      <c r="X24" s="152"/>
      <c r="Y24" s="153"/>
    </row>
    <row r="26" spans="1:25">
      <c r="C26" s="63"/>
      <c r="D26" s="63"/>
      <c r="E26" s="63"/>
      <c r="F26" s="63"/>
      <c r="G26" s="63"/>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topLeftCell="A16" zoomScaleNormal="100" workbookViewId="0">
      <selection activeCell="I44" sqref="I44"/>
    </sheetView>
  </sheetViews>
  <sheetFormatPr defaultColWidth="9.33203125" defaultRowHeight="18"/>
  <cols>
    <col min="1" max="1" width="7.1640625" style="8" customWidth="1"/>
    <col min="2" max="2" width="27" style="8" customWidth="1"/>
    <col min="3" max="3" width="10.5" style="8" customWidth="1"/>
    <col min="4" max="34" width="4" style="8" customWidth="1"/>
    <col min="35" max="37" width="5.6640625" style="8" customWidth="1"/>
    <col min="38" max="16384" width="9.33203125" style="8"/>
  </cols>
  <sheetData>
    <row r="1" spans="1:37">
      <c r="A1" s="202" t="s">
        <v>0</v>
      </c>
      <c r="B1" s="202"/>
      <c r="C1" s="202"/>
      <c r="D1" s="202"/>
      <c r="E1" s="202"/>
      <c r="F1" s="202"/>
      <c r="G1" s="202"/>
      <c r="H1" s="202"/>
      <c r="I1" s="202"/>
      <c r="J1" s="202"/>
      <c r="K1" s="202"/>
      <c r="L1" s="202"/>
      <c r="M1" s="202"/>
      <c r="N1" s="202"/>
      <c r="O1" s="202"/>
      <c r="P1" s="200" t="s">
        <v>1</v>
      </c>
      <c r="Q1" s="200"/>
      <c r="R1" s="200"/>
      <c r="S1" s="200"/>
      <c r="T1" s="200"/>
      <c r="U1" s="200"/>
      <c r="V1" s="200"/>
      <c r="W1" s="200"/>
      <c r="X1" s="200"/>
      <c r="Y1" s="200"/>
      <c r="Z1" s="200"/>
      <c r="AA1" s="200"/>
      <c r="AB1" s="200"/>
      <c r="AC1" s="200"/>
      <c r="AD1" s="200"/>
      <c r="AE1" s="200"/>
      <c r="AF1" s="200"/>
      <c r="AG1" s="200"/>
      <c r="AH1" s="200"/>
      <c r="AI1" s="200"/>
      <c r="AJ1" s="200"/>
      <c r="AK1" s="200"/>
    </row>
    <row r="2" spans="1:37">
      <c r="A2" s="200" t="s">
        <v>49</v>
      </c>
      <c r="B2" s="200"/>
      <c r="C2" s="200"/>
      <c r="D2" s="200"/>
      <c r="E2" s="200"/>
      <c r="F2" s="200"/>
      <c r="G2" s="200"/>
      <c r="H2" s="200"/>
      <c r="I2" s="200"/>
      <c r="J2" s="200"/>
      <c r="K2" s="200"/>
      <c r="L2" s="200"/>
      <c r="M2" s="200"/>
      <c r="N2" s="200"/>
      <c r="O2" s="200"/>
      <c r="P2" s="200" t="s">
        <v>2</v>
      </c>
      <c r="Q2" s="200"/>
      <c r="R2" s="200"/>
      <c r="S2" s="200"/>
      <c r="T2" s="200"/>
      <c r="U2" s="200"/>
      <c r="V2" s="200"/>
      <c r="W2" s="200"/>
      <c r="X2" s="200"/>
      <c r="Y2" s="200"/>
      <c r="Z2" s="200"/>
      <c r="AA2" s="200"/>
      <c r="AB2" s="200"/>
      <c r="AC2" s="200"/>
      <c r="AD2" s="200"/>
      <c r="AE2" s="200"/>
      <c r="AF2" s="200"/>
      <c r="AG2" s="200"/>
      <c r="AH2" s="200"/>
      <c r="AI2" s="200"/>
      <c r="AJ2" s="200"/>
      <c r="AK2" s="200"/>
    </row>
    <row r="3" spans="1:37" ht="30.75" customHeight="1">
      <c r="A3" s="201" t="s">
        <v>183</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row>
    <row r="4" spans="1:37" ht="31.5" customHeight="1">
      <c r="B4" s="92"/>
      <c r="C4" s="92"/>
      <c r="D4" s="92" t="s">
        <v>60</v>
      </c>
      <c r="E4" s="92" t="s">
        <v>60</v>
      </c>
      <c r="F4" s="92"/>
      <c r="G4" s="92"/>
      <c r="H4" s="187" t="s">
        <v>131</v>
      </c>
      <c r="I4" s="187"/>
      <c r="J4" s="187"/>
      <c r="K4" s="187"/>
      <c r="L4" s="187">
        <v>10</v>
      </c>
      <c r="M4" s="187"/>
      <c r="N4" s="187" t="s">
        <v>132</v>
      </c>
      <c r="O4" s="187"/>
      <c r="P4" s="187"/>
      <c r="Q4" s="187">
        <v>2021</v>
      </c>
      <c r="R4" s="187"/>
      <c r="S4" s="187"/>
      <c r="T4" s="92"/>
      <c r="U4" s="92"/>
      <c r="V4" s="92"/>
      <c r="W4" s="92"/>
      <c r="X4" s="92"/>
      <c r="Y4" s="92"/>
      <c r="Z4" s="92"/>
      <c r="AA4" s="92"/>
      <c r="AB4" s="92"/>
      <c r="AC4" s="92"/>
      <c r="AD4" s="92"/>
      <c r="AE4" s="92"/>
      <c r="AF4" s="92"/>
      <c r="AG4" s="92"/>
      <c r="AH4" s="92"/>
      <c r="AI4" s="92"/>
      <c r="AJ4" s="92"/>
      <c r="AK4" s="92"/>
    </row>
    <row r="5" spans="1:37" s="9" customFormat="1" ht="21" customHeight="1">
      <c r="A5" s="194" t="s">
        <v>3</v>
      </c>
      <c r="B5" s="196" t="s">
        <v>4</v>
      </c>
      <c r="C5" s="197"/>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1" t="s">
        <v>5</v>
      </c>
      <c r="AJ5" s="191" t="s">
        <v>6</v>
      </c>
      <c r="AK5" s="191" t="s">
        <v>7</v>
      </c>
    </row>
    <row r="6" spans="1:37" s="9" customFormat="1" ht="21" customHeight="1">
      <c r="A6" s="195"/>
      <c r="B6" s="198"/>
      <c r="C6" s="199"/>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2"/>
      <c r="AJ6" s="192"/>
      <c r="AK6" s="192"/>
    </row>
    <row r="7" spans="1:37" s="9" customFormat="1">
      <c r="A7" s="12">
        <v>1</v>
      </c>
      <c r="B7" s="119" t="s">
        <v>304</v>
      </c>
      <c r="C7" s="120"/>
      <c r="D7" s="38"/>
      <c r="E7" s="26"/>
      <c r="F7" s="26"/>
      <c r="G7" s="26"/>
      <c r="H7" s="25"/>
      <c r="I7" s="26"/>
      <c r="J7" s="26"/>
      <c r="K7" s="26"/>
      <c r="L7" s="26"/>
      <c r="M7" s="26"/>
      <c r="N7" s="26"/>
      <c r="O7" s="26"/>
      <c r="P7" s="25"/>
      <c r="Q7" s="26"/>
      <c r="R7" s="26"/>
      <c r="S7" s="26"/>
      <c r="T7" s="26"/>
      <c r="U7" s="25"/>
      <c r="V7" s="26"/>
      <c r="W7" s="26"/>
      <c r="X7" s="26"/>
      <c r="Y7" s="26"/>
      <c r="Z7" s="26"/>
      <c r="AA7" s="26"/>
      <c r="AB7" s="26"/>
      <c r="AC7" s="26"/>
      <c r="AD7" s="26"/>
      <c r="AE7" s="26"/>
      <c r="AF7" s="26"/>
      <c r="AG7" s="26"/>
      <c r="AH7" s="26"/>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9" customFormat="1">
      <c r="A8" s="12">
        <v>2</v>
      </c>
      <c r="B8" s="119" t="s">
        <v>305</v>
      </c>
      <c r="C8" s="120"/>
      <c r="D8" s="38"/>
      <c r="E8" s="26"/>
      <c r="F8" s="26"/>
      <c r="G8" s="26"/>
      <c r="H8" s="25"/>
      <c r="I8" s="26"/>
      <c r="J8" s="26"/>
      <c r="K8" s="26"/>
      <c r="L8" s="26"/>
      <c r="M8" s="26"/>
      <c r="N8" s="26"/>
      <c r="O8" s="26"/>
      <c r="P8" s="25"/>
      <c r="Q8" s="26"/>
      <c r="R8" s="26"/>
      <c r="S8" s="26"/>
      <c r="T8" s="26"/>
      <c r="U8" s="25"/>
      <c r="V8" s="26"/>
      <c r="W8" s="26"/>
      <c r="X8" s="26"/>
      <c r="Y8" s="26"/>
      <c r="Z8" s="26"/>
      <c r="AA8" s="26"/>
      <c r="AB8" s="26"/>
      <c r="AC8" s="26"/>
      <c r="AD8" s="26"/>
      <c r="AE8" s="26"/>
      <c r="AF8" s="26"/>
      <c r="AG8" s="26"/>
      <c r="AH8" s="26"/>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row>
    <row r="9" spans="1:37" s="9" customFormat="1">
      <c r="A9" s="12">
        <v>3</v>
      </c>
      <c r="B9" s="119" t="s">
        <v>306</v>
      </c>
      <c r="C9" s="120"/>
      <c r="D9" s="38"/>
      <c r="E9" s="26"/>
      <c r="F9" s="26"/>
      <c r="G9" s="26"/>
      <c r="H9" s="25"/>
      <c r="I9" s="26"/>
      <c r="J9" s="26"/>
      <c r="K9" s="26"/>
      <c r="L9" s="26"/>
      <c r="M9" s="26"/>
      <c r="N9" s="26"/>
      <c r="O9" s="26"/>
      <c r="P9" s="25"/>
      <c r="Q9" s="26"/>
      <c r="R9" s="26"/>
      <c r="S9" s="26"/>
      <c r="T9" s="26"/>
      <c r="U9" s="25"/>
      <c r="V9" s="26"/>
      <c r="W9" s="26"/>
      <c r="X9" s="26"/>
      <c r="Y9" s="26"/>
      <c r="Z9" s="26"/>
      <c r="AA9" s="26"/>
      <c r="AB9" s="26"/>
      <c r="AC9" s="26"/>
      <c r="AD9" s="26"/>
      <c r="AE9" s="26"/>
      <c r="AF9" s="26"/>
      <c r="AG9" s="26"/>
      <c r="AH9" s="26"/>
      <c r="AI9" s="7">
        <f t="shared" si="2"/>
        <v>0</v>
      </c>
      <c r="AJ9" s="95">
        <f t="shared" si="3"/>
        <v>0</v>
      </c>
      <c r="AK9" s="109">
        <f t="shared" si="4"/>
        <v>0</v>
      </c>
    </row>
    <row r="10" spans="1:37" s="9" customFormat="1">
      <c r="A10" s="12">
        <v>4</v>
      </c>
      <c r="B10" s="119" t="s">
        <v>307</v>
      </c>
      <c r="C10" s="120"/>
      <c r="D10" s="38"/>
      <c r="E10" s="26"/>
      <c r="F10" s="26"/>
      <c r="G10" s="26"/>
      <c r="H10" s="25"/>
      <c r="I10" s="26"/>
      <c r="J10" s="26"/>
      <c r="K10" s="26"/>
      <c r="L10" s="26"/>
      <c r="M10" s="26"/>
      <c r="N10" s="26"/>
      <c r="O10" s="26"/>
      <c r="P10" s="25"/>
      <c r="Q10" s="26"/>
      <c r="R10" s="26"/>
      <c r="S10" s="26"/>
      <c r="T10" s="26"/>
      <c r="U10" s="25"/>
      <c r="V10" s="26"/>
      <c r="W10" s="26"/>
      <c r="X10" s="26"/>
      <c r="Y10" s="26"/>
      <c r="Z10" s="26"/>
      <c r="AA10" s="26"/>
      <c r="AB10" s="26"/>
      <c r="AC10" s="26"/>
      <c r="AD10" s="26"/>
      <c r="AE10" s="26"/>
      <c r="AF10" s="26"/>
      <c r="AG10" s="26"/>
      <c r="AH10" s="26"/>
      <c r="AI10" s="7">
        <f t="shared" si="2"/>
        <v>0</v>
      </c>
      <c r="AJ10" s="95">
        <f t="shared" si="3"/>
        <v>0</v>
      </c>
      <c r="AK10" s="109">
        <f t="shared" si="4"/>
        <v>0</v>
      </c>
    </row>
    <row r="11" spans="1:37" s="9" customFormat="1">
      <c r="A11" s="12">
        <v>5</v>
      </c>
      <c r="B11" s="119" t="s">
        <v>308</v>
      </c>
      <c r="C11" s="120"/>
      <c r="D11" s="38"/>
      <c r="E11" s="26"/>
      <c r="F11" s="26"/>
      <c r="G11" s="26"/>
      <c r="H11" s="25"/>
      <c r="I11" s="26"/>
      <c r="J11" s="26"/>
      <c r="K11" s="26"/>
      <c r="L11" s="26"/>
      <c r="M11" s="26"/>
      <c r="N11" s="26"/>
      <c r="O11" s="26"/>
      <c r="P11" s="25"/>
      <c r="Q11" s="26"/>
      <c r="R11" s="26"/>
      <c r="S11" s="26"/>
      <c r="T11" s="26"/>
      <c r="U11" s="25"/>
      <c r="V11" s="26"/>
      <c r="W11" s="26"/>
      <c r="X11" s="26"/>
      <c r="Y11" s="26"/>
      <c r="Z11" s="26"/>
      <c r="AA11" s="26"/>
      <c r="AB11" s="26"/>
      <c r="AC11" s="26"/>
      <c r="AD11" s="26"/>
      <c r="AE11" s="26"/>
      <c r="AF11" s="26"/>
      <c r="AG11" s="26"/>
      <c r="AH11" s="26"/>
      <c r="AI11" s="7">
        <f t="shared" si="2"/>
        <v>0</v>
      </c>
      <c r="AJ11" s="95">
        <f t="shared" si="3"/>
        <v>0</v>
      </c>
      <c r="AK11" s="109">
        <f t="shared" si="4"/>
        <v>0</v>
      </c>
    </row>
    <row r="12" spans="1:37" s="9" customFormat="1">
      <c r="A12" s="12">
        <v>6</v>
      </c>
      <c r="B12" s="119" t="s">
        <v>309</v>
      </c>
      <c r="C12" s="120"/>
      <c r="D12" s="26"/>
      <c r="E12" s="26"/>
      <c r="F12" s="26"/>
      <c r="G12" s="26"/>
      <c r="H12" s="25"/>
      <c r="I12" s="26"/>
      <c r="J12" s="26"/>
      <c r="K12" s="26"/>
      <c r="L12" s="26"/>
      <c r="M12" s="26"/>
      <c r="N12" s="26"/>
      <c r="O12" s="26"/>
      <c r="P12" s="25"/>
      <c r="Q12" s="26"/>
      <c r="R12" s="26"/>
      <c r="S12" s="26"/>
      <c r="T12" s="26"/>
      <c r="U12" s="25"/>
      <c r="V12" s="26"/>
      <c r="W12" s="26"/>
      <c r="X12" s="26"/>
      <c r="Y12" s="26"/>
      <c r="Z12" s="26"/>
      <c r="AA12" s="26"/>
      <c r="AB12" s="26"/>
      <c r="AC12" s="26"/>
      <c r="AD12" s="26"/>
      <c r="AE12" s="26"/>
      <c r="AF12" s="26"/>
      <c r="AG12" s="26"/>
      <c r="AH12" s="26"/>
      <c r="AI12" s="7">
        <f t="shared" si="2"/>
        <v>0</v>
      </c>
      <c r="AJ12" s="95">
        <f t="shared" si="3"/>
        <v>0</v>
      </c>
      <c r="AK12" s="109">
        <f t="shared" si="4"/>
        <v>0</v>
      </c>
    </row>
    <row r="13" spans="1:37" s="9" customFormat="1">
      <c r="A13" s="12">
        <v>7</v>
      </c>
      <c r="B13" s="119" t="s">
        <v>310</v>
      </c>
      <c r="C13" s="120"/>
      <c r="D13" s="26"/>
      <c r="E13" s="26"/>
      <c r="F13" s="26"/>
      <c r="G13" s="26"/>
      <c r="H13" s="25"/>
      <c r="I13" s="26"/>
      <c r="J13" s="26"/>
      <c r="K13" s="26"/>
      <c r="L13" s="26"/>
      <c r="M13" s="26"/>
      <c r="N13" s="26"/>
      <c r="O13" s="26"/>
      <c r="P13" s="25"/>
      <c r="Q13" s="26"/>
      <c r="R13" s="26"/>
      <c r="S13" s="26"/>
      <c r="T13" s="26"/>
      <c r="U13" s="25"/>
      <c r="V13" s="26"/>
      <c r="W13" s="26"/>
      <c r="X13" s="26"/>
      <c r="Y13" s="26"/>
      <c r="Z13" s="26"/>
      <c r="AA13" s="26"/>
      <c r="AB13" s="26"/>
      <c r="AC13" s="26"/>
      <c r="AD13" s="26"/>
      <c r="AE13" s="26"/>
      <c r="AF13" s="26"/>
      <c r="AG13" s="26"/>
      <c r="AH13" s="26"/>
      <c r="AI13" s="7">
        <f t="shared" si="2"/>
        <v>0</v>
      </c>
      <c r="AJ13" s="95">
        <f t="shared" si="3"/>
        <v>0</v>
      </c>
      <c r="AK13" s="109">
        <f t="shared" si="4"/>
        <v>0</v>
      </c>
    </row>
    <row r="14" spans="1:37" s="9" customFormat="1">
      <c r="A14" s="12">
        <v>8</v>
      </c>
      <c r="B14" s="119" t="s">
        <v>311</v>
      </c>
      <c r="C14" s="120"/>
      <c r="D14" s="26"/>
      <c r="E14" s="26"/>
      <c r="F14" s="26"/>
      <c r="G14" s="26"/>
      <c r="H14" s="25"/>
      <c r="I14" s="26"/>
      <c r="J14" s="26"/>
      <c r="K14" s="26"/>
      <c r="L14" s="26"/>
      <c r="M14" s="26"/>
      <c r="N14" s="26"/>
      <c r="O14" s="26"/>
      <c r="P14" s="25"/>
      <c r="Q14" s="26"/>
      <c r="R14" s="26"/>
      <c r="S14" s="26"/>
      <c r="T14" s="26"/>
      <c r="U14" s="25"/>
      <c r="V14" s="26"/>
      <c r="W14" s="26"/>
      <c r="X14" s="26"/>
      <c r="Y14" s="26"/>
      <c r="Z14" s="26"/>
      <c r="AA14" s="26"/>
      <c r="AB14" s="26"/>
      <c r="AC14" s="26"/>
      <c r="AD14" s="26"/>
      <c r="AE14" s="26"/>
      <c r="AF14" s="26"/>
      <c r="AG14" s="26"/>
      <c r="AH14" s="26"/>
      <c r="AI14" s="7">
        <f t="shared" si="2"/>
        <v>0</v>
      </c>
      <c r="AJ14" s="95">
        <f t="shared" si="3"/>
        <v>0</v>
      </c>
      <c r="AK14" s="109">
        <f t="shared" si="4"/>
        <v>0</v>
      </c>
    </row>
    <row r="15" spans="1:37" s="9" customFormat="1">
      <c r="A15" s="12">
        <v>9</v>
      </c>
      <c r="B15" s="119" t="s">
        <v>312</v>
      </c>
      <c r="C15" s="120"/>
      <c r="D15" s="26"/>
      <c r="E15" s="26"/>
      <c r="F15" s="26"/>
      <c r="G15" s="26"/>
      <c r="H15" s="25"/>
      <c r="I15" s="26"/>
      <c r="J15" s="26"/>
      <c r="K15" s="26"/>
      <c r="L15" s="26"/>
      <c r="M15" s="26"/>
      <c r="N15" s="26"/>
      <c r="O15" s="26"/>
      <c r="P15" s="25"/>
      <c r="Q15" s="26"/>
      <c r="R15" s="26"/>
      <c r="S15" s="26"/>
      <c r="T15" s="26"/>
      <c r="U15" s="25"/>
      <c r="V15" s="26"/>
      <c r="W15" s="26"/>
      <c r="X15" s="26"/>
      <c r="Y15" s="26"/>
      <c r="Z15" s="26"/>
      <c r="AA15" s="26"/>
      <c r="AB15" s="26"/>
      <c r="AC15" s="26"/>
      <c r="AD15" s="26"/>
      <c r="AE15" s="26"/>
      <c r="AF15" s="26"/>
      <c r="AG15" s="26"/>
      <c r="AH15" s="26"/>
      <c r="AI15" s="7">
        <f t="shared" si="2"/>
        <v>0</v>
      </c>
      <c r="AJ15" s="95">
        <f t="shared" si="3"/>
        <v>0</v>
      </c>
      <c r="AK15" s="109">
        <f t="shared" si="4"/>
        <v>0</v>
      </c>
    </row>
    <row r="16" spans="1:37" s="9" customFormat="1">
      <c r="A16" s="12">
        <v>10</v>
      </c>
      <c r="B16" s="119" t="s">
        <v>313</v>
      </c>
      <c r="C16" s="120"/>
      <c r="D16" s="26"/>
      <c r="E16" s="26"/>
      <c r="F16" s="26"/>
      <c r="G16" s="26"/>
      <c r="H16" s="25"/>
      <c r="I16" s="26"/>
      <c r="J16" s="26"/>
      <c r="K16" s="26"/>
      <c r="L16" s="26"/>
      <c r="M16" s="26"/>
      <c r="N16" s="26"/>
      <c r="O16" s="26"/>
      <c r="P16" s="25"/>
      <c r="Q16" s="26"/>
      <c r="R16" s="26"/>
      <c r="S16" s="26"/>
      <c r="T16" s="26"/>
      <c r="U16" s="25"/>
      <c r="V16" s="26"/>
      <c r="W16" s="26"/>
      <c r="X16" s="26"/>
      <c r="Y16" s="26"/>
      <c r="Z16" s="26"/>
      <c r="AA16" s="26"/>
      <c r="AB16" s="26"/>
      <c r="AC16" s="26"/>
      <c r="AD16" s="26"/>
      <c r="AE16" s="26"/>
      <c r="AF16" s="26"/>
      <c r="AG16" s="26"/>
      <c r="AH16" s="26"/>
      <c r="AI16" s="7">
        <f t="shared" si="2"/>
        <v>0</v>
      </c>
      <c r="AJ16" s="95">
        <f t="shared" si="3"/>
        <v>0</v>
      </c>
      <c r="AK16" s="109">
        <f t="shared" si="4"/>
        <v>0</v>
      </c>
    </row>
    <row r="17" spans="1:37" s="9" customFormat="1">
      <c r="A17" s="12">
        <v>11</v>
      </c>
      <c r="B17" s="119" t="s">
        <v>314</v>
      </c>
      <c r="C17" s="120"/>
      <c r="D17" s="26"/>
      <c r="E17" s="26"/>
      <c r="F17" s="26"/>
      <c r="G17" s="26"/>
      <c r="H17" s="25"/>
      <c r="I17" s="26"/>
      <c r="J17" s="26"/>
      <c r="K17" s="26"/>
      <c r="L17" s="26"/>
      <c r="M17" s="26"/>
      <c r="N17" s="26"/>
      <c r="O17" s="26"/>
      <c r="P17" s="25"/>
      <c r="Q17" s="26"/>
      <c r="R17" s="26"/>
      <c r="S17" s="26"/>
      <c r="T17" s="26"/>
      <c r="U17" s="25"/>
      <c r="V17" s="26"/>
      <c r="W17" s="26"/>
      <c r="X17" s="26"/>
      <c r="Y17" s="26"/>
      <c r="Z17" s="26"/>
      <c r="AA17" s="26"/>
      <c r="AB17" s="26"/>
      <c r="AC17" s="26"/>
      <c r="AD17" s="26"/>
      <c r="AE17" s="26"/>
      <c r="AF17" s="26"/>
      <c r="AG17" s="26"/>
      <c r="AH17" s="26"/>
      <c r="AI17" s="7">
        <f t="shared" si="2"/>
        <v>0</v>
      </c>
      <c r="AJ17" s="95">
        <f t="shared" si="3"/>
        <v>0</v>
      </c>
      <c r="AK17" s="109">
        <f t="shared" si="4"/>
        <v>0</v>
      </c>
    </row>
    <row r="18" spans="1:37" s="9" customFormat="1">
      <c r="A18" s="12">
        <v>12</v>
      </c>
      <c r="B18" s="119" t="s">
        <v>315</v>
      </c>
      <c r="C18" s="120"/>
      <c r="D18" s="26"/>
      <c r="E18" s="26"/>
      <c r="F18" s="26"/>
      <c r="G18" s="26"/>
      <c r="H18" s="25"/>
      <c r="I18" s="26"/>
      <c r="J18" s="26"/>
      <c r="K18" s="26"/>
      <c r="L18" s="26"/>
      <c r="M18" s="26"/>
      <c r="N18" s="26"/>
      <c r="O18" s="26"/>
      <c r="P18" s="25"/>
      <c r="Q18" s="26"/>
      <c r="R18" s="26"/>
      <c r="S18" s="26"/>
      <c r="T18" s="26"/>
      <c r="U18" s="25"/>
      <c r="V18" s="26"/>
      <c r="W18" s="26"/>
      <c r="X18" s="26"/>
      <c r="Y18" s="26"/>
      <c r="Z18" s="26"/>
      <c r="AA18" s="26"/>
      <c r="AB18" s="26"/>
      <c r="AC18" s="26"/>
      <c r="AD18" s="26"/>
      <c r="AE18" s="26"/>
      <c r="AF18" s="26"/>
      <c r="AG18" s="26"/>
      <c r="AH18" s="26"/>
      <c r="AI18" s="7">
        <f t="shared" si="2"/>
        <v>0</v>
      </c>
      <c r="AJ18" s="95">
        <f t="shared" si="3"/>
        <v>0</v>
      </c>
      <c r="AK18" s="109">
        <f t="shared" si="4"/>
        <v>0</v>
      </c>
    </row>
    <row r="19" spans="1:37" s="9" customFormat="1">
      <c r="A19" s="12">
        <v>13</v>
      </c>
      <c r="B19" s="119" t="s">
        <v>316</v>
      </c>
      <c r="C19" s="120"/>
      <c r="D19" s="26"/>
      <c r="E19" s="39"/>
      <c r="F19" s="39"/>
      <c r="G19" s="39"/>
      <c r="H19" s="25"/>
      <c r="I19" s="39"/>
      <c r="J19" s="39"/>
      <c r="K19" s="39"/>
      <c r="L19" s="39"/>
      <c r="M19" s="39"/>
      <c r="N19" s="39"/>
      <c r="O19" s="39"/>
      <c r="P19" s="25"/>
      <c r="Q19" s="39"/>
      <c r="R19" s="39"/>
      <c r="S19" s="39"/>
      <c r="T19" s="39"/>
      <c r="U19" s="25"/>
      <c r="V19" s="39"/>
      <c r="W19" s="39"/>
      <c r="X19" s="39"/>
      <c r="Y19" s="39"/>
      <c r="Z19" s="39"/>
      <c r="AA19" s="39"/>
      <c r="AB19" s="39"/>
      <c r="AC19" s="39"/>
      <c r="AD19" s="39"/>
      <c r="AE19" s="39"/>
      <c r="AF19" s="39"/>
      <c r="AG19" s="39"/>
      <c r="AH19" s="39"/>
      <c r="AI19" s="7">
        <f t="shared" si="2"/>
        <v>0</v>
      </c>
      <c r="AJ19" s="95">
        <f t="shared" si="3"/>
        <v>0</v>
      </c>
      <c r="AK19" s="109">
        <f t="shared" si="4"/>
        <v>0</v>
      </c>
    </row>
    <row r="20" spans="1:37" s="9" customFormat="1">
      <c r="A20" s="12">
        <v>14</v>
      </c>
      <c r="B20" s="119" t="s">
        <v>317</v>
      </c>
      <c r="C20" s="120"/>
      <c r="D20" s="26"/>
      <c r="E20" s="26"/>
      <c r="F20" s="26"/>
      <c r="G20" s="26"/>
      <c r="H20" s="25"/>
      <c r="I20" s="26"/>
      <c r="J20" s="26"/>
      <c r="K20" s="26"/>
      <c r="L20" s="26"/>
      <c r="M20" s="26"/>
      <c r="N20" s="26"/>
      <c r="O20" s="26"/>
      <c r="P20" s="25"/>
      <c r="Q20" s="26"/>
      <c r="R20" s="26"/>
      <c r="S20" s="26"/>
      <c r="T20" s="26"/>
      <c r="U20" s="25"/>
      <c r="V20" s="26"/>
      <c r="W20" s="26"/>
      <c r="X20" s="26"/>
      <c r="Y20" s="26"/>
      <c r="Z20" s="26"/>
      <c r="AA20" s="26"/>
      <c r="AB20" s="26"/>
      <c r="AC20" s="26"/>
      <c r="AD20" s="26"/>
      <c r="AE20" s="26"/>
      <c r="AF20" s="26"/>
      <c r="AG20" s="26"/>
      <c r="AH20" s="26"/>
      <c r="AI20" s="7">
        <f t="shared" si="2"/>
        <v>0</v>
      </c>
      <c r="AJ20" s="95">
        <f t="shared" si="3"/>
        <v>0</v>
      </c>
      <c r="AK20" s="109">
        <f t="shared" si="4"/>
        <v>0</v>
      </c>
    </row>
    <row r="21" spans="1:37" s="9" customFormat="1">
      <c r="A21" s="12">
        <v>15</v>
      </c>
      <c r="B21" s="119" t="s">
        <v>318</v>
      </c>
      <c r="C21" s="120"/>
      <c r="D21" s="26"/>
      <c r="E21" s="26"/>
      <c r="F21" s="26"/>
      <c r="G21" s="26"/>
      <c r="H21" s="25"/>
      <c r="I21" s="26"/>
      <c r="J21" s="26"/>
      <c r="L21" s="26"/>
      <c r="M21" s="26"/>
      <c r="N21" s="26"/>
      <c r="O21" s="26"/>
      <c r="P21" s="25"/>
      <c r="Q21" s="26"/>
      <c r="R21" s="26"/>
      <c r="S21" s="26"/>
      <c r="T21" s="26"/>
      <c r="U21" s="25"/>
      <c r="V21" s="26"/>
      <c r="W21" s="26"/>
      <c r="X21" s="26"/>
      <c r="Y21" s="26"/>
      <c r="Z21" s="26"/>
      <c r="AA21" s="26"/>
      <c r="AB21" s="26"/>
      <c r="AC21" s="26"/>
      <c r="AD21" s="26"/>
      <c r="AE21" s="26"/>
      <c r="AF21" s="26"/>
      <c r="AG21" s="26"/>
      <c r="AH21" s="26"/>
      <c r="AI21" s="7">
        <f t="shared" si="2"/>
        <v>0</v>
      </c>
      <c r="AJ21" s="95">
        <f t="shared" si="3"/>
        <v>0</v>
      </c>
      <c r="AK21" s="109">
        <f t="shared" si="4"/>
        <v>0</v>
      </c>
    </row>
    <row r="22" spans="1:37" s="11" customFormat="1">
      <c r="A22" s="12">
        <v>16</v>
      </c>
      <c r="B22" s="119" t="s">
        <v>319</v>
      </c>
      <c r="C22" s="120"/>
      <c r="D22" s="26"/>
      <c r="E22" s="26"/>
      <c r="F22" s="26"/>
      <c r="G22" s="26"/>
      <c r="H22" s="25"/>
      <c r="I22" s="26"/>
      <c r="J22" s="26"/>
      <c r="K22" s="26"/>
      <c r="L22" s="26"/>
      <c r="M22" s="26"/>
      <c r="N22" s="26"/>
      <c r="O22" s="26"/>
      <c r="P22" s="25"/>
      <c r="Q22" s="26"/>
      <c r="R22" s="26"/>
      <c r="S22" s="26"/>
      <c r="T22" s="26"/>
      <c r="U22" s="25"/>
      <c r="V22" s="26"/>
      <c r="W22" s="26"/>
      <c r="X22" s="26"/>
      <c r="Y22" s="26"/>
      <c r="Z22" s="26"/>
      <c r="AA22" s="26"/>
      <c r="AB22" s="26"/>
      <c r="AC22" s="26"/>
      <c r="AD22" s="26"/>
      <c r="AE22" s="26"/>
      <c r="AF22" s="26"/>
      <c r="AG22" s="26"/>
      <c r="AH22" s="26"/>
      <c r="AI22" s="7">
        <f t="shared" si="2"/>
        <v>0</v>
      </c>
      <c r="AJ22" s="95">
        <f t="shared" si="3"/>
        <v>0</v>
      </c>
      <c r="AK22" s="109">
        <f t="shared" si="4"/>
        <v>0</v>
      </c>
    </row>
    <row r="23" spans="1:37" s="36" customFormat="1">
      <c r="A23" s="12">
        <v>17</v>
      </c>
      <c r="B23" s="119" t="s">
        <v>320</v>
      </c>
      <c r="C23" s="120"/>
      <c r="D23" s="26"/>
      <c r="E23" s="26"/>
      <c r="F23" s="26"/>
      <c r="G23" s="26"/>
      <c r="H23" s="25"/>
      <c r="I23" s="26"/>
      <c r="J23" s="26"/>
      <c r="K23" s="26"/>
      <c r="L23" s="26"/>
      <c r="M23" s="26"/>
      <c r="N23" s="26"/>
      <c r="O23" s="26"/>
      <c r="P23" s="25"/>
      <c r="Q23" s="26"/>
      <c r="R23" s="26"/>
      <c r="S23" s="26"/>
      <c r="T23" s="26"/>
      <c r="U23" s="25"/>
      <c r="V23" s="26"/>
      <c r="W23" s="26"/>
      <c r="X23" s="26"/>
      <c r="Y23" s="26"/>
      <c r="Z23" s="26"/>
      <c r="AA23" s="26"/>
      <c r="AB23" s="26"/>
      <c r="AC23" s="26"/>
      <c r="AD23" s="26"/>
      <c r="AE23" s="26"/>
      <c r="AF23" s="26"/>
      <c r="AG23" s="26"/>
      <c r="AH23" s="26"/>
      <c r="AI23" s="7">
        <f t="shared" si="2"/>
        <v>0</v>
      </c>
      <c r="AJ23" s="95">
        <f t="shared" si="3"/>
        <v>0</v>
      </c>
      <c r="AK23" s="109">
        <f t="shared" si="4"/>
        <v>0</v>
      </c>
    </row>
    <row r="24" spans="1:37" s="36" customFormat="1">
      <c r="A24" s="12">
        <v>18</v>
      </c>
      <c r="B24" s="119" t="s">
        <v>321</v>
      </c>
      <c r="C24" s="120"/>
      <c r="D24" s="28"/>
      <c r="E24" s="28"/>
      <c r="F24" s="28"/>
      <c r="G24" s="28"/>
      <c r="H24" s="29"/>
      <c r="I24" s="28"/>
      <c r="J24" s="28"/>
      <c r="K24" s="28"/>
      <c r="L24" s="28"/>
      <c r="M24" s="28"/>
      <c r="N24" s="28"/>
      <c r="O24" s="28"/>
      <c r="P24" s="29"/>
      <c r="Q24" s="28"/>
      <c r="R24" s="28"/>
      <c r="S24" s="28"/>
      <c r="T24" s="28"/>
      <c r="U24" s="29"/>
      <c r="V24" s="28"/>
      <c r="W24" s="28"/>
      <c r="X24" s="28"/>
      <c r="Y24" s="28"/>
      <c r="Z24" s="28"/>
      <c r="AA24" s="28"/>
      <c r="AB24" s="28"/>
      <c r="AC24" s="28"/>
      <c r="AD24" s="28"/>
      <c r="AE24" s="28"/>
      <c r="AF24" s="28"/>
      <c r="AG24" s="28"/>
      <c r="AH24" s="28"/>
      <c r="AI24" s="7">
        <f t="shared" ref="AI24:AI52" si="5">COUNTIF(D24:AH24,"K")+2*COUNTIF(D24:AH24,"2K")+COUNTIF(D24:AH24,"TK")+COUNTIF(D24:AH24,"KT")+COUNTIF(D24:AH24,"PK")+COUNTIF(D24:AH24,"KP")+2*COUNTIF(D24:AH24,"K2")</f>
        <v>0</v>
      </c>
      <c r="AJ24" s="111">
        <f t="shared" ref="AJ24:AJ52" si="6">COUNTIF(E24:AI24,"P")+2*COUNTIF(E24:AI24,"2P")+COUNTIF(E24:AI24,"TP")+COUNTIF(E24:AI24,"PT")+COUNTIF(E24:AI24,"PK")+COUNTIF(E24:AI24,"KP")+2*COUNTIF(E24:AI24,"P2")</f>
        <v>0</v>
      </c>
      <c r="AK24" s="111">
        <f t="shared" ref="AK24:AK52" si="7">COUNTIF(D24:AH24,"T")+2*COUNTIF(D24:AH24,"2T")+2*COUNTIF(D24:AH24,"T2")+COUNTIF(D24:AH24,"PT")+COUNTIF(D24:AH24,"TP")+COUNTIF(D24:AH24,"TK")+COUNTIF(D24:AH24,"KT")</f>
        <v>0</v>
      </c>
    </row>
    <row r="25" spans="1:37" s="36" customFormat="1">
      <c r="A25" s="12">
        <v>19</v>
      </c>
      <c r="B25" s="119" t="s">
        <v>322</v>
      </c>
      <c r="C25" s="120"/>
      <c r="D25" s="28"/>
      <c r="E25" s="28"/>
      <c r="F25" s="28"/>
      <c r="G25" s="28"/>
      <c r="H25" s="29"/>
      <c r="I25" s="28"/>
      <c r="J25" s="28"/>
      <c r="K25" s="28"/>
      <c r="L25" s="28"/>
      <c r="M25" s="28"/>
      <c r="N25" s="28"/>
      <c r="O25" s="28"/>
      <c r="P25" s="29"/>
      <c r="Q25" s="28"/>
      <c r="R25" s="28"/>
      <c r="S25" s="28"/>
      <c r="T25" s="28"/>
      <c r="U25" s="29"/>
      <c r="V25" s="28"/>
      <c r="W25" s="28"/>
      <c r="X25" s="28"/>
      <c r="Y25" s="28"/>
      <c r="Z25" s="28"/>
      <c r="AA25" s="28"/>
      <c r="AB25" s="28"/>
      <c r="AC25" s="28"/>
      <c r="AD25" s="28"/>
      <c r="AE25" s="28"/>
      <c r="AF25" s="28"/>
      <c r="AG25" s="28"/>
      <c r="AH25" s="28"/>
      <c r="AI25" s="7">
        <f t="shared" si="5"/>
        <v>0</v>
      </c>
      <c r="AJ25" s="111">
        <f t="shared" si="6"/>
        <v>0</v>
      </c>
      <c r="AK25" s="111">
        <f t="shared" si="7"/>
        <v>0</v>
      </c>
    </row>
    <row r="26" spans="1:37" s="36" customFormat="1">
      <c r="A26" s="12">
        <v>20</v>
      </c>
      <c r="B26" s="119" t="s">
        <v>323</v>
      </c>
      <c r="C26" s="120"/>
      <c r="D26" s="28"/>
      <c r="E26" s="28"/>
      <c r="F26" s="28"/>
      <c r="G26" s="28"/>
      <c r="H26" s="29"/>
      <c r="I26" s="28"/>
      <c r="J26" s="28"/>
      <c r="K26" s="28"/>
      <c r="L26" s="28"/>
      <c r="M26" s="28"/>
      <c r="N26" s="28"/>
      <c r="O26" s="28"/>
      <c r="P26" s="29"/>
      <c r="Q26" s="28"/>
      <c r="R26" s="28"/>
      <c r="S26" s="28"/>
      <c r="T26" s="28"/>
      <c r="U26" s="29"/>
      <c r="V26" s="28"/>
      <c r="W26" s="28"/>
      <c r="X26" s="28"/>
      <c r="Y26" s="28"/>
      <c r="Z26" s="28"/>
      <c r="AA26" s="28"/>
      <c r="AB26" s="28"/>
      <c r="AC26" s="28"/>
      <c r="AD26" s="28"/>
      <c r="AE26" s="28"/>
      <c r="AF26" s="28"/>
      <c r="AG26" s="28"/>
      <c r="AH26" s="28"/>
      <c r="AI26" s="7">
        <f t="shared" si="5"/>
        <v>0</v>
      </c>
      <c r="AJ26" s="111">
        <f t="shared" si="6"/>
        <v>0</v>
      </c>
      <c r="AK26" s="111">
        <f t="shared" si="7"/>
        <v>0</v>
      </c>
    </row>
    <row r="27" spans="1:37" s="9" customFormat="1">
      <c r="A27" s="12">
        <v>21</v>
      </c>
      <c r="B27" s="119" t="s">
        <v>324</v>
      </c>
      <c r="C27" s="120"/>
      <c r="D27" s="28"/>
      <c r="E27" s="28"/>
      <c r="F27" s="28"/>
      <c r="G27" s="28"/>
      <c r="H27" s="29"/>
      <c r="I27" s="28"/>
      <c r="J27" s="28"/>
      <c r="K27" s="28"/>
      <c r="L27" s="28"/>
      <c r="M27" s="28"/>
      <c r="N27" s="28"/>
      <c r="O27" s="28"/>
      <c r="P27" s="29"/>
      <c r="Q27" s="28"/>
      <c r="R27" s="28"/>
      <c r="S27" s="28"/>
      <c r="T27" s="28"/>
      <c r="U27" s="29"/>
      <c r="V27" s="28"/>
      <c r="W27" s="28"/>
      <c r="X27" s="28"/>
      <c r="Y27" s="28"/>
      <c r="Z27" s="28"/>
      <c r="AA27" s="28"/>
      <c r="AB27" s="28"/>
      <c r="AC27" s="28"/>
      <c r="AD27" s="28"/>
      <c r="AE27" s="28"/>
      <c r="AF27" s="28"/>
      <c r="AG27" s="28"/>
      <c r="AH27" s="28"/>
      <c r="AI27" s="7">
        <f t="shared" si="5"/>
        <v>0</v>
      </c>
      <c r="AJ27" s="111">
        <f t="shared" si="6"/>
        <v>0</v>
      </c>
      <c r="AK27" s="111">
        <f t="shared" si="7"/>
        <v>0</v>
      </c>
    </row>
    <row r="28" spans="1:37" s="9" customFormat="1">
      <c r="A28" s="12">
        <v>22</v>
      </c>
      <c r="B28" s="119" t="s">
        <v>325</v>
      </c>
      <c r="C28" s="120"/>
      <c r="D28" s="28"/>
      <c r="E28" s="28"/>
      <c r="F28" s="28"/>
      <c r="G28" s="28"/>
      <c r="H28" s="29"/>
      <c r="I28" s="28"/>
      <c r="J28" s="28"/>
      <c r="K28" s="28"/>
      <c r="L28" s="28"/>
      <c r="M28" s="28"/>
      <c r="N28" s="28"/>
      <c r="O28" s="28"/>
      <c r="P28" s="29"/>
      <c r="Q28" s="28"/>
      <c r="R28" s="28"/>
      <c r="S28" s="28"/>
      <c r="T28" s="28"/>
      <c r="U28" s="29"/>
      <c r="V28" s="28"/>
      <c r="W28" s="28"/>
      <c r="X28" s="28"/>
      <c r="Y28" s="28"/>
      <c r="Z28" s="28"/>
      <c r="AA28" s="28"/>
      <c r="AB28" s="28"/>
      <c r="AC28" s="28"/>
      <c r="AD28" s="28"/>
      <c r="AE28" s="28"/>
      <c r="AF28" s="28"/>
      <c r="AG28" s="28"/>
      <c r="AH28" s="28"/>
      <c r="AI28" s="7">
        <f t="shared" si="5"/>
        <v>0</v>
      </c>
      <c r="AJ28" s="111">
        <f t="shared" si="6"/>
        <v>0</v>
      </c>
      <c r="AK28" s="111">
        <f t="shared" si="7"/>
        <v>0</v>
      </c>
    </row>
    <row r="29" spans="1:37" s="9" customFormat="1">
      <c r="A29" s="12">
        <v>23</v>
      </c>
      <c r="B29" s="119" t="s">
        <v>326</v>
      </c>
      <c r="C29" s="120"/>
      <c r="D29" s="28"/>
      <c r="E29" s="28"/>
      <c r="F29" s="28"/>
      <c r="G29" s="28"/>
      <c r="H29" s="29"/>
      <c r="I29" s="28"/>
      <c r="J29" s="28"/>
      <c r="K29" s="28"/>
      <c r="L29" s="28"/>
      <c r="M29" s="28"/>
      <c r="N29" s="28"/>
      <c r="O29" s="28"/>
      <c r="P29" s="29"/>
      <c r="Q29" s="28"/>
      <c r="R29" s="28"/>
      <c r="S29" s="28"/>
      <c r="T29" s="28"/>
      <c r="U29" s="29"/>
      <c r="V29" s="28"/>
      <c r="W29" s="28"/>
      <c r="X29" s="28"/>
      <c r="Y29" s="28"/>
      <c r="Z29" s="28"/>
      <c r="AA29" s="28"/>
      <c r="AB29" s="28"/>
      <c r="AC29" s="28"/>
      <c r="AD29" s="28"/>
      <c r="AE29" s="28"/>
      <c r="AF29" s="28"/>
      <c r="AG29" s="28"/>
      <c r="AH29" s="28"/>
      <c r="AI29" s="7">
        <f t="shared" si="5"/>
        <v>0</v>
      </c>
      <c r="AJ29" s="111">
        <f t="shared" si="6"/>
        <v>0</v>
      </c>
      <c r="AK29" s="111">
        <f t="shared" si="7"/>
        <v>0</v>
      </c>
    </row>
    <row r="30" spans="1:37" s="9" customFormat="1">
      <c r="A30" s="12">
        <v>24</v>
      </c>
      <c r="B30" s="119" t="s">
        <v>327</v>
      </c>
      <c r="C30" s="120"/>
      <c r="D30" s="28"/>
      <c r="E30" s="28"/>
      <c r="F30" s="28"/>
      <c r="G30" s="28"/>
      <c r="H30" s="29"/>
      <c r="I30" s="28"/>
      <c r="J30" s="28"/>
      <c r="K30" s="28"/>
      <c r="L30" s="28"/>
      <c r="M30" s="28"/>
      <c r="N30" s="28"/>
      <c r="O30" s="28"/>
      <c r="P30" s="29"/>
      <c r="Q30" s="28"/>
      <c r="R30" s="28"/>
      <c r="S30" s="28"/>
      <c r="T30" s="28"/>
      <c r="U30" s="29"/>
      <c r="V30" s="28"/>
      <c r="W30" s="28"/>
      <c r="X30" s="28"/>
      <c r="Y30" s="28"/>
      <c r="Z30" s="28"/>
      <c r="AA30" s="28"/>
      <c r="AB30" s="28"/>
      <c r="AC30" s="28"/>
      <c r="AD30" s="28"/>
      <c r="AE30" s="28"/>
      <c r="AF30" s="28"/>
      <c r="AG30" s="28"/>
      <c r="AH30" s="28"/>
      <c r="AI30" s="7">
        <f t="shared" si="5"/>
        <v>0</v>
      </c>
      <c r="AJ30" s="111">
        <f t="shared" si="6"/>
        <v>0</v>
      </c>
      <c r="AK30" s="111">
        <f t="shared" si="7"/>
        <v>0</v>
      </c>
    </row>
    <row r="31" spans="1:37" s="9" customFormat="1">
      <c r="A31" s="12">
        <v>25</v>
      </c>
      <c r="B31" s="119" t="s">
        <v>328</v>
      </c>
      <c r="C31" s="120"/>
      <c r="D31" s="28"/>
      <c r="E31" s="28"/>
      <c r="F31" s="28"/>
      <c r="G31" s="28"/>
      <c r="H31" s="29"/>
      <c r="I31" s="28"/>
      <c r="J31" s="28"/>
      <c r="K31" s="28"/>
      <c r="L31" s="28"/>
      <c r="M31" s="28"/>
      <c r="N31" s="28"/>
      <c r="O31" s="28"/>
      <c r="P31" s="29"/>
      <c r="Q31" s="28"/>
      <c r="R31" s="28"/>
      <c r="S31" s="28"/>
      <c r="T31" s="28"/>
      <c r="U31" s="29"/>
      <c r="V31" s="28"/>
      <c r="W31" s="28"/>
      <c r="X31" s="28"/>
      <c r="Y31" s="28"/>
      <c r="Z31" s="28"/>
      <c r="AA31" s="28"/>
      <c r="AB31" s="28"/>
      <c r="AC31" s="28"/>
      <c r="AD31" s="28"/>
      <c r="AE31" s="28"/>
      <c r="AF31" s="28"/>
      <c r="AG31" s="28"/>
      <c r="AH31" s="28"/>
      <c r="AI31" s="7">
        <f t="shared" si="5"/>
        <v>0</v>
      </c>
      <c r="AJ31" s="111">
        <f t="shared" si="6"/>
        <v>0</v>
      </c>
      <c r="AK31" s="111">
        <f t="shared" si="7"/>
        <v>0</v>
      </c>
    </row>
    <row r="32" spans="1:37" s="9" customFormat="1">
      <c r="A32" s="12">
        <v>26</v>
      </c>
      <c r="B32" s="119" t="s">
        <v>329</v>
      </c>
      <c r="C32" s="120"/>
      <c r="D32" s="28"/>
      <c r="E32" s="28"/>
      <c r="F32" s="28"/>
      <c r="G32" s="28"/>
      <c r="H32" s="29"/>
      <c r="I32" s="28"/>
      <c r="J32" s="28"/>
      <c r="K32" s="28"/>
      <c r="L32" s="28"/>
      <c r="M32" s="28"/>
      <c r="N32" s="28"/>
      <c r="O32" s="28"/>
      <c r="P32" s="29"/>
      <c r="Q32" s="28"/>
      <c r="R32" s="28"/>
      <c r="S32" s="28"/>
      <c r="T32" s="28"/>
      <c r="U32" s="29"/>
      <c r="V32" s="28"/>
      <c r="W32" s="28"/>
      <c r="X32" s="28"/>
      <c r="Y32" s="28"/>
      <c r="Z32" s="28"/>
      <c r="AA32" s="28"/>
      <c r="AB32" s="28"/>
      <c r="AC32" s="28"/>
      <c r="AD32" s="28"/>
      <c r="AE32" s="28"/>
      <c r="AF32" s="28"/>
      <c r="AG32" s="28"/>
      <c r="AH32" s="28"/>
      <c r="AI32" s="7">
        <f t="shared" si="5"/>
        <v>0</v>
      </c>
      <c r="AJ32" s="111">
        <f t="shared" si="6"/>
        <v>0</v>
      </c>
      <c r="AK32" s="111">
        <f t="shared" si="7"/>
        <v>0</v>
      </c>
    </row>
    <row r="33" spans="1:40" s="9" customFormat="1" ht="21" customHeight="1">
      <c r="A33" s="12">
        <v>27</v>
      </c>
      <c r="B33" s="119" t="s">
        <v>330</v>
      </c>
      <c r="C33" s="120"/>
      <c r="D33" s="28"/>
      <c r="E33" s="28"/>
      <c r="F33" s="28"/>
      <c r="G33" s="28"/>
      <c r="H33" s="29"/>
      <c r="I33" s="28"/>
      <c r="J33" s="28"/>
      <c r="K33" s="28"/>
      <c r="L33" s="28"/>
      <c r="M33" s="28"/>
      <c r="N33" s="28"/>
      <c r="O33" s="28"/>
      <c r="P33" s="29"/>
      <c r="Q33" s="28"/>
      <c r="R33" s="28"/>
      <c r="S33" s="28"/>
      <c r="T33" s="28"/>
      <c r="U33" s="29"/>
      <c r="V33" s="28"/>
      <c r="W33" s="28"/>
      <c r="X33" s="28"/>
      <c r="Y33" s="28"/>
      <c r="Z33" s="28"/>
      <c r="AA33" s="28"/>
      <c r="AB33" s="28"/>
      <c r="AC33" s="28"/>
      <c r="AD33" s="28"/>
      <c r="AE33" s="28"/>
      <c r="AF33" s="28"/>
      <c r="AG33" s="28"/>
      <c r="AH33" s="28"/>
      <c r="AI33" s="7">
        <f t="shared" ref="AI33:AI43" si="8">COUNTIF(D33:AH33,"K")+2*COUNTIF(D33:AH33,"2K")+COUNTIF(D33:AH33,"TK")+COUNTIF(D33:AH33,"KT")+COUNTIF(D33:AH33,"PK")+COUNTIF(D33:AH33,"KP")+2*COUNTIF(D33:AH33,"K2")</f>
        <v>0</v>
      </c>
      <c r="AJ33" s="117">
        <f t="shared" ref="AJ33:AJ43" si="9">COUNTIF(E33:AI33,"P")+2*COUNTIF(E33:AI33,"2P")+COUNTIF(E33:AI33,"TP")+COUNTIF(E33:AI33,"PT")+COUNTIF(E33:AI33,"PK")+COUNTIF(E33:AI33,"KP")+2*COUNTIF(E33:AI33,"P2")</f>
        <v>0</v>
      </c>
      <c r="AK33" s="117">
        <f t="shared" ref="AK33:AK43" si="10">COUNTIF(D33:AH33,"T")+2*COUNTIF(D33:AH33,"2T")+2*COUNTIF(D33:AH33,"T2")+COUNTIF(D33:AH33,"PT")+COUNTIF(D33:AH33,"TP")+COUNTIF(D33:AH33,"TK")+COUNTIF(D33:AH33,"KT")</f>
        <v>0</v>
      </c>
      <c r="AL33" s="8"/>
      <c r="AM33" s="8"/>
      <c r="AN33" s="8"/>
    </row>
    <row r="34" spans="1:40" s="9" customFormat="1" ht="21" customHeight="1">
      <c r="A34" s="12">
        <v>28</v>
      </c>
      <c r="B34" s="119" t="s">
        <v>331</v>
      </c>
      <c r="C34" s="120"/>
      <c r="D34" s="28"/>
      <c r="E34" s="28"/>
      <c r="F34" s="28"/>
      <c r="G34" s="28"/>
      <c r="H34" s="29"/>
      <c r="I34" s="28"/>
      <c r="J34" s="28"/>
      <c r="K34" s="28"/>
      <c r="L34" s="28"/>
      <c r="M34" s="28"/>
      <c r="N34" s="28"/>
      <c r="O34" s="28"/>
      <c r="P34" s="29"/>
      <c r="Q34" s="28"/>
      <c r="R34" s="28"/>
      <c r="S34" s="28"/>
      <c r="T34" s="28"/>
      <c r="U34" s="29"/>
      <c r="V34" s="28"/>
      <c r="W34" s="28"/>
      <c r="X34" s="28"/>
      <c r="Y34" s="28"/>
      <c r="Z34" s="28"/>
      <c r="AA34" s="28"/>
      <c r="AB34" s="28"/>
      <c r="AC34" s="28"/>
      <c r="AD34" s="28"/>
      <c r="AE34" s="28"/>
      <c r="AF34" s="28"/>
      <c r="AG34" s="28"/>
      <c r="AH34" s="28"/>
      <c r="AI34" s="7">
        <f t="shared" si="8"/>
        <v>0</v>
      </c>
      <c r="AJ34" s="117">
        <f t="shared" si="9"/>
        <v>0</v>
      </c>
      <c r="AK34" s="117">
        <f t="shared" si="10"/>
        <v>0</v>
      </c>
      <c r="AL34" s="96"/>
      <c r="AM34" s="96"/>
    </row>
    <row r="35" spans="1:40">
      <c r="A35" s="12">
        <v>29</v>
      </c>
      <c r="B35" s="119" t="s">
        <v>332</v>
      </c>
      <c r="C35" s="120"/>
      <c r="D35" s="28"/>
      <c r="E35" s="28"/>
      <c r="F35" s="28"/>
      <c r="G35" s="28"/>
      <c r="H35" s="29"/>
      <c r="I35" s="28"/>
      <c r="J35" s="28"/>
      <c r="K35" s="28"/>
      <c r="L35" s="28"/>
      <c r="M35" s="28"/>
      <c r="N35" s="28"/>
      <c r="O35" s="28"/>
      <c r="P35" s="29"/>
      <c r="Q35" s="28"/>
      <c r="R35" s="28"/>
      <c r="S35" s="28"/>
      <c r="T35" s="28"/>
      <c r="U35" s="29"/>
      <c r="V35" s="28"/>
      <c r="W35" s="28"/>
      <c r="X35" s="28"/>
      <c r="Y35" s="28"/>
      <c r="Z35" s="28"/>
      <c r="AA35" s="28"/>
      <c r="AB35" s="28"/>
      <c r="AC35" s="28"/>
      <c r="AD35" s="28"/>
      <c r="AE35" s="28"/>
      <c r="AF35" s="28"/>
      <c r="AG35" s="28"/>
      <c r="AH35" s="28"/>
      <c r="AI35" s="7">
        <f t="shared" si="8"/>
        <v>0</v>
      </c>
      <c r="AJ35" s="117">
        <f t="shared" si="9"/>
        <v>0</v>
      </c>
      <c r="AK35" s="117">
        <f t="shared" si="10"/>
        <v>0</v>
      </c>
    </row>
    <row r="36" spans="1:40">
      <c r="A36" s="12">
        <v>30</v>
      </c>
      <c r="B36" s="119" t="s">
        <v>333</v>
      </c>
      <c r="C36" s="120"/>
      <c r="D36" s="28"/>
      <c r="E36" s="28"/>
      <c r="F36" s="28"/>
      <c r="G36" s="28"/>
      <c r="H36" s="29"/>
      <c r="I36" s="28"/>
      <c r="J36" s="28"/>
      <c r="K36" s="28"/>
      <c r="L36" s="28"/>
      <c r="M36" s="28"/>
      <c r="N36" s="28"/>
      <c r="O36" s="28"/>
      <c r="P36" s="29"/>
      <c r="Q36" s="28"/>
      <c r="R36" s="28"/>
      <c r="S36" s="28"/>
      <c r="T36" s="28"/>
      <c r="U36" s="29"/>
      <c r="V36" s="28"/>
      <c r="W36" s="28"/>
      <c r="X36" s="28"/>
      <c r="Y36" s="28"/>
      <c r="Z36" s="28"/>
      <c r="AA36" s="28"/>
      <c r="AB36" s="28"/>
      <c r="AC36" s="28"/>
      <c r="AD36" s="28"/>
      <c r="AE36" s="28"/>
      <c r="AF36" s="28"/>
      <c r="AG36" s="28"/>
      <c r="AH36" s="28"/>
      <c r="AI36" s="7">
        <f t="shared" si="8"/>
        <v>0</v>
      </c>
      <c r="AJ36" s="117">
        <f t="shared" si="9"/>
        <v>0</v>
      </c>
      <c r="AK36" s="117">
        <f t="shared" si="10"/>
        <v>0</v>
      </c>
    </row>
    <row r="37" spans="1:40">
      <c r="A37" s="12">
        <v>31</v>
      </c>
      <c r="B37" s="119" t="s">
        <v>334</v>
      </c>
      <c r="C37" s="120"/>
      <c r="D37" s="28"/>
      <c r="E37" s="28"/>
      <c r="F37" s="28"/>
      <c r="G37" s="28"/>
      <c r="H37" s="29"/>
      <c r="I37" s="28"/>
      <c r="J37" s="28"/>
      <c r="K37" s="28"/>
      <c r="L37" s="28"/>
      <c r="M37" s="28"/>
      <c r="N37" s="28"/>
      <c r="O37" s="28"/>
      <c r="P37" s="29"/>
      <c r="Q37" s="28"/>
      <c r="R37" s="28"/>
      <c r="S37" s="28"/>
      <c r="T37" s="28"/>
      <c r="U37" s="29"/>
      <c r="V37" s="28"/>
      <c r="W37" s="28"/>
      <c r="X37" s="28"/>
      <c r="Y37" s="28"/>
      <c r="Z37" s="28"/>
      <c r="AA37" s="28"/>
      <c r="AB37" s="28"/>
      <c r="AC37" s="28"/>
      <c r="AD37" s="28"/>
      <c r="AE37" s="28"/>
      <c r="AF37" s="28"/>
      <c r="AG37" s="28"/>
      <c r="AH37" s="28"/>
      <c r="AI37" s="7">
        <f t="shared" si="8"/>
        <v>0</v>
      </c>
      <c r="AJ37" s="117">
        <f t="shared" si="9"/>
        <v>0</v>
      </c>
      <c r="AK37" s="117">
        <f t="shared" si="10"/>
        <v>0</v>
      </c>
    </row>
    <row r="38" spans="1:40">
      <c r="A38" s="12">
        <v>32</v>
      </c>
      <c r="B38" s="119" t="s">
        <v>335</v>
      </c>
      <c r="C38" s="120"/>
      <c r="D38" s="28"/>
      <c r="E38" s="28"/>
      <c r="F38" s="28"/>
      <c r="G38" s="28"/>
      <c r="H38" s="29"/>
      <c r="I38" s="28"/>
      <c r="J38" s="28"/>
      <c r="K38" s="28"/>
      <c r="L38" s="28"/>
      <c r="M38" s="28"/>
      <c r="N38" s="28"/>
      <c r="O38" s="28"/>
      <c r="P38" s="29"/>
      <c r="Q38" s="28"/>
      <c r="R38" s="28"/>
      <c r="S38" s="28"/>
      <c r="T38" s="28"/>
      <c r="U38" s="29"/>
      <c r="V38" s="28"/>
      <c r="W38" s="28"/>
      <c r="X38" s="28"/>
      <c r="Y38" s="28"/>
      <c r="Z38" s="28"/>
      <c r="AA38" s="28"/>
      <c r="AB38" s="28"/>
      <c r="AC38" s="28"/>
      <c r="AD38" s="28"/>
      <c r="AE38" s="28"/>
      <c r="AF38" s="28"/>
      <c r="AG38" s="28"/>
      <c r="AH38" s="28"/>
      <c r="AI38" s="7">
        <f t="shared" si="8"/>
        <v>0</v>
      </c>
      <c r="AJ38" s="117">
        <f t="shared" si="9"/>
        <v>0</v>
      </c>
      <c r="AK38" s="117">
        <f t="shared" si="10"/>
        <v>0</v>
      </c>
    </row>
    <row r="39" spans="1:40">
      <c r="A39" s="12">
        <v>33</v>
      </c>
      <c r="B39" s="119" t="s">
        <v>336</v>
      </c>
      <c r="C39" s="120"/>
      <c r="D39" s="28"/>
      <c r="E39" s="28"/>
      <c r="F39" s="28"/>
      <c r="G39" s="28"/>
      <c r="H39" s="29"/>
      <c r="I39" s="28"/>
      <c r="J39" s="28"/>
      <c r="K39" s="28"/>
      <c r="L39" s="28"/>
      <c r="M39" s="28"/>
      <c r="N39" s="28"/>
      <c r="O39" s="28"/>
      <c r="P39" s="29"/>
      <c r="Q39" s="28"/>
      <c r="R39" s="28"/>
      <c r="S39" s="28"/>
      <c r="T39" s="28"/>
      <c r="U39" s="29"/>
      <c r="V39" s="28"/>
      <c r="W39" s="28"/>
      <c r="X39" s="28"/>
      <c r="Y39" s="28"/>
      <c r="Z39" s="28"/>
      <c r="AA39" s="28"/>
      <c r="AB39" s="28"/>
      <c r="AC39" s="28"/>
      <c r="AD39" s="28"/>
      <c r="AE39" s="28"/>
      <c r="AF39" s="28"/>
      <c r="AG39" s="28"/>
      <c r="AH39" s="28"/>
      <c r="AI39" s="7">
        <f t="shared" si="8"/>
        <v>0</v>
      </c>
      <c r="AJ39" s="117">
        <f t="shared" si="9"/>
        <v>0</v>
      </c>
      <c r="AK39" s="117">
        <f t="shared" si="10"/>
        <v>0</v>
      </c>
    </row>
    <row r="40" spans="1:40">
      <c r="A40" s="12">
        <v>34</v>
      </c>
      <c r="B40" s="119" t="s">
        <v>337</v>
      </c>
      <c r="C40" s="120"/>
      <c r="D40" s="28"/>
      <c r="E40" s="28"/>
      <c r="F40" s="28"/>
      <c r="G40" s="28"/>
      <c r="H40" s="29"/>
      <c r="I40" s="28"/>
      <c r="J40" s="28"/>
      <c r="K40" s="28"/>
      <c r="L40" s="28"/>
      <c r="M40" s="28"/>
      <c r="N40" s="28"/>
      <c r="O40" s="28"/>
      <c r="P40" s="29"/>
      <c r="Q40" s="28"/>
      <c r="R40" s="28"/>
      <c r="S40" s="28"/>
      <c r="T40" s="28"/>
      <c r="U40" s="29"/>
      <c r="V40" s="28"/>
      <c r="W40" s="28"/>
      <c r="X40" s="28"/>
      <c r="Y40" s="28"/>
      <c r="Z40" s="28"/>
      <c r="AA40" s="28"/>
      <c r="AB40" s="28"/>
      <c r="AC40" s="28"/>
      <c r="AD40" s="28"/>
      <c r="AE40" s="28"/>
      <c r="AF40" s="28"/>
      <c r="AG40" s="28"/>
      <c r="AH40" s="28"/>
      <c r="AI40" s="7">
        <f t="shared" si="8"/>
        <v>0</v>
      </c>
      <c r="AJ40" s="117">
        <f t="shared" si="9"/>
        <v>0</v>
      </c>
      <c r="AK40" s="117">
        <f t="shared" si="10"/>
        <v>0</v>
      </c>
    </row>
    <row r="41" spans="1:40">
      <c r="A41" s="12">
        <v>35</v>
      </c>
      <c r="B41" s="119" t="s">
        <v>338</v>
      </c>
      <c r="C41" s="120"/>
      <c r="D41" s="28"/>
      <c r="E41" s="28"/>
      <c r="F41" s="28"/>
      <c r="G41" s="28"/>
      <c r="H41" s="29"/>
      <c r="I41" s="28"/>
      <c r="J41" s="28"/>
      <c r="K41" s="28"/>
      <c r="L41" s="28"/>
      <c r="M41" s="28"/>
      <c r="N41" s="28"/>
      <c r="O41" s="28"/>
      <c r="P41" s="29"/>
      <c r="Q41" s="28"/>
      <c r="R41" s="28"/>
      <c r="S41" s="28"/>
      <c r="T41" s="28"/>
      <c r="U41" s="29"/>
      <c r="V41" s="28"/>
      <c r="W41" s="28"/>
      <c r="X41" s="28"/>
      <c r="Y41" s="28"/>
      <c r="Z41" s="28"/>
      <c r="AA41" s="28"/>
      <c r="AB41" s="28"/>
      <c r="AC41" s="28"/>
      <c r="AD41" s="28"/>
      <c r="AE41" s="28"/>
      <c r="AF41" s="28"/>
      <c r="AG41" s="28"/>
      <c r="AH41" s="28"/>
      <c r="AI41" s="7">
        <f t="shared" si="8"/>
        <v>0</v>
      </c>
      <c r="AJ41" s="117">
        <f t="shared" si="9"/>
        <v>0</v>
      </c>
      <c r="AK41" s="117">
        <f t="shared" si="10"/>
        <v>0</v>
      </c>
    </row>
    <row r="42" spans="1:40">
      <c r="A42" s="12">
        <v>36</v>
      </c>
      <c r="B42" s="119" t="s">
        <v>339</v>
      </c>
      <c r="C42" s="120"/>
      <c r="D42" s="26"/>
      <c r="E42" s="26"/>
      <c r="F42" s="26"/>
      <c r="G42" s="26"/>
      <c r="H42" s="25"/>
      <c r="I42" s="26"/>
      <c r="J42" s="26"/>
      <c r="K42" s="26"/>
      <c r="L42" s="26"/>
      <c r="M42" s="26"/>
      <c r="N42" s="26"/>
      <c r="O42" s="26"/>
      <c r="P42" s="25"/>
      <c r="Q42" s="26"/>
      <c r="R42" s="26"/>
      <c r="S42" s="26"/>
      <c r="T42" s="26"/>
      <c r="U42" s="25"/>
      <c r="V42" s="26"/>
      <c r="W42" s="26"/>
      <c r="X42" s="26"/>
      <c r="Y42" s="26"/>
      <c r="Z42" s="26"/>
      <c r="AA42" s="26"/>
      <c r="AB42" s="26"/>
      <c r="AC42" s="26"/>
      <c r="AD42" s="26"/>
      <c r="AE42" s="26"/>
      <c r="AF42" s="26"/>
      <c r="AG42" s="26"/>
      <c r="AH42" s="26"/>
      <c r="AI42" s="7">
        <f t="shared" si="8"/>
        <v>0</v>
      </c>
      <c r="AJ42" s="117">
        <f t="shared" si="9"/>
        <v>0</v>
      </c>
      <c r="AK42" s="117">
        <f t="shared" si="10"/>
        <v>0</v>
      </c>
    </row>
    <row r="43" spans="1:40">
      <c r="A43" s="12">
        <v>37</v>
      </c>
      <c r="B43" s="119" t="s">
        <v>340</v>
      </c>
      <c r="C43" s="120"/>
      <c r="D43" s="26"/>
      <c r="E43" s="26"/>
      <c r="F43" s="26"/>
      <c r="G43" s="26"/>
      <c r="H43" s="25"/>
      <c r="I43" s="26"/>
      <c r="J43" s="26"/>
      <c r="K43" s="26"/>
      <c r="L43" s="26"/>
      <c r="M43" s="26"/>
      <c r="N43" s="26"/>
      <c r="O43" s="26"/>
      <c r="P43" s="25"/>
      <c r="Q43" s="26"/>
      <c r="R43" s="26"/>
      <c r="S43" s="26"/>
      <c r="T43" s="26"/>
      <c r="U43" s="25"/>
      <c r="V43" s="26"/>
      <c r="W43" s="26"/>
      <c r="X43" s="26"/>
      <c r="Y43" s="26"/>
      <c r="Z43" s="26"/>
      <c r="AA43" s="26"/>
      <c r="AB43" s="26"/>
      <c r="AC43" s="26"/>
      <c r="AD43" s="26"/>
      <c r="AE43" s="26"/>
      <c r="AF43" s="26"/>
      <c r="AG43" s="26"/>
      <c r="AH43" s="26"/>
      <c r="AI43" s="7">
        <f t="shared" si="8"/>
        <v>0</v>
      </c>
      <c r="AJ43" s="117">
        <f t="shared" si="9"/>
        <v>0</v>
      </c>
      <c r="AK43" s="117">
        <f t="shared" si="10"/>
        <v>0</v>
      </c>
    </row>
    <row r="44" spans="1:40">
      <c r="A44" s="12"/>
      <c r="B44" s="119"/>
      <c r="C44" s="120"/>
      <c r="D44" s="28"/>
      <c r="E44" s="28"/>
      <c r="F44" s="28"/>
      <c r="G44" s="28"/>
      <c r="H44" s="29"/>
      <c r="I44" s="28"/>
      <c r="J44" s="28"/>
      <c r="K44" s="28"/>
      <c r="L44" s="28"/>
      <c r="M44" s="28"/>
      <c r="N44" s="28"/>
      <c r="O44" s="28"/>
      <c r="P44" s="29"/>
      <c r="Q44" s="28"/>
      <c r="R44" s="28"/>
      <c r="S44" s="28"/>
      <c r="T44" s="28"/>
      <c r="U44" s="29"/>
      <c r="V44" s="28"/>
      <c r="W44" s="28"/>
      <c r="X44" s="28"/>
      <c r="Y44" s="28"/>
      <c r="Z44" s="28"/>
      <c r="AA44" s="28"/>
      <c r="AB44" s="28"/>
      <c r="AC44" s="28"/>
      <c r="AD44" s="28"/>
      <c r="AE44" s="28"/>
      <c r="AF44" s="28"/>
      <c r="AG44" s="28"/>
      <c r="AH44" s="28"/>
      <c r="AI44" s="7">
        <f t="shared" si="5"/>
        <v>0</v>
      </c>
      <c r="AJ44" s="111">
        <f t="shared" si="6"/>
        <v>0</v>
      </c>
      <c r="AK44" s="111">
        <f t="shared" si="7"/>
        <v>0</v>
      </c>
    </row>
    <row r="45" spans="1:40">
      <c r="A45" s="12"/>
      <c r="B45" s="119"/>
      <c r="C45" s="120"/>
      <c r="D45" s="28"/>
      <c r="E45" s="28"/>
      <c r="F45" s="28"/>
      <c r="G45" s="28"/>
      <c r="H45" s="29"/>
      <c r="I45" s="28"/>
      <c r="J45" s="28"/>
      <c r="K45" s="28"/>
      <c r="L45" s="28"/>
      <c r="M45" s="28"/>
      <c r="N45" s="28"/>
      <c r="O45" s="28"/>
      <c r="P45" s="29"/>
      <c r="Q45" s="28"/>
      <c r="R45" s="28"/>
      <c r="S45" s="28"/>
      <c r="T45" s="28"/>
      <c r="U45" s="29"/>
      <c r="V45" s="28"/>
      <c r="W45" s="28"/>
      <c r="X45" s="28"/>
      <c r="Y45" s="28"/>
      <c r="Z45" s="28"/>
      <c r="AA45" s="28"/>
      <c r="AB45" s="28"/>
      <c r="AC45" s="28"/>
      <c r="AD45" s="28"/>
      <c r="AE45" s="28"/>
      <c r="AF45" s="28"/>
      <c r="AG45" s="28"/>
      <c r="AH45" s="28"/>
      <c r="AI45" s="7">
        <f t="shared" si="5"/>
        <v>0</v>
      </c>
      <c r="AJ45" s="111">
        <f t="shared" si="6"/>
        <v>0</v>
      </c>
      <c r="AK45" s="111">
        <f t="shared" si="7"/>
        <v>0</v>
      </c>
    </row>
    <row r="46" spans="1:40">
      <c r="A46" s="12"/>
      <c r="B46" s="119"/>
      <c r="C46" s="120"/>
      <c r="D46" s="28"/>
      <c r="E46" s="28"/>
      <c r="F46" s="28"/>
      <c r="G46" s="28"/>
      <c r="H46" s="29"/>
      <c r="I46" s="28"/>
      <c r="J46" s="28"/>
      <c r="K46" s="28"/>
      <c r="L46" s="28"/>
      <c r="M46" s="28"/>
      <c r="N46" s="28"/>
      <c r="O46" s="28"/>
      <c r="P46" s="29"/>
      <c r="Q46" s="28"/>
      <c r="R46" s="28"/>
      <c r="S46" s="28"/>
      <c r="T46" s="28"/>
      <c r="U46" s="29"/>
      <c r="V46" s="28"/>
      <c r="W46" s="28"/>
      <c r="X46" s="28"/>
      <c r="Y46" s="28"/>
      <c r="Z46" s="28"/>
      <c r="AA46" s="28"/>
      <c r="AB46" s="28"/>
      <c r="AC46" s="28"/>
      <c r="AD46" s="28"/>
      <c r="AE46" s="28"/>
      <c r="AF46" s="28"/>
      <c r="AG46" s="28"/>
      <c r="AH46" s="28"/>
      <c r="AI46" s="7">
        <f t="shared" si="5"/>
        <v>0</v>
      </c>
      <c r="AJ46" s="111">
        <f t="shared" si="6"/>
        <v>0</v>
      </c>
      <c r="AK46" s="111">
        <f t="shared" si="7"/>
        <v>0</v>
      </c>
    </row>
    <row r="47" spans="1:40">
      <c r="A47" s="12"/>
      <c r="B47" s="119"/>
      <c r="C47" s="120"/>
      <c r="D47" s="28"/>
      <c r="E47" s="28"/>
      <c r="F47" s="28"/>
      <c r="G47" s="28"/>
      <c r="H47" s="29"/>
      <c r="I47" s="28"/>
      <c r="J47" s="28"/>
      <c r="K47" s="28"/>
      <c r="L47" s="28"/>
      <c r="M47" s="28"/>
      <c r="N47" s="28"/>
      <c r="O47" s="28"/>
      <c r="P47" s="29"/>
      <c r="Q47" s="28"/>
      <c r="R47" s="28"/>
      <c r="S47" s="28"/>
      <c r="T47" s="28"/>
      <c r="U47" s="29"/>
      <c r="V47" s="28"/>
      <c r="W47" s="28"/>
      <c r="X47" s="28"/>
      <c r="Y47" s="28"/>
      <c r="Z47" s="28"/>
      <c r="AA47" s="28"/>
      <c r="AB47" s="28"/>
      <c r="AC47" s="28"/>
      <c r="AD47" s="28"/>
      <c r="AE47" s="28"/>
      <c r="AF47" s="28"/>
      <c r="AG47" s="28"/>
      <c r="AH47" s="28"/>
      <c r="AI47" s="7">
        <f t="shared" si="5"/>
        <v>0</v>
      </c>
      <c r="AJ47" s="111">
        <f t="shared" si="6"/>
        <v>0</v>
      </c>
      <c r="AK47" s="111">
        <f t="shared" si="7"/>
        <v>0</v>
      </c>
    </row>
    <row r="48" spans="1:40">
      <c r="A48" s="12"/>
      <c r="B48" s="119"/>
      <c r="C48" s="120"/>
      <c r="D48" s="28"/>
      <c r="E48" s="28"/>
      <c r="F48" s="28"/>
      <c r="G48" s="28"/>
      <c r="H48" s="29"/>
      <c r="I48" s="28"/>
      <c r="J48" s="28"/>
      <c r="K48" s="28"/>
      <c r="L48" s="28"/>
      <c r="M48" s="28"/>
      <c r="N48" s="28"/>
      <c r="O48" s="28"/>
      <c r="P48" s="29"/>
      <c r="Q48" s="28"/>
      <c r="R48" s="28"/>
      <c r="S48" s="28"/>
      <c r="T48" s="28"/>
      <c r="U48" s="29"/>
      <c r="V48" s="28"/>
      <c r="W48" s="28"/>
      <c r="X48" s="28"/>
      <c r="Y48" s="28"/>
      <c r="Z48" s="28"/>
      <c r="AA48" s="28"/>
      <c r="AB48" s="28"/>
      <c r="AC48" s="28"/>
      <c r="AD48" s="28"/>
      <c r="AE48" s="28"/>
      <c r="AF48" s="28"/>
      <c r="AG48" s="28"/>
      <c r="AH48" s="28"/>
      <c r="AI48" s="7">
        <f t="shared" si="5"/>
        <v>0</v>
      </c>
      <c r="AJ48" s="111">
        <f t="shared" si="6"/>
        <v>0</v>
      </c>
      <c r="AK48" s="111">
        <f t="shared" si="7"/>
        <v>0</v>
      </c>
    </row>
    <row r="49" spans="1:37">
      <c r="A49" s="12"/>
      <c r="B49" s="119"/>
      <c r="C49" s="120"/>
      <c r="D49" s="28"/>
      <c r="E49" s="28"/>
      <c r="F49" s="28"/>
      <c r="G49" s="28"/>
      <c r="H49" s="29"/>
      <c r="I49" s="28"/>
      <c r="J49" s="28"/>
      <c r="K49" s="28"/>
      <c r="L49" s="28"/>
      <c r="M49" s="28"/>
      <c r="N49" s="28"/>
      <c r="O49" s="28"/>
      <c r="P49" s="29"/>
      <c r="Q49" s="28"/>
      <c r="R49" s="28"/>
      <c r="S49" s="28"/>
      <c r="T49" s="28"/>
      <c r="U49" s="29"/>
      <c r="V49" s="28"/>
      <c r="W49" s="28"/>
      <c r="X49" s="28"/>
      <c r="Y49" s="28"/>
      <c r="Z49" s="28"/>
      <c r="AA49" s="28"/>
      <c r="AB49" s="28"/>
      <c r="AC49" s="28"/>
      <c r="AD49" s="28"/>
      <c r="AE49" s="28"/>
      <c r="AF49" s="28"/>
      <c r="AG49" s="28"/>
      <c r="AH49" s="28"/>
      <c r="AI49" s="7">
        <f t="shared" si="5"/>
        <v>0</v>
      </c>
      <c r="AJ49" s="111">
        <f t="shared" si="6"/>
        <v>0</v>
      </c>
      <c r="AK49" s="111">
        <f t="shared" si="7"/>
        <v>0</v>
      </c>
    </row>
    <row r="50" spans="1:37">
      <c r="A50" s="12"/>
      <c r="B50" s="119"/>
      <c r="C50" s="120"/>
      <c r="D50" s="28"/>
      <c r="E50" s="28"/>
      <c r="F50" s="28"/>
      <c r="G50" s="28"/>
      <c r="H50" s="29"/>
      <c r="I50" s="28"/>
      <c r="J50" s="28"/>
      <c r="K50" s="28"/>
      <c r="L50" s="28"/>
      <c r="M50" s="28"/>
      <c r="N50" s="28"/>
      <c r="O50" s="28"/>
      <c r="P50" s="29"/>
      <c r="Q50" s="28"/>
      <c r="R50" s="28"/>
      <c r="S50" s="28"/>
      <c r="T50" s="28"/>
      <c r="U50" s="29"/>
      <c r="V50" s="28"/>
      <c r="W50" s="28"/>
      <c r="X50" s="28"/>
      <c r="Y50" s="28"/>
      <c r="Z50" s="28"/>
      <c r="AA50" s="28"/>
      <c r="AB50" s="28"/>
      <c r="AC50" s="28"/>
      <c r="AD50" s="28"/>
      <c r="AE50" s="28"/>
      <c r="AF50" s="28"/>
      <c r="AG50" s="28"/>
      <c r="AH50" s="28"/>
      <c r="AI50" s="7">
        <f t="shared" si="5"/>
        <v>0</v>
      </c>
      <c r="AJ50" s="111">
        <f t="shared" si="6"/>
        <v>0</v>
      </c>
      <c r="AK50" s="111">
        <f t="shared" si="7"/>
        <v>0</v>
      </c>
    </row>
    <row r="51" spans="1:37">
      <c r="A51" s="12"/>
      <c r="B51" s="119"/>
      <c r="C51" s="120"/>
      <c r="D51" s="28"/>
      <c r="E51" s="28"/>
      <c r="F51" s="28"/>
      <c r="G51" s="28"/>
      <c r="H51" s="29"/>
      <c r="I51" s="28"/>
      <c r="J51" s="28"/>
      <c r="K51" s="28"/>
      <c r="L51" s="28"/>
      <c r="M51" s="28"/>
      <c r="N51" s="28"/>
      <c r="O51" s="28"/>
      <c r="P51" s="29"/>
      <c r="Q51" s="28"/>
      <c r="R51" s="28"/>
      <c r="S51" s="28"/>
      <c r="T51" s="28"/>
      <c r="U51" s="29"/>
      <c r="V51" s="28"/>
      <c r="W51" s="28"/>
      <c r="X51" s="28"/>
      <c r="Y51" s="28"/>
      <c r="Z51" s="28"/>
      <c r="AA51" s="28"/>
      <c r="AB51" s="28"/>
      <c r="AC51" s="28"/>
      <c r="AD51" s="28"/>
      <c r="AE51" s="28"/>
      <c r="AF51" s="28"/>
      <c r="AG51" s="28"/>
      <c r="AH51" s="28"/>
      <c r="AI51" s="7">
        <f t="shared" si="5"/>
        <v>0</v>
      </c>
      <c r="AJ51" s="111">
        <f t="shared" si="6"/>
        <v>0</v>
      </c>
      <c r="AK51" s="111">
        <f t="shared" si="7"/>
        <v>0</v>
      </c>
    </row>
    <row r="52" spans="1:37">
      <c r="A52" s="12"/>
      <c r="B52" s="119"/>
      <c r="C52" s="120"/>
      <c r="D52" s="28"/>
      <c r="E52" s="28"/>
      <c r="F52" s="28"/>
      <c r="G52" s="28"/>
      <c r="H52" s="29"/>
      <c r="I52" s="28"/>
      <c r="J52" s="28"/>
      <c r="K52" s="28"/>
      <c r="L52" s="28"/>
      <c r="M52" s="28"/>
      <c r="N52" s="28"/>
      <c r="O52" s="28"/>
      <c r="P52" s="29"/>
      <c r="Q52" s="28"/>
      <c r="R52" s="28"/>
      <c r="S52" s="28"/>
      <c r="T52" s="28"/>
      <c r="U52" s="29"/>
      <c r="V52" s="28"/>
      <c r="W52" s="28"/>
      <c r="X52" s="28"/>
      <c r="Y52" s="28"/>
      <c r="Z52" s="28"/>
      <c r="AA52" s="28"/>
      <c r="AB52" s="28"/>
      <c r="AC52" s="28"/>
      <c r="AD52" s="28"/>
      <c r="AE52" s="28"/>
      <c r="AF52" s="28"/>
      <c r="AG52" s="28"/>
      <c r="AH52" s="28"/>
      <c r="AI52" s="7">
        <f t="shared" si="5"/>
        <v>0</v>
      </c>
      <c r="AJ52" s="111">
        <f t="shared" si="6"/>
        <v>0</v>
      </c>
      <c r="AK52" s="111">
        <f t="shared" si="7"/>
        <v>0</v>
      </c>
    </row>
    <row r="53" spans="1:37">
      <c r="A53" s="12"/>
      <c r="B53" s="119"/>
      <c r="C53" s="120"/>
      <c r="D53" s="26"/>
      <c r="E53" s="26"/>
      <c r="F53" s="26"/>
      <c r="G53" s="26"/>
      <c r="H53" s="25"/>
      <c r="I53" s="26"/>
      <c r="J53" s="26"/>
      <c r="K53" s="26"/>
      <c r="L53" s="26"/>
      <c r="M53" s="26"/>
      <c r="N53" s="26"/>
      <c r="O53" s="26"/>
      <c r="P53" s="25"/>
      <c r="Q53" s="26"/>
      <c r="R53" s="26"/>
      <c r="S53" s="26"/>
      <c r="T53" s="26"/>
      <c r="U53" s="25"/>
      <c r="V53" s="26"/>
      <c r="W53" s="26"/>
      <c r="X53" s="26"/>
      <c r="Y53" s="26"/>
      <c r="Z53" s="26"/>
      <c r="AA53" s="26"/>
      <c r="AB53" s="26"/>
      <c r="AC53" s="26"/>
      <c r="AD53" s="26"/>
      <c r="AE53" s="26"/>
      <c r="AF53" s="26"/>
      <c r="AG53" s="26"/>
      <c r="AH53" s="26"/>
      <c r="AI53" s="7">
        <f t="shared" si="2"/>
        <v>0</v>
      </c>
      <c r="AJ53" s="95">
        <f t="shared" si="3"/>
        <v>0</v>
      </c>
      <c r="AK53" s="109">
        <f t="shared" si="4"/>
        <v>0</v>
      </c>
    </row>
    <row r="54" spans="1:37">
      <c r="A54" s="12"/>
      <c r="B54" s="119"/>
      <c r="C54" s="120"/>
      <c r="D54" s="26"/>
      <c r="E54" s="26"/>
      <c r="F54" s="26"/>
      <c r="G54" s="26"/>
      <c r="H54" s="25"/>
      <c r="I54" s="26"/>
      <c r="J54" s="26"/>
      <c r="K54" s="26"/>
      <c r="L54" s="26"/>
      <c r="M54" s="26"/>
      <c r="N54" s="26"/>
      <c r="O54" s="26"/>
      <c r="P54" s="25"/>
      <c r="Q54" s="26"/>
      <c r="R54" s="26"/>
      <c r="S54" s="26"/>
      <c r="T54" s="26"/>
      <c r="U54" s="25"/>
      <c r="V54" s="26"/>
      <c r="W54" s="26"/>
      <c r="X54" s="26"/>
      <c r="Y54" s="26"/>
      <c r="Z54" s="26"/>
      <c r="AA54" s="26"/>
      <c r="AB54" s="26"/>
      <c r="AC54" s="26"/>
      <c r="AD54" s="26"/>
      <c r="AE54" s="26"/>
      <c r="AF54" s="26"/>
      <c r="AG54" s="26"/>
      <c r="AH54" s="26"/>
      <c r="AI54" s="7">
        <f t="shared" si="2"/>
        <v>0</v>
      </c>
      <c r="AJ54" s="95">
        <f t="shared" si="3"/>
        <v>0</v>
      </c>
      <c r="AK54" s="109">
        <f t="shared" si="4"/>
        <v>0</v>
      </c>
    </row>
    <row r="55" spans="1:37">
      <c r="A55" s="203" t="s">
        <v>8</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7">
        <f>SUM(AI7:AI54)</f>
        <v>0</v>
      </c>
      <c r="AJ55" s="7">
        <f>SUM(AJ7:AJ54)</f>
        <v>0</v>
      </c>
      <c r="AK55" s="7">
        <f>SUM(AK7:AK54)</f>
        <v>0</v>
      </c>
    </row>
    <row r="56" spans="1:37">
      <c r="A56" s="188" t="s">
        <v>135</v>
      </c>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90"/>
    </row>
    <row r="57" spans="1:37">
      <c r="B57" s="186"/>
      <c r="C57" s="186"/>
      <c r="D57" s="186"/>
      <c r="E57" s="186"/>
      <c r="F57" s="186"/>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86"/>
      <c r="C58" s="186"/>
      <c r="D58" s="186"/>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B59" s="186"/>
      <c r="C59" s="186"/>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sheetData>
  <mergeCells count="19">
    <mergeCell ref="A1:O1"/>
    <mergeCell ref="P1:AK1"/>
    <mergeCell ref="A2:O2"/>
    <mergeCell ref="P2:AK2"/>
    <mergeCell ref="A3:AK3"/>
    <mergeCell ref="H4:K4"/>
    <mergeCell ref="L4:M4"/>
    <mergeCell ref="N4:P4"/>
    <mergeCell ref="Q4:S4"/>
    <mergeCell ref="B59:C59"/>
    <mergeCell ref="B58:D58"/>
    <mergeCell ref="A56:AK56"/>
    <mergeCell ref="B57:F57"/>
    <mergeCell ref="AK5:AK6"/>
    <mergeCell ref="A5:A6"/>
    <mergeCell ref="B5:C6"/>
    <mergeCell ref="AI5:AI6"/>
    <mergeCell ref="AJ5:AJ6"/>
    <mergeCell ref="A55:AH55"/>
  </mergeCells>
  <conditionalFormatting sqref="D6:AH20 D21:J21 L21:AH21 D22:AH32 D44:AH54">
    <cfRule type="expression" dxfId="26" priority="2">
      <formula>IF(D$6="CN",1,0)</formula>
    </cfRule>
  </conditionalFormatting>
  <conditionalFormatting sqref="D6:AH6">
    <cfRule type="expression" dxfId="25" priority="4">
      <formula>IF(#REF!="CN",1,0)</formula>
    </cfRule>
  </conditionalFormatting>
  <conditionalFormatting sqref="D6:AH6">
    <cfRule type="expression" dxfId="24" priority="3">
      <formula>IF(#REF!="CN",1,0)</formula>
    </cfRule>
  </conditionalFormatting>
  <conditionalFormatting sqref="D33:AH43">
    <cfRule type="expression" dxfId="23" priority="1">
      <formula>IF(D$6="CN",1,0)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abSelected="1" topLeftCell="A4" workbookViewId="0">
      <selection activeCell="M14" sqref="M14"/>
    </sheetView>
  </sheetViews>
  <sheetFormatPr defaultColWidth="9.33203125" defaultRowHeight="15.75"/>
  <cols>
    <col min="1" max="1" width="6.6640625" style="41" customWidth="1"/>
    <col min="2" max="2" width="26.83203125" style="41" customWidth="1"/>
    <col min="3" max="3" width="10" style="41" customWidth="1"/>
    <col min="4" max="34" width="4" style="41" customWidth="1"/>
    <col min="35" max="37" width="6.6640625" style="41" customWidth="1"/>
    <col min="38" max="16384" width="9.33203125" style="41"/>
  </cols>
  <sheetData>
    <row r="1" spans="1:37">
      <c r="A1" s="202" t="s">
        <v>0</v>
      </c>
      <c r="B1" s="202"/>
      <c r="C1" s="202"/>
      <c r="D1" s="202"/>
      <c r="E1" s="202"/>
      <c r="F1" s="202"/>
      <c r="G1" s="202"/>
      <c r="H1" s="202"/>
      <c r="I1" s="202"/>
      <c r="J1" s="202"/>
      <c r="K1" s="202"/>
      <c r="L1" s="202"/>
      <c r="M1" s="202"/>
      <c r="N1" s="202"/>
      <c r="O1" s="202"/>
      <c r="P1" s="200" t="s">
        <v>1</v>
      </c>
      <c r="Q1" s="200"/>
      <c r="R1" s="200"/>
      <c r="S1" s="200"/>
      <c r="T1" s="200"/>
      <c r="U1" s="200"/>
      <c r="V1" s="200"/>
      <c r="W1" s="200"/>
      <c r="X1" s="200"/>
      <c r="Y1" s="200"/>
      <c r="Z1" s="200"/>
      <c r="AA1" s="200"/>
      <c r="AB1" s="200"/>
      <c r="AC1" s="200"/>
      <c r="AD1" s="200"/>
      <c r="AE1" s="200"/>
      <c r="AF1" s="200"/>
      <c r="AG1" s="200"/>
      <c r="AH1" s="200"/>
      <c r="AI1" s="200"/>
      <c r="AJ1" s="200"/>
      <c r="AK1" s="200"/>
    </row>
    <row r="2" spans="1:37">
      <c r="A2" s="200" t="s">
        <v>49</v>
      </c>
      <c r="B2" s="200"/>
      <c r="C2" s="200"/>
      <c r="D2" s="200"/>
      <c r="E2" s="200"/>
      <c r="F2" s="200"/>
      <c r="G2" s="200"/>
      <c r="H2" s="200"/>
      <c r="I2" s="200"/>
      <c r="J2" s="200"/>
      <c r="K2" s="200"/>
      <c r="L2" s="200"/>
      <c r="M2" s="200"/>
      <c r="N2" s="200"/>
      <c r="O2" s="200"/>
      <c r="P2" s="200" t="s">
        <v>2</v>
      </c>
      <c r="Q2" s="200"/>
      <c r="R2" s="200"/>
      <c r="S2" s="200"/>
      <c r="T2" s="200"/>
      <c r="U2" s="200"/>
      <c r="V2" s="200"/>
      <c r="W2" s="200"/>
      <c r="X2" s="200"/>
      <c r="Y2" s="200"/>
      <c r="Z2" s="200"/>
      <c r="AA2" s="200"/>
      <c r="AB2" s="200"/>
      <c r="AC2" s="200"/>
      <c r="AD2" s="200"/>
      <c r="AE2" s="200"/>
      <c r="AF2" s="200"/>
      <c r="AG2" s="200"/>
      <c r="AH2" s="200"/>
      <c r="AI2" s="200"/>
      <c r="AJ2" s="200"/>
      <c r="AK2" s="200"/>
    </row>
    <row r="3" spans="1:37" ht="32.25" customHeight="1">
      <c r="A3" s="201" t="s">
        <v>186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row>
    <row r="4" spans="1:37" s="8" customFormat="1" ht="31.5" customHeight="1">
      <c r="B4" s="92"/>
      <c r="C4" s="92"/>
      <c r="D4" s="92" t="s">
        <v>60</v>
      </c>
      <c r="E4" s="92" t="s">
        <v>60</v>
      </c>
      <c r="F4" s="92"/>
      <c r="G4" s="92"/>
      <c r="H4" s="187" t="s">
        <v>131</v>
      </c>
      <c r="I4" s="187"/>
      <c r="J4" s="187"/>
      <c r="K4" s="187"/>
      <c r="L4" s="187">
        <v>10</v>
      </c>
      <c r="M4" s="187"/>
      <c r="N4" s="187" t="s">
        <v>132</v>
      </c>
      <c r="O4" s="187"/>
      <c r="P4" s="187"/>
      <c r="Q4" s="187">
        <v>2021</v>
      </c>
      <c r="R4" s="187"/>
      <c r="S4" s="187"/>
      <c r="T4" s="92"/>
      <c r="U4" s="92"/>
      <c r="V4" s="92"/>
      <c r="W4" s="92"/>
      <c r="X4" s="92"/>
      <c r="Y4" s="92"/>
      <c r="Z4" s="92"/>
      <c r="AA4" s="92"/>
      <c r="AB4" s="92"/>
      <c r="AC4" s="92"/>
      <c r="AD4" s="92"/>
      <c r="AE4" s="92"/>
      <c r="AF4" s="92"/>
      <c r="AG4" s="92"/>
      <c r="AH4" s="92"/>
      <c r="AI4" s="92"/>
      <c r="AJ4" s="92"/>
      <c r="AK4" s="92"/>
    </row>
    <row r="5" spans="1:37" s="9" customFormat="1" ht="21" customHeight="1">
      <c r="A5" s="194" t="s">
        <v>3</v>
      </c>
      <c r="B5" s="196" t="s">
        <v>4</v>
      </c>
      <c r="C5" s="197"/>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1" t="s">
        <v>5</v>
      </c>
      <c r="AJ5" s="191" t="s">
        <v>6</v>
      </c>
      <c r="AK5" s="191" t="s">
        <v>7</v>
      </c>
    </row>
    <row r="6" spans="1:37" s="9" customFormat="1" ht="21" customHeight="1">
      <c r="A6" s="195"/>
      <c r="B6" s="198"/>
      <c r="C6" s="199"/>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2"/>
      <c r="AJ6" s="192"/>
      <c r="AK6" s="192"/>
    </row>
    <row r="7" spans="1:37" s="42" customFormat="1" ht="21" customHeight="1">
      <c r="A7" s="18">
        <v>1</v>
      </c>
      <c r="B7" s="218" t="s">
        <v>281</v>
      </c>
      <c r="C7" s="219"/>
      <c r="D7" s="220"/>
      <c r="E7" s="221"/>
      <c r="F7" s="221"/>
      <c r="G7" s="221" t="s">
        <v>341</v>
      </c>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42" customFormat="1" ht="21" customHeight="1">
      <c r="A8" s="18">
        <v>2</v>
      </c>
      <c r="B8" s="119" t="s">
        <v>282</v>
      </c>
      <c r="C8" s="120"/>
      <c r="D8" s="27"/>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7">
        <f t="shared" ref="AI8:AI15" si="2">COUNTIF(D8:AH8,"K")+2*COUNTIF(D8:AH8,"2K")+COUNTIF(D8:AH8,"TK")+COUNTIF(D8:AH8,"KT")+COUNTIF(D8:AH8,"PK")+COUNTIF(D8:AH8,"KP")+2*COUNTIF(D8:AH8,"K2")</f>
        <v>0</v>
      </c>
      <c r="AJ8" s="95">
        <f t="shared" ref="AJ8:AJ15" si="3">COUNTIF(E8:AI8,"P")+2*COUNTIF(E8:AI8,"2P")+COUNTIF(E8:AI8,"TP")+COUNTIF(E8:AI8,"PT")+COUNTIF(E8:AI8,"PK")+COUNTIF(E8:AI8,"KP")+2*COUNTIF(E8:AI8,"P2")</f>
        <v>0</v>
      </c>
      <c r="AK8" s="109">
        <f t="shared" ref="AK8:AK15" si="4">COUNTIF(D8:AH8,"T")+2*COUNTIF(D8:AH8,"2T")+2*COUNTIF(D8:AH8,"T2")+COUNTIF(D8:AH8,"PT")+COUNTIF(D8:AH8,"TP")+COUNTIF(D8:AH8,"TK")+COUNTIF(D8:AH8,"KT")</f>
        <v>0</v>
      </c>
    </row>
    <row r="9" spans="1:37" s="43" customFormat="1" ht="21" customHeight="1">
      <c r="A9" s="18">
        <v>3</v>
      </c>
      <c r="B9" s="119" t="s">
        <v>283</v>
      </c>
      <c r="C9" s="120"/>
      <c r="D9" s="27"/>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7">
        <f t="shared" si="2"/>
        <v>0</v>
      </c>
      <c r="AJ9" s="95">
        <f t="shared" si="3"/>
        <v>0</v>
      </c>
      <c r="AK9" s="109">
        <f t="shared" si="4"/>
        <v>0</v>
      </c>
    </row>
    <row r="10" spans="1:37" s="42" customFormat="1" ht="21" customHeight="1">
      <c r="A10" s="18">
        <v>4</v>
      </c>
      <c r="B10" s="119" t="s">
        <v>284</v>
      </c>
      <c r="C10" s="120"/>
      <c r="D10" s="27"/>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7">
        <f t="shared" si="2"/>
        <v>0</v>
      </c>
      <c r="AJ10" s="95">
        <f t="shared" si="3"/>
        <v>0</v>
      </c>
      <c r="AK10" s="109">
        <f t="shared" si="4"/>
        <v>0</v>
      </c>
    </row>
    <row r="11" spans="1:37" s="42" customFormat="1" ht="21" customHeight="1">
      <c r="A11" s="18">
        <v>5</v>
      </c>
      <c r="B11" s="119" t="s">
        <v>285</v>
      </c>
      <c r="C11" s="120"/>
      <c r="D11" s="27"/>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7">
        <f t="shared" si="2"/>
        <v>0</v>
      </c>
      <c r="AJ11" s="95">
        <f t="shared" si="3"/>
        <v>0</v>
      </c>
      <c r="AK11" s="109">
        <f t="shared" si="4"/>
        <v>0</v>
      </c>
    </row>
    <row r="12" spans="1:37" s="42" customFormat="1" ht="21" customHeight="1">
      <c r="A12" s="18">
        <v>6</v>
      </c>
      <c r="B12" s="119" t="s">
        <v>286</v>
      </c>
      <c r="C12" s="120"/>
      <c r="D12" s="30"/>
      <c r="E12" s="30"/>
      <c r="F12" s="30"/>
      <c r="G12" s="30" t="s">
        <v>342</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7">
        <f t="shared" si="2"/>
        <v>0</v>
      </c>
      <c r="AJ12" s="95">
        <f t="shared" si="3"/>
        <v>0</v>
      </c>
      <c r="AK12" s="109">
        <f t="shared" si="4"/>
        <v>0</v>
      </c>
    </row>
    <row r="13" spans="1:37" ht="21" customHeight="1">
      <c r="A13" s="18">
        <v>7</v>
      </c>
      <c r="B13" s="119" t="s">
        <v>287</v>
      </c>
      <c r="C13" s="12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7">
        <f t="shared" si="2"/>
        <v>0</v>
      </c>
      <c r="AJ13" s="95">
        <f t="shared" si="3"/>
        <v>0</v>
      </c>
      <c r="AK13" s="109">
        <f t="shared" si="4"/>
        <v>0</v>
      </c>
    </row>
    <row r="14" spans="1:37" s="42" customFormat="1" ht="21" customHeight="1">
      <c r="A14" s="18">
        <v>8</v>
      </c>
      <c r="B14" s="119" t="s">
        <v>288</v>
      </c>
      <c r="C14" s="120"/>
      <c r="D14" s="30"/>
      <c r="E14" s="30"/>
      <c r="F14" s="30"/>
      <c r="G14" s="30"/>
      <c r="H14" s="30"/>
      <c r="I14" s="30"/>
      <c r="J14" s="30"/>
      <c r="K14" s="30"/>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7">
        <f t="shared" si="2"/>
        <v>0</v>
      </c>
      <c r="AJ14" s="95">
        <f t="shared" si="3"/>
        <v>0</v>
      </c>
      <c r="AK14" s="109">
        <f t="shared" si="4"/>
        <v>0</v>
      </c>
    </row>
    <row r="15" spans="1:37" s="42" customFormat="1" ht="21" customHeight="1">
      <c r="A15" s="18">
        <v>9</v>
      </c>
      <c r="B15" s="119" t="s">
        <v>289</v>
      </c>
      <c r="C15" s="12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7">
        <f t="shared" si="2"/>
        <v>0</v>
      </c>
      <c r="AJ15" s="95">
        <f t="shared" si="3"/>
        <v>0</v>
      </c>
      <c r="AK15" s="109">
        <f t="shared" si="4"/>
        <v>0</v>
      </c>
    </row>
    <row r="16" spans="1:37" s="42" customFormat="1" ht="21" customHeight="1">
      <c r="A16" s="18">
        <v>10</v>
      </c>
      <c r="B16" s="119" t="s">
        <v>290</v>
      </c>
      <c r="C16" s="12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7">
        <f t="shared" ref="AI16:AI19" si="5">COUNTIF(D16:AH16,"K")+2*COUNTIF(D16:AH16,"2K")+COUNTIF(D16:AH16,"TK")+COUNTIF(D16:AH16,"KT")+COUNTIF(D16:AH16,"PK")+COUNTIF(D16:AH16,"KP")+2*COUNTIF(D16:AH16,"K2")</f>
        <v>0</v>
      </c>
      <c r="AJ16" s="111">
        <f t="shared" ref="AJ16:AJ19" si="6">COUNTIF(E16:AI16,"P")+2*COUNTIF(E16:AI16,"2P")+COUNTIF(E16:AI16,"TP")+COUNTIF(E16:AI16,"PT")+COUNTIF(E16:AI16,"PK")+COUNTIF(E16:AI16,"KP")+2*COUNTIF(E16:AI16,"P2")</f>
        <v>0</v>
      </c>
      <c r="AK16" s="111">
        <f t="shared" ref="AK16:AK19" si="7">COUNTIF(D16:AH16,"T")+2*COUNTIF(D16:AH16,"2T")+2*COUNTIF(D16:AH16,"T2")+COUNTIF(D16:AH16,"PT")+COUNTIF(D16:AH16,"TP")+COUNTIF(D16:AH16,"TK")+COUNTIF(D16:AH16,"KT")</f>
        <v>0</v>
      </c>
    </row>
    <row r="17" spans="1:40" s="42" customFormat="1" ht="21" customHeight="1">
      <c r="A17" s="18">
        <v>11</v>
      </c>
      <c r="B17" s="119" t="s">
        <v>291</v>
      </c>
      <c r="C17" s="12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7">
        <f t="shared" si="5"/>
        <v>0</v>
      </c>
      <c r="AJ17" s="111">
        <f t="shared" si="6"/>
        <v>0</v>
      </c>
      <c r="AK17" s="111">
        <f t="shared" si="7"/>
        <v>0</v>
      </c>
    </row>
    <row r="18" spans="1:40" s="42" customFormat="1" ht="21" customHeight="1">
      <c r="A18" s="18">
        <v>12</v>
      </c>
      <c r="B18" s="119" t="s">
        <v>292</v>
      </c>
      <c r="C18" s="12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7">
        <f t="shared" si="5"/>
        <v>0</v>
      </c>
      <c r="AJ18" s="111">
        <f t="shared" si="6"/>
        <v>0</v>
      </c>
      <c r="AK18" s="111">
        <f t="shared" si="7"/>
        <v>0</v>
      </c>
    </row>
    <row r="19" spans="1:40" s="42" customFormat="1" ht="21" customHeight="1">
      <c r="A19" s="18">
        <v>13</v>
      </c>
      <c r="B19" s="119" t="s">
        <v>293</v>
      </c>
      <c r="C19" s="12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7">
        <f t="shared" si="5"/>
        <v>0</v>
      </c>
      <c r="AJ19" s="111">
        <f t="shared" si="6"/>
        <v>0</v>
      </c>
      <c r="AK19" s="111">
        <f t="shared" si="7"/>
        <v>0</v>
      </c>
    </row>
    <row r="20" spans="1:40" s="44" customFormat="1" ht="21" customHeight="1">
      <c r="A20" s="18">
        <v>14</v>
      </c>
      <c r="B20" s="119" t="s">
        <v>294</v>
      </c>
      <c r="C20" s="12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7">
        <f t="shared" ref="AI20:AI29" si="8">COUNTIF(D20:AH20,"K")+2*COUNTIF(D20:AH20,"2K")+COUNTIF(D20:AH20,"TK")+COUNTIF(D20:AH20,"KT")+COUNTIF(D20:AH20,"PK")+COUNTIF(D20:AH20,"KP")+2*COUNTIF(D20:AH20,"K2")</f>
        <v>0</v>
      </c>
      <c r="AJ20" s="117">
        <f t="shared" ref="AJ20:AJ29" si="9">COUNTIF(E20:AI20,"P")+2*COUNTIF(E20:AI20,"2P")+COUNTIF(E20:AI20,"TP")+COUNTIF(E20:AI20,"PT")+COUNTIF(E20:AI20,"PK")+COUNTIF(E20:AI20,"KP")+2*COUNTIF(E20:AI20,"P2")</f>
        <v>0</v>
      </c>
      <c r="AK20" s="117">
        <f t="shared" ref="AK20:AK29" si="10">COUNTIF(D20:AH20,"T")+2*COUNTIF(D20:AH20,"2T")+2*COUNTIF(D20:AH20,"T2")+COUNTIF(D20:AH20,"PT")+COUNTIF(D20:AH20,"TP")+COUNTIF(D20:AH20,"TK")+COUNTIF(D20:AH20,"KT")</f>
        <v>0</v>
      </c>
    </row>
    <row r="21" spans="1:40" s="45" customFormat="1" ht="21" customHeight="1">
      <c r="A21" s="18">
        <v>15</v>
      </c>
      <c r="B21" s="119" t="s">
        <v>295</v>
      </c>
      <c r="C21" s="12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7">
        <f t="shared" si="8"/>
        <v>0</v>
      </c>
      <c r="AJ21" s="117">
        <f t="shared" si="9"/>
        <v>0</v>
      </c>
      <c r="AK21" s="117">
        <f t="shared" si="10"/>
        <v>0</v>
      </c>
    </row>
    <row r="22" spans="1:40" s="45" customFormat="1" ht="21" customHeight="1">
      <c r="A22" s="18">
        <v>16</v>
      </c>
      <c r="B22" s="119" t="s">
        <v>296</v>
      </c>
      <c r="C22" s="12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7">
        <f t="shared" si="8"/>
        <v>0</v>
      </c>
      <c r="AJ22" s="117">
        <f t="shared" si="9"/>
        <v>0</v>
      </c>
      <c r="AK22" s="117">
        <f t="shared" si="10"/>
        <v>0</v>
      </c>
    </row>
    <row r="23" spans="1:40" s="42" customFormat="1" ht="21" customHeight="1">
      <c r="A23" s="18">
        <v>17</v>
      </c>
      <c r="B23" s="119" t="s">
        <v>297</v>
      </c>
      <c r="C23" s="12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7">
        <f t="shared" si="8"/>
        <v>0</v>
      </c>
      <c r="AJ23" s="117">
        <f t="shared" si="9"/>
        <v>0</v>
      </c>
      <c r="AK23" s="117">
        <f t="shared" si="10"/>
        <v>0</v>
      </c>
    </row>
    <row r="24" spans="1:40" s="42" customFormat="1" ht="21" customHeight="1">
      <c r="A24" s="18">
        <v>18</v>
      </c>
      <c r="B24" s="119" t="s">
        <v>298</v>
      </c>
      <c r="C24" s="12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7">
        <f t="shared" si="8"/>
        <v>0</v>
      </c>
      <c r="AJ24" s="117">
        <f t="shared" si="9"/>
        <v>0</v>
      </c>
      <c r="AK24" s="117">
        <f t="shared" si="10"/>
        <v>0</v>
      </c>
    </row>
    <row r="25" spans="1:40" ht="21" customHeight="1">
      <c r="A25" s="18">
        <v>19</v>
      </c>
      <c r="B25" s="119" t="s">
        <v>299</v>
      </c>
      <c r="C25" s="12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7">
        <f t="shared" si="8"/>
        <v>0</v>
      </c>
      <c r="AJ25" s="117">
        <f t="shared" si="9"/>
        <v>0</v>
      </c>
      <c r="AK25" s="117">
        <f t="shared" si="10"/>
        <v>0</v>
      </c>
    </row>
    <row r="26" spans="1:40" s="42" customFormat="1" ht="21" customHeight="1">
      <c r="A26" s="18">
        <v>20</v>
      </c>
      <c r="B26" s="119" t="s">
        <v>300</v>
      </c>
      <c r="C26" s="12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7">
        <f t="shared" si="8"/>
        <v>0</v>
      </c>
      <c r="AJ26" s="117">
        <f t="shared" si="9"/>
        <v>0</v>
      </c>
      <c r="AK26" s="117">
        <f t="shared" si="10"/>
        <v>0</v>
      </c>
    </row>
    <row r="27" spans="1:40" s="42" customFormat="1" ht="21" customHeight="1">
      <c r="A27" s="18">
        <v>21</v>
      </c>
      <c r="B27" s="119" t="s">
        <v>301</v>
      </c>
      <c r="C27" s="120"/>
      <c r="D27" s="30"/>
      <c r="E27" s="30"/>
      <c r="F27" s="30"/>
      <c r="G27" s="30" t="s">
        <v>342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7">
        <f t="shared" si="8"/>
        <v>0</v>
      </c>
      <c r="AJ27" s="117">
        <f t="shared" si="9"/>
        <v>0</v>
      </c>
      <c r="AK27" s="117">
        <f t="shared" si="10"/>
        <v>0</v>
      </c>
      <c r="AL27" s="41"/>
      <c r="AM27" s="41"/>
      <c r="AN27" s="41"/>
    </row>
    <row r="28" spans="1:40" s="9" customFormat="1" ht="21" customHeight="1">
      <c r="A28" s="18">
        <v>22</v>
      </c>
      <c r="B28" s="119" t="s">
        <v>302</v>
      </c>
      <c r="C28" s="120"/>
      <c r="D28" s="30"/>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7">
        <f t="shared" si="8"/>
        <v>0</v>
      </c>
      <c r="AJ28" s="117">
        <f t="shared" si="9"/>
        <v>0</v>
      </c>
      <c r="AK28" s="117">
        <f t="shared" si="10"/>
        <v>0</v>
      </c>
      <c r="AL28" s="96"/>
      <c r="AM28" s="96"/>
    </row>
    <row r="29" spans="1:40" ht="16.5">
      <c r="A29" s="18">
        <v>23</v>
      </c>
      <c r="B29" s="119" t="s">
        <v>303</v>
      </c>
      <c r="C29" s="12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7">
        <f t="shared" si="8"/>
        <v>0</v>
      </c>
      <c r="AJ29" s="117">
        <f t="shared" si="9"/>
        <v>0</v>
      </c>
      <c r="AK29" s="117">
        <f t="shared" si="10"/>
        <v>0</v>
      </c>
    </row>
    <row r="30" spans="1:40" ht="16.5">
      <c r="A30" s="18"/>
      <c r="B30" s="119"/>
      <c r="C30" s="12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7"/>
      <c r="AJ30" s="111"/>
      <c r="AK30" s="111"/>
    </row>
    <row r="31" spans="1:40" ht="16.5">
      <c r="A31" s="18"/>
      <c r="B31" s="119"/>
      <c r="C31" s="12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7"/>
      <c r="AJ31" s="111"/>
      <c r="AK31" s="111"/>
    </row>
    <row r="32" spans="1:40" ht="16.5">
      <c r="A32" s="18"/>
      <c r="B32" s="119"/>
      <c r="C32" s="12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7"/>
      <c r="AJ32" s="111"/>
      <c r="AK32" s="111"/>
    </row>
    <row r="33" spans="1:37" ht="16.5">
      <c r="A33" s="18"/>
      <c r="B33" s="119"/>
      <c r="C33" s="12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7"/>
      <c r="AJ33" s="111"/>
      <c r="AK33" s="111"/>
    </row>
    <row r="34" spans="1:37" ht="16.5">
      <c r="A34" s="18"/>
      <c r="B34" s="119"/>
      <c r="C34" s="12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7"/>
      <c r="AJ34" s="111"/>
      <c r="AK34" s="111"/>
    </row>
    <row r="35" spans="1:37" ht="16.5">
      <c r="A35" s="18"/>
      <c r="B35" s="119"/>
      <c r="C35" s="12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7"/>
      <c r="AJ35" s="111"/>
      <c r="AK35" s="111"/>
    </row>
    <row r="36" spans="1:37" ht="16.5">
      <c r="A36" s="18"/>
      <c r="B36" s="119"/>
      <c r="C36" s="12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7"/>
      <c r="AJ36" s="111"/>
      <c r="AK36" s="111"/>
    </row>
    <row r="37" spans="1:37" ht="16.5">
      <c r="A37" s="18"/>
      <c r="B37" s="119"/>
      <c r="C37" s="12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7"/>
      <c r="AJ37" s="95"/>
      <c r="AK37" s="109"/>
    </row>
    <row r="38" spans="1:37" ht="16.5">
      <c r="A38" s="18"/>
      <c r="B38" s="119"/>
      <c r="C38" s="120"/>
      <c r="D38" s="30"/>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7"/>
      <c r="AJ38" s="95"/>
      <c r="AK38" s="109"/>
    </row>
    <row r="39" spans="1:37" ht="16.5">
      <c r="A39" s="18"/>
      <c r="B39" s="119"/>
      <c r="C39" s="12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7"/>
      <c r="AJ39" s="95"/>
      <c r="AK39" s="109"/>
    </row>
    <row r="40" spans="1:37">
      <c r="A40" s="193" t="s">
        <v>8</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7">
        <f>SUM(AI7:AI39)</f>
        <v>0</v>
      </c>
      <c r="AJ40" s="7">
        <f>SUM(AJ7:AJ39)</f>
        <v>0</v>
      </c>
      <c r="AK40" s="7">
        <f>SUM(AK7:AK39)</f>
        <v>0</v>
      </c>
    </row>
    <row r="41" spans="1:37">
      <c r="A41" s="188" t="s">
        <v>135</v>
      </c>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90"/>
    </row>
    <row r="42" spans="1:37">
      <c r="B42" s="35"/>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B43" s="186"/>
      <c r="C43" s="186"/>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B44" s="186"/>
      <c r="C44" s="186"/>
      <c r="D44" s="186"/>
      <c r="E44" s="186"/>
      <c r="F44" s="186"/>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B45" s="186"/>
      <c r="C45" s="186"/>
      <c r="D45" s="186"/>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86"/>
      <c r="C46" s="186"/>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sheetData>
  <mergeCells count="20">
    <mergeCell ref="P1:AK1"/>
    <mergeCell ref="A2:O2"/>
    <mergeCell ref="P2:AK2"/>
    <mergeCell ref="A3:AK3"/>
    <mergeCell ref="H4:K4"/>
    <mergeCell ref="L4:M4"/>
    <mergeCell ref="N4:P4"/>
    <mergeCell ref="A1:O1"/>
    <mergeCell ref="B43:C43"/>
    <mergeCell ref="Q4:S4"/>
    <mergeCell ref="A41:AK41"/>
    <mergeCell ref="B45:D45"/>
    <mergeCell ref="B46:C46"/>
    <mergeCell ref="B44:F44"/>
    <mergeCell ref="AI5:AI6"/>
    <mergeCell ref="A40:AH40"/>
    <mergeCell ref="AJ5:AJ6"/>
    <mergeCell ref="AK5:AK6"/>
    <mergeCell ref="A5:A6"/>
    <mergeCell ref="B5:C6"/>
  </mergeCells>
  <conditionalFormatting sqref="D14:L14 D6:AH13 D15:AH19 D30:AH39">
    <cfRule type="expression" dxfId="37" priority="2">
      <formula>IF(D$6="CN",1,0)</formula>
    </cfRule>
  </conditionalFormatting>
  <conditionalFormatting sqref="D6:AH6">
    <cfRule type="expression" dxfId="36" priority="4">
      <formula>IF(#REF!="CN",1,0)</formula>
    </cfRule>
  </conditionalFormatting>
  <conditionalFormatting sqref="D6:AH6">
    <cfRule type="expression" dxfId="35" priority="3">
      <formula>IF(#REF!="CN",1,0)</formula>
    </cfRule>
  </conditionalFormatting>
  <conditionalFormatting sqref="D20:AH29">
    <cfRule type="expression" dxfId="34" priority="1">
      <formula>IF(D$6="CN",1,0)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opLeftCell="A37" zoomScaleNormal="100" workbookViewId="0">
      <selection activeCell="L44" sqref="L44"/>
    </sheetView>
  </sheetViews>
  <sheetFormatPr defaultColWidth="9.33203125" defaultRowHeight="18"/>
  <cols>
    <col min="1" max="1" width="6.6640625" style="8" customWidth="1"/>
    <col min="2" max="2" width="23.5" style="8" customWidth="1"/>
    <col min="3" max="3" width="10.83203125" style="8" customWidth="1"/>
    <col min="4" max="34" width="4" style="8" customWidth="1"/>
    <col min="35" max="37" width="6.6640625" style="8" customWidth="1"/>
    <col min="38" max="16384" width="9.33203125" style="8"/>
  </cols>
  <sheetData>
    <row r="1" spans="1:38">
      <c r="A1" s="202" t="s">
        <v>0</v>
      </c>
      <c r="B1" s="202"/>
      <c r="C1" s="202"/>
      <c r="D1" s="202"/>
      <c r="E1" s="202"/>
      <c r="F1" s="202"/>
      <c r="G1" s="202"/>
      <c r="H1" s="202"/>
      <c r="I1" s="202"/>
      <c r="J1" s="202"/>
      <c r="K1" s="202"/>
      <c r="L1" s="202"/>
      <c r="M1" s="202"/>
      <c r="N1" s="202"/>
      <c r="O1" s="202"/>
      <c r="P1" s="200" t="s">
        <v>1</v>
      </c>
      <c r="Q1" s="200"/>
      <c r="R1" s="200"/>
      <c r="S1" s="200"/>
      <c r="T1" s="200"/>
      <c r="U1" s="200"/>
      <c r="V1" s="200"/>
      <c r="W1" s="200"/>
      <c r="X1" s="200"/>
      <c r="Y1" s="200"/>
      <c r="Z1" s="200"/>
      <c r="AA1" s="200"/>
      <c r="AB1" s="200"/>
      <c r="AC1" s="200"/>
      <c r="AD1" s="200"/>
      <c r="AE1" s="200"/>
      <c r="AF1" s="200"/>
      <c r="AG1" s="200"/>
      <c r="AH1" s="200"/>
      <c r="AI1" s="200"/>
      <c r="AJ1" s="200"/>
      <c r="AK1" s="200"/>
    </row>
    <row r="2" spans="1:38">
      <c r="A2" s="200" t="s">
        <v>49</v>
      </c>
      <c r="B2" s="200"/>
      <c r="C2" s="200"/>
      <c r="D2" s="200"/>
      <c r="E2" s="200"/>
      <c r="F2" s="200"/>
      <c r="G2" s="200"/>
      <c r="H2" s="200"/>
      <c r="I2" s="200"/>
      <c r="J2" s="200"/>
      <c r="K2" s="200"/>
      <c r="L2" s="200"/>
      <c r="M2" s="200"/>
      <c r="N2" s="200"/>
      <c r="O2" s="200"/>
      <c r="P2" s="200" t="s">
        <v>2</v>
      </c>
      <c r="Q2" s="200"/>
      <c r="R2" s="200"/>
      <c r="S2" s="200"/>
      <c r="T2" s="200"/>
      <c r="U2" s="200"/>
      <c r="V2" s="200"/>
      <c r="W2" s="200"/>
      <c r="X2" s="200"/>
      <c r="Y2" s="200"/>
      <c r="Z2" s="200"/>
      <c r="AA2" s="200"/>
      <c r="AB2" s="200"/>
      <c r="AC2" s="200"/>
      <c r="AD2" s="200"/>
      <c r="AE2" s="200"/>
      <c r="AF2" s="200"/>
      <c r="AG2" s="200"/>
      <c r="AH2" s="200"/>
      <c r="AI2" s="200"/>
      <c r="AJ2" s="200"/>
      <c r="AK2" s="200"/>
    </row>
    <row r="3" spans="1:38" ht="22.5">
      <c r="A3" s="201" t="s">
        <v>180</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row>
    <row r="4" spans="1:38" ht="31.5" customHeight="1">
      <c r="B4" s="92"/>
      <c r="C4" s="92"/>
      <c r="D4" s="92" t="s">
        <v>60</v>
      </c>
      <c r="E4" s="92" t="s">
        <v>60</v>
      </c>
      <c r="F4" s="92"/>
      <c r="G4" s="92"/>
      <c r="H4" s="187" t="s">
        <v>131</v>
      </c>
      <c r="I4" s="187"/>
      <c r="J4" s="187"/>
      <c r="K4" s="187"/>
      <c r="L4" s="187">
        <v>10</v>
      </c>
      <c r="M4" s="187"/>
      <c r="N4" s="187" t="s">
        <v>132</v>
      </c>
      <c r="O4" s="187"/>
      <c r="P4" s="187"/>
      <c r="Q4" s="187">
        <v>2021</v>
      </c>
      <c r="R4" s="187"/>
      <c r="S4" s="187"/>
      <c r="T4" s="92"/>
      <c r="U4" s="92"/>
      <c r="V4" s="92"/>
      <c r="W4" s="92"/>
      <c r="X4" s="92"/>
      <c r="Y4" s="92"/>
      <c r="Z4" s="92"/>
      <c r="AA4" s="92"/>
      <c r="AB4" s="92"/>
      <c r="AC4" s="92"/>
      <c r="AD4" s="92"/>
      <c r="AE4" s="92"/>
      <c r="AF4" s="92"/>
      <c r="AG4" s="92"/>
      <c r="AH4" s="92"/>
      <c r="AI4" s="92"/>
      <c r="AJ4" s="92"/>
      <c r="AK4" s="92"/>
    </row>
    <row r="5" spans="1:38" s="9" customFormat="1" ht="21" customHeight="1">
      <c r="A5" s="194" t="s">
        <v>3</v>
      </c>
      <c r="B5" s="196" t="s">
        <v>4</v>
      </c>
      <c r="C5" s="197"/>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1" t="s">
        <v>5</v>
      </c>
      <c r="AJ5" s="191" t="s">
        <v>6</v>
      </c>
      <c r="AK5" s="191" t="s">
        <v>7</v>
      </c>
    </row>
    <row r="6" spans="1:38" s="9" customFormat="1" ht="21" customHeight="1">
      <c r="A6" s="195"/>
      <c r="B6" s="198"/>
      <c r="C6" s="199"/>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2"/>
      <c r="AJ6" s="192"/>
      <c r="AK6" s="192"/>
    </row>
    <row r="7" spans="1:38" s="11" customFormat="1" ht="23.1" customHeight="1">
      <c r="A7" s="12">
        <v>1</v>
      </c>
      <c r="B7" s="119" t="s">
        <v>143</v>
      </c>
      <c r="C7" s="120" t="s">
        <v>17</v>
      </c>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8" s="36" customFormat="1" ht="23.1" customHeight="1">
      <c r="A8" s="12">
        <v>2</v>
      </c>
      <c r="B8" s="119" t="s">
        <v>144</v>
      </c>
      <c r="C8" s="120" t="s">
        <v>17</v>
      </c>
      <c r="D8" s="27"/>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7">
        <f t="shared" ref="AI8:AI52" si="2">COUNTIF(D8:AH8,"K")+2*COUNTIF(D8:AH8,"2K")+COUNTIF(D8:AH8,"TK")+COUNTIF(D8:AH8,"KT")+COUNTIF(D8:AH8,"PK")+COUNTIF(D8:AH8,"KP")+2*COUNTIF(D8:AH8,"K2")</f>
        <v>0</v>
      </c>
      <c r="AJ8" s="95">
        <f t="shared" ref="AJ8:AJ52" si="3">COUNTIF(E8:AI8,"P")+2*COUNTIF(E8:AI8,"2P")+COUNTIF(E8:AI8,"TP")+COUNTIF(E8:AI8,"PT")+COUNTIF(E8:AI8,"PK")+COUNTIF(E8:AI8,"KP")+2*COUNTIF(E8:AI8,"P2")</f>
        <v>0</v>
      </c>
      <c r="AK8" s="95">
        <f t="shared" ref="AK8:AK52" si="4">COUNTIF(D8:AH8,"T")+2*COUNTIF(D8:AH8,"2T")+2*COUNTIF(D8:AH8,"T2")+COUNTIF(D8:AH8,"PT")+COUNTIF(D8:AH8,"TP")</f>
        <v>0</v>
      </c>
    </row>
    <row r="9" spans="1:38" s="36" customFormat="1" ht="23.1" customHeight="1">
      <c r="A9" s="12">
        <v>3</v>
      </c>
      <c r="B9" s="119" t="s">
        <v>145</v>
      </c>
      <c r="C9" s="120" t="s">
        <v>24</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7">
        <f t="shared" si="2"/>
        <v>0</v>
      </c>
      <c r="AJ9" s="95">
        <f t="shared" si="3"/>
        <v>0</v>
      </c>
      <c r="AK9" s="95">
        <f t="shared" si="4"/>
        <v>0</v>
      </c>
    </row>
    <row r="10" spans="1:38" s="47" customFormat="1" ht="23.1" customHeight="1">
      <c r="A10" s="12">
        <v>4</v>
      </c>
      <c r="B10" s="119" t="s">
        <v>146</v>
      </c>
      <c r="C10" s="120" t="s">
        <v>24</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7">
        <f t="shared" si="2"/>
        <v>0</v>
      </c>
      <c r="AJ10" s="95">
        <f t="shared" si="3"/>
        <v>0</v>
      </c>
      <c r="AK10" s="95">
        <f t="shared" si="4"/>
        <v>0</v>
      </c>
      <c r="AL10" s="46"/>
    </row>
    <row r="11" spans="1:38" s="11" customFormat="1" ht="23.1" customHeight="1">
      <c r="A11" s="12">
        <v>5</v>
      </c>
      <c r="B11" s="119" t="s">
        <v>147</v>
      </c>
      <c r="C11" s="120" t="s">
        <v>24</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7">
        <f t="shared" si="2"/>
        <v>0</v>
      </c>
      <c r="AJ11" s="95">
        <f t="shared" si="3"/>
        <v>0</v>
      </c>
      <c r="AK11" s="95">
        <f t="shared" si="4"/>
        <v>0</v>
      </c>
    </row>
    <row r="12" spans="1:38" s="11" customFormat="1" ht="23.1" customHeight="1">
      <c r="A12" s="12">
        <v>6</v>
      </c>
      <c r="B12" s="119" t="s">
        <v>148</v>
      </c>
      <c r="C12" s="120" t="s">
        <v>18</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
        <f t="shared" si="2"/>
        <v>0</v>
      </c>
      <c r="AJ12" s="95">
        <f t="shared" si="3"/>
        <v>0</v>
      </c>
      <c r="AK12" s="95">
        <f t="shared" si="4"/>
        <v>0</v>
      </c>
    </row>
    <row r="13" spans="1:38" s="9" customFormat="1" ht="23.1" customHeight="1">
      <c r="A13" s="12">
        <v>7</v>
      </c>
      <c r="B13" s="119" t="s">
        <v>149</v>
      </c>
      <c r="C13" s="120" t="s">
        <v>11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7">
        <f t="shared" si="2"/>
        <v>0</v>
      </c>
      <c r="AJ13" s="95">
        <f t="shared" si="3"/>
        <v>0</v>
      </c>
      <c r="AK13" s="95">
        <f t="shared" si="4"/>
        <v>0</v>
      </c>
    </row>
    <row r="14" spans="1:38" s="11" customFormat="1" ht="23.1" customHeight="1">
      <c r="A14" s="12">
        <v>8</v>
      </c>
      <c r="B14" s="119" t="s">
        <v>150</v>
      </c>
      <c r="C14" s="120" t="s">
        <v>19</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7">
        <f t="shared" si="2"/>
        <v>0</v>
      </c>
      <c r="AJ14" s="95">
        <f t="shared" si="3"/>
        <v>0</v>
      </c>
      <c r="AK14" s="95">
        <f t="shared" si="4"/>
        <v>0</v>
      </c>
    </row>
    <row r="15" spans="1:38" s="9" customFormat="1" ht="23.1" customHeight="1">
      <c r="A15" s="12">
        <v>9</v>
      </c>
      <c r="B15" s="119" t="s">
        <v>151</v>
      </c>
      <c r="C15" s="120" t="s">
        <v>58</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7">
        <f t="shared" si="2"/>
        <v>0</v>
      </c>
      <c r="AJ15" s="95">
        <f t="shared" si="3"/>
        <v>0</v>
      </c>
      <c r="AK15" s="95">
        <f t="shared" si="4"/>
        <v>0</v>
      </c>
    </row>
    <row r="16" spans="1:38" s="11" customFormat="1" ht="23.1" customHeight="1">
      <c r="A16" s="12">
        <v>10</v>
      </c>
      <c r="B16" s="119" t="s">
        <v>152</v>
      </c>
      <c r="C16" s="120" t="s">
        <v>44</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7">
        <f t="shared" si="2"/>
        <v>0</v>
      </c>
      <c r="AJ16" s="95">
        <f t="shared" si="3"/>
        <v>0</v>
      </c>
      <c r="AK16" s="95">
        <f t="shared" si="4"/>
        <v>0</v>
      </c>
    </row>
    <row r="17" spans="1:37" s="11" customFormat="1" ht="23.1" customHeight="1">
      <c r="A17" s="12">
        <v>11</v>
      </c>
      <c r="B17" s="119" t="s">
        <v>153</v>
      </c>
      <c r="C17" s="120" t="s">
        <v>28</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7">
        <f t="shared" si="2"/>
        <v>0</v>
      </c>
      <c r="AJ17" s="95">
        <f t="shared" si="3"/>
        <v>0</v>
      </c>
      <c r="AK17" s="95">
        <f t="shared" si="4"/>
        <v>0</v>
      </c>
    </row>
    <row r="18" spans="1:37" s="9" customFormat="1" ht="23.1" customHeight="1">
      <c r="A18" s="12">
        <v>12</v>
      </c>
      <c r="B18" s="119" t="s">
        <v>154</v>
      </c>
      <c r="C18" s="120" t="s">
        <v>9</v>
      </c>
      <c r="D18" s="28"/>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
        <f t="shared" si="2"/>
        <v>0</v>
      </c>
      <c r="AJ18" s="95">
        <f t="shared" si="3"/>
        <v>0</v>
      </c>
      <c r="AK18" s="95">
        <f t="shared" si="4"/>
        <v>0</v>
      </c>
    </row>
    <row r="19" spans="1:37" s="11" customFormat="1" ht="23.1" customHeight="1">
      <c r="A19" s="12">
        <v>13</v>
      </c>
      <c r="B19" s="119" t="s">
        <v>155</v>
      </c>
      <c r="C19" s="120" t="s">
        <v>156</v>
      </c>
      <c r="D19" s="37"/>
      <c r="E19" s="37"/>
      <c r="F19" s="37"/>
      <c r="G19" s="28"/>
      <c r="H19" s="28"/>
      <c r="I19" s="28"/>
      <c r="J19" s="28"/>
      <c r="K19" s="21"/>
      <c r="L19" s="28"/>
      <c r="M19" s="28"/>
      <c r="N19" s="28"/>
      <c r="O19" s="28"/>
      <c r="P19" s="28"/>
      <c r="Q19" s="28"/>
      <c r="R19" s="28"/>
      <c r="S19" s="28"/>
      <c r="T19" s="28"/>
      <c r="U19" s="28"/>
      <c r="V19" s="28"/>
      <c r="W19" s="28"/>
      <c r="X19" s="28"/>
      <c r="Y19" s="28"/>
      <c r="Z19" s="28"/>
      <c r="AA19" s="28"/>
      <c r="AB19" s="28"/>
      <c r="AC19" s="28"/>
      <c r="AD19" s="28"/>
      <c r="AE19" s="28"/>
      <c r="AF19" s="28"/>
      <c r="AG19" s="28"/>
      <c r="AH19" s="28"/>
      <c r="AI19" s="7">
        <f t="shared" si="2"/>
        <v>0</v>
      </c>
      <c r="AJ19" s="95">
        <f t="shared" si="3"/>
        <v>0</v>
      </c>
      <c r="AK19" s="95">
        <f t="shared" si="4"/>
        <v>0</v>
      </c>
    </row>
    <row r="20" spans="1:37" s="11" customFormat="1" ht="23.1" customHeight="1">
      <c r="A20" s="12">
        <v>14</v>
      </c>
      <c r="B20" s="119" t="s">
        <v>157</v>
      </c>
      <c r="C20" s="120" t="s">
        <v>158</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7">
        <f t="shared" si="2"/>
        <v>0</v>
      </c>
      <c r="AJ20" s="95">
        <f t="shared" si="3"/>
        <v>0</v>
      </c>
      <c r="AK20" s="95">
        <f t="shared" si="4"/>
        <v>0</v>
      </c>
    </row>
    <row r="21" spans="1:37" s="11" customFormat="1" ht="23.1" customHeight="1">
      <c r="A21" s="12">
        <v>15</v>
      </c>
      <c r="B21" s="119" t="s">
        <v>159</v>
      </c>
      <c r="C21" s="120" t="s">
        <v>10</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7">
        <f t="shared" si="2"/>
        <v>0</v>
      </c>
      <c r="AJ21" s="95">
        <f t="shared" si="3"/>
        <v>0</v>
      </c>
      <c r="AK21" s="95">
        <f t="shared" si="4"/>
        <v>0</v>
      </c>
    </row>
    <row r="22" spans="1:37" s="9" customFormat="1" ht="23.1" customHeight="1">
      <c r="A22" s="12">
        <v>16</v>
      </c>
      <c r="B22" s="119" t="s">
        <v>160</v>
      </c>
      <c r="C22" s="120" t="s">
        <v>10</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7">
        <f t="shared" si="2"/>
        <v>0</v>
      </c>
      <c r="AJ22" s="95">
        <f t="shared" si="3"/>
        <v>0</v>
      </c>
      <c r="AK22" s="95">
        <f t="shared" si="4"/>
        <v>0</v>
      </c>
    </row>
    <row r="23" spans="1:37" s="9" customFormat="1" ht="23.1" customHeight="1">
      <c r="A23" s="12">
        <v>17</v>
      </c>
      <c r="B23" s="119" t="s">
        <v>161</v>
      </c>
      <c r="C23" s="120" t="s">
        <v>59</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8"/>
      <c r="AF23" s="28"/>
      <c r="AG23" s="28"/>
      <c r="AH23" s="28"/>
      <c r="AI23" s="7">
        <f t="shared" si="2"/>
        <v>0</v>
      </c>
      <c r="AJ23" s="95">
        <f t="shared" si="3"/>
        <v>0</v>
      </c>
      <c r="AK23" s="95">
        <f t="shared" si="4"/>
        <v>0</v>
      </c>
    </row>
    <row r="24" spans="1:37" s="9" customFormat="1" ht="23.1" customHeight="1">
      <c r="A24" s="12">
        <v>18</v>
      </c>
      <c r="B24" s="119" t="s">
        <v>162</v>
      </c>
      <c r="C24" s="120" t="s">
        <v>59</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7">
        <f t="shared" si="2"/>
        <v>0</v>
      </c>
      <c r="AJ24" s="95">
        <f t="shared" si="3"/>
        <v>0</v>
      </c>
      <c r="AK24" s="95">
        <f t="shared" si="4"/>
        <v>0</v>
      </c>
    </row>
    <row r="25" spans="1:37" s="9" customFormat="1" ht="23.1" customHeight="1">
      <c r="A25" s="12">
        <v>19</v>
      </c>
      <c r="B25" s="119" t="s">
        <v>163</v>
      </c>
      <c r="C25" s="120" t="s">
        <v>40</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7">
        <f t="shared" si="2"/>
        <v>0</v>
      </c>
      <c r="AJ25" s="95">
        <f t="shared" si="3"/>
        <v>0</v>
      </c>
      <c r="AK25" s="95">
        <f t="shared" si="4"/>
        <v>0</v>
      </c>
    </row>
    <row r="26" spans="1:37" s="9" customFormat="1" ht="23.1" customHeight="1">
      <c r="A26" s="12">
        <v>20</v>
      </c>
      <c r="B26" s="119" t="s">
        <v>164</v>
      </c>
      <c r="C26" s="120" t="s">
        <v>39</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7">
        <f t="shared" si="2"/>
        <v>0</v>
      </c>
      <c r="AJ26" s="95">
        <f t="shared" si="3"/>
        <v>0</v>
      </c>
      <c r="AK26" s="95">
        <f t="shared" si="4"/>
        <v>0</v>
      </c>
    </row>
    <row r="27" spans="1:37" s="9" customFormat="1" ht="23.1" customHeight="1">
      <c r="A27" s="12">
        <v>21</v>
      </c>
      <c r="B27" s="119" t="s">
        <v>165</v>
      </c>
      <c r="C27" s="120" t="s">
        <v>34</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7">
        <f t="shared" si="2"/>
        <v>0</v>
      </c>
      <c r="AJ27" s="95">
        <f t="shared" si="3"/>
        <v>0</v>
      </c>
      <c r="AK27" s="95">
        <f t="shared" si="4"/>
        <v>0</v>
      </c>
    </row>
    <row r="28" spans="1:37" s="9" customFormat="1" ht="23.1" customHeight="1">
      <c r="A28" s="12">
        <v>22</v>
      </c>
      <c r="B28" s="119" t="s">
        <v>166</v>
      </c>
      <c r="C28" s="120" t="s">
        <v>55</v>
      </c>
      <c r="D28" s="27"/>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7">
        <f t="shared" si="2"/>
        <v>0</v>
      </c>
      <c r="AJ28" s="95">
        <f t="shared" si="3"/>
        <v>0</v>
      </c>
      <c r="AK28" s="95">
        <f t="shared" si="4"/>
        <v>0</v>
      </c>
    </row>
    <row r="29" spans="1:37" s="9" customFormat="1" ht="23.1" customHeight="1">
      <c r="A29" s="12">
        <v>23</v>
      </c>
      <c r="B29" s="119" t="s">
        <v>167</v>
      </c>
      <c r="C29" s="120" t="s">
        <v>168</v>
      </c>
      <c r="D29" s="27"/>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7">
        <f t="shared" si="2"/>
        <v>0</v>
      </c>
      <c r="AJ29" s="95">
        <f t="shared" si="3"/>
        <v>0</v>
      </c>
      <c r="AK29" s="95">
        <f t="shared" si="4"/>
        <v>0</v>
      </c>
    </row>
    <row r="30" spans="1:37" s="9" customFormat="1" ht="23.1" customHeight="1">
      <c r="A30" s="12">
        <v>24</v>
      </c>
      <c r="B30" s="119" t="s">
        <v>169</v>
      </c>
      <c r="C30" s="120" t="s">
        <v>30</v>
      </c>
      <c r="D30" s="37"/>
      <c r="E30" s="37"/>
      <c r="F30" s="3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7">
        <f t="shared" si="2"/>
        <v>0</v>
      </c>
      <c r="AJ30" s="95">
        <f t="shared" si="3"/>
        <v>0</v>
      </c>
      <c r="AK30" s="95">
        <f t="shared" si="4"/>
        <v>0</v>
      </c>
    </row>
    <row r="31" spans="1:37" s="9" customFormat="1" ht="23.1" customHeight="1">
      <c r="A31" s="12">
        <v>25</v>
      </c>
      <c r="B31" s="119" t="s">
        <v>170</v>
      </c>
      <c r="C31" s="120" t="s">
        <v>56</v>
      </c>
      <c r="D31" s="2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7">
        <f t="shared" ref="AI31:AI41" si="5">COUNTIF(D31:AH31,"K")+2*COUNTIF(D31:AH31,"2K")+COUNTIF(D31:AH31,"TK")+COUNTIF(D31:AH31,"KT")+COUNTIF(D31:AH31,"PK")+COUNTIF(D31:AH31,"KP")+2*COUNTIF(D31:AH31,"K2")</f>
        <v>0</v>
      </c>
      <c r="AJ31" s="117">
        <f t="shared" ref="AJ31:AJ41" si="6">COUNTIF(E31:AI31,"P")+2*COUNTIF(E31:AI31,"2P")+COUNTIF(E31:AI31,"TP")+COUNTIF(E31:AI31,"PT")+COUNTIF(E31:AI31,"PK")+COUNTIF(E31:AI31,"KP")+2*COUNTIF(E31:AI31,"P2")</f>
        <v>0</v>
      </c>
      <c r="AK31" s="117">
        <f t="shared" ref="AK31:AK41" si="7">COUNTIF(D31:AH31,"T")+2*COUNTIF(D31:AH31,"2T")+2*COUNTIF(D31:AH31,"T2")+COUNTIF(D31:AH31,"PT")+COUNTIF(D31:AH31,"TP")</f>
        <v>0</v>
      </c>
    </row>
    <row r="32" spans="1:37" s="9" customFormat="1" ht="23.1" customHeight="1">
      <c r="A32" s="12">
        <v>26</v>
      </c>
      <c r="B32" s="119" t="s">
        <v>171</v>
      </c>
      <c r="C32" s="120" t="s">
        <v>26</v>
      </c>
      <c r="D32" s="2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7">
        <f t="shared" si="5"/>
        <v>0</v>
      </c>
      <c r="AJ32" s="117">
        <f t="shared" si="6"/>
        <v>0</v>
      </c>
      <c r="AK32" s="117">
        <f t="shared" si="7"/>
        <v>0</v>
      </c>
    </row>
    <row r="33" spans="1:40" s="9" customFormat="1" ht="23.1" customHeight="1">
      <c r="A33" s="12">
        <v>27</v>
      </c>
      <c r="B33" s="119" t="s">
        <v>172</v>
      </c>
      <c r="C33" s="120" t="s">
        <v>22</v>
      </c>
      <c r="D33" s="27"/>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7">
        <f t="shared" si="5"/>
        <v>0</v>
      </c>
      <c r="AJ33" s="117">
        <f t="shared" si="6"/>
        <v>0</v>
      </c>
      <c r="AK33" s="117">
        <f t="shared" si="7"/>
        <v>0</v>
      </c>
    </row>
    <row r="34" spans="1:40" s="9" customFormat="1" ht="23.1" customHeight="1">
      <c r="A34" s="12">
        <v>28</v>
      </c>
      <c r="B34" s="119" t="s">
        <v>169</v>
      </c>
      <c r="C34" s="120" t="s">
        <v>22</v>
      </c>
      <c r="D34" s="27"/>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7">
        <f t="shared" si="5"/>
        <v>0</v>
      </c>
      <c r="AJ34" s="117">
        <f t="shared" si="6"/>
        <v>0</v>
      </c>
      <c r="AK34" s="117">
        <f t="shared" si="7"/>
        <v>0</v>
      </c>
    </row>
    <row r="35" spans="1:40" s="9" customFormat="1" ht="23.1" customHeight="1">
      <c r="A35" s="12">
        <v>29</v>
      </c>
      <c r="B35" s="119" t="s">
        <v>173</v>
      </c>
      <c r="C35" s="120" t="s">
        <v>20</v>
      </c>
      <c r="D35" s="27"/>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7">
        <f t="shared" si="5"/>
        <v>0</v>
      </c>
      <c r="AJ35" s="117">
        <f t="shared" si="6"/>
        <v>0</v>
      </c>
      <c r="AK35" s="117">
        <f t="shared" si="7"/>
        <v>0</v>
      </c>
    </row>
    <row r="36" spans="1:40" s="9" customFormat="1" ht="23.1" customHeight="1">
      <c r="A36" s="12">
        <v>30</v>
      </c>
      <c r="B36" s="119" t="s">
        <v>174</v>
      </c>
      <c r="C36" s="120" t="s">
        <v>48</v>
      </c>
      <c r="D36" s="2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7">
        <f t="shared" si="5"/>
        <v>0</v>
      </c>
      <c r="AJ36" s="117">
        <f t="shared" si="6"/>
        <v>0</v>
      </c>
      <c r="AK36" s="117">
        <f t="shared" si="7"/>
        <v>0</v>
      </c>
    </row>
    <row r="37" spans="1:40" s="11" customFormat="1" ht="23.1" customHeight="1">
      <c r="A37" s="12">
        <v>31</v>
      </c>
      <c r="B37" s="119" t="s">
        <v>175</v>
      </c>
      <c r="C37" s="120" t="s">
        <v>52</v>
      </c>
      <c r="D37" s="27"/>
      <c r="E37" s="28"/>
      <c r="F37" s="28"/>
      <c r="G37" s="28"/>
      <c r="H37" s="28"/>
      <c r="I37" s="28"/>
      <c r="J37" s="28"/>
      <c r="K37" s="21"/>
      <c r="L37" s="28"/>
      <c r="M37" s="28"/>
      <c r="N37" s="28"/>
      <c r="O37" s="28"/>
      <c r="P37" s="28"/>
      <c r="Q37" s="28"/>
      <c r="R37" s="28"/>
      <c r="S37" s="28"/>
      <c r="T37" s="28"/>
      <c r="U37" s="28"/>
      <c r="V37" s="28"/>
      <c r="W37" s="28"/>
      <c r="X37" s="28"/>
      <c r="Y37" s="28"/>
      <c r="Z37" s="28"/>
      <c r="AA37" s="28"/>
      <c r="AB37" s="28"/>
      <c r="AC37" s="28"/>
      <c r="AD37" s="28"/>
      <c r="AE37" s="28"/>
      <c r="AF37" s="28"/>
      <c r="AG37" s="28"/>
      <c r="AH37" s="28"/>
      <c r="AI37" s="7">
        <f t="shared" si="5"/>
        <v>0</v>
      </c>
      <c r="AJ37" s="117">
        <f t="shared" si="6"/>
        <v>0</v>
      </c>
      <c r="AK37" s="117">
        <f t="shared" si="7"/>
        <v>0</v>
      </c>
    </row>
    <row r="38" spans="1:40" s="9" customFormat="1" ht="23.1" customHeight="1">
      <c r="A38" s="12">
        <v>32</v>
      </c>
      <c r="B38" s="119" t="s">
        <v>176</v>
      </c>
      <c r="C38" s="120" t="s">
        <v>45</v>
      </c>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7">
        <f t="shared" si="5"/>
        <v>0</v>
      </c>
      <c r="AJ38" s="117">
        <f t="shared" si="6"/>
        <v>0</v>
      </c>
      <c r="AK38" s="117">
        <f t="shared" si="7"/>
        <v>0</v>
      </c>
    </row>
    <row r="39" spans="1:40" s="9" customFormat="1" ht="23.1" customHeight="1">
      <c r="A39" s="12">
        <v>33</v>
      </c>
      <c r="B39" s="119" t="s">
        <v>177</v>
      </c>
      <c r="C39" s="120" t="s">
        <v>53</v>
      </c>
      <c r="D39" s="2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7">
        <f t="shared" si="5"/>
        <v>0</v>
      </c>
      <c r="AJ39" s="117">
        <f t="shared" si="6"/>
        <v>0</v>
      </c>
      <c r="AK39" s="117">
        <f t="shared" si="7"/>
        <v>0</v>
      </c>
    </row>
    <row r="40" spans="1:40" s="9" customFormat="1" ht="23.1" customHeight="1">
      <c r="A40" s="12">
        <v>34</v>
      </c>
      <c r="B40" s="119" t="s">
        <v>178</v>
      </c>
      <c r="C40" s="120" t="s">
        <v>41</v>
      </c>
      <c r="D40" s="2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7">
        <f t="shared" si="5"/>
        <v>0</v>
      </c>
      <c r="AJ40" s="117">
        <f t="shared" si="6"/>
        <v>0</v>
      </c>
      <c r="AK40" s="117">
        <f t="shared" si="7"/>
        <v>0</v>
      </c>
    </row>
    <row r="41" spans="1:40" s="9" customFormat="1" ht="23.1" customHeight="1">
      <c r="A41" s="12">
        <v>35</v>
      </c>
      <c r="B41" s="119" t="s">
        <v>179</v>
      </c>
      <c r="C41" s="120" t="s">
        <v>36</v>
      </c>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7">
        <f t="shared" si="5"/>
        <v>0</v>
      </c>
      <c r="AJ41" s="117">
        <f t="shared" si="6"/>
        <v>0</v>
      </c>
      <c r="AK41" s="117">
        <f t="shared" si="7"/>
        <v>0</v>
      </c>
    </row>
    <row r="42" spans="1:40" s="9" customFormat="1" ht="21" customHeight="1">
      <c r="A42" s="12"/>
      <c r="B42" s="119"/>
      <c r="C42" s="120"/>
      <c r="D42" s="27"/>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7">
        <f t="shared" si="2"/>
        <v>0</v>
      </c>
      <c r="AJ42" s="95">
        <f t="shared" si="3"/>
        <v>0</v>
      </c>
      <c r="AK42" s="95">
        <f t="shared" si="4"/>
        <v>0</v>
      </c>
      <c r="AL42" s="8"/>
      <c r="AM42" s="8"/>
      <c r="AN42" s="8"/>
    </row>
    <row r="43" spans="1:40" s="9" customFormat="1" ht="21" customHeight="1">
      <c r="A43" s="12"/>
      <c r="B43" s="119"/>
      <c r="C43" s="120"/>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7">
        <f t="shared" si="2"/>
        <v>0</v>
      </c>
      <c r="AJ43" s="95">
        <f t="shared" si="3"/>
        <v>0</v>
      </c>
      <c r="AK43" s="95">
        <f t="shared" si="4"/>
        <v>0</v>
      </c>
      <c r="AL43" s="96"/>
      <c r="AM43" s="96"/>
    </row>
    <row r="44" spans="1:40">
      <c r="A44" s="12"/>
      <c r="B44" s="119"/>
      <c r="C44" s="120"/>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7">
        <f t="shared" si="2"/>
        <v>0</v>
      </c>
      <c r="AJ44" s="95">
        <f t="shared" si="3"/>
        <v>0</v>
      </c>
      <c r="AK44" s="95">
        <f t="shared" si="4"/>
        <v>0</v>
      </c>
    </row>
    <row r="45" spans="1:40">
      <c r="A45" s="12"/>
      <c r="B45" s="119"/>
      <c r="C45" s="120"/>
      <c r="D45" s="2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7">
        <f t="shared" si="2"/>
        <v>0</v>
      </c>
      <c r="AJ45" s="95">
        <f t="shared" si="3"/>
        <v>0</v>
      </c>
      <c r="AK45" s="95">
        <f t="shared" si="4"/>
        <v>0</v>
      </c>
    </row>
    <row r="46" spans="1:40">
      <c r="A46" s="12"/>
      <c r="B46" s="119"/>
      <c r="C46" s="120"/>
      <c r="D46" s="27"/>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7">
        <f t="shared" si="2"/>
        <v>0</v>
      </c>
      <c r="AJ46" s="95">
        <f t="shared" si="3"/>
        <v>0</v>
      </c>
      <c r="AK46" s="95">
        <f t="shared" si="4"/>
        <v>0</v>
      </c>
    </row>
    <row r="47" spans="1:40">
      <c r="A47" s="12"/>
      <c r="B47" s="119"/>
      <c r="C47" s="120"/>
      <c r="D47" s="2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7">
        <f t="shared" si="2"/>
        <v>0</v>
      </c>
      <c r="AJ47" s="95">
        <f t="shared" si="3"/>
        <v>0</v>
      </c>
      <c r="AK47" s="95">
        <f t="shared" si="4"/>
        <v>0</v>
      </c>
    </row>
    <row r="48" spans="1:40">
      <c r="A48" s="12"/>
      <c r="B48" s="119"/>
      <c r="C48" s="120"/>
      <c r="D48" s="27"/>
      <c r="E48" s="28"/>
      <c r="F48" s="28"/>
      <c r="G48" s="28"/>
      <c r="H48" s="28"/>
      <c r="I48" s="28"/>
      <c r="J48" s="28"/>
      <c r="K48" s="21"/>
      <c r="L48" s="28"/>
      <c r="M48" s="28"/>
      <c r="N48" s="28"/>
      <c r="O48" s="28"/>
      <c r="P48" s="28"/>
      <c r="Q48" s="28"/>
      <c r="R48" s="28"/>
      <c r="S48" s="28"/>
      <c r="T48" s="28"/>
      <c r="U48" s="28"/>
      <c r="V48" s="28"/>
      <c r="W48" s="28"/>
      <c r="X48" s="28"/>
      <c r="Y48" s="28"/>
      <c r="Z48" s="28"/>
      <c r="AA48" s="28"/>
      <c r="AB48" s="28"/>
      <c r="AC48" s="28"/>
      <c r="AD48" s="28"/>
      <c r="AE48" s="28"/>
      <c r="AF48" s="28"/>
      <c r="AG48" s="28"/>
      <c r="AH48" s="28"/>
      <c r="AI48" s="7">
        <f t="shared" si="2"/>
        <v>0</v>
      </c>
      <c r="AJ48" s="95">
        <f t="shared" si="3"/>
        <v>0</v>
      </c>
      <c r="AK48" s="95">
        <f t="shared" si="4"/>
        <v>0</v>
      </c>
    </row>
    <row r="49" spans="1:37">
      <c r="A49" s="12"/>
      <c r="B49" s="119"/>
      <c r="C49" s="120"/>
      <c r="D49" s="2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7">
        <f t="shared" si="2"/>
        <v>0</v>
      </c>
      <c r="AJ49" s="95">
        <f t="shared" si="3"/>
        <v>0</v>
      </c>
      <c r="AK49" s="95">
        <f t="shared" si="4"/>
        <v>0</v>
      </c>
    </row>
    <row r="50" spans="1:37">
      <c r="A50" s="12"/>
      <c r="B50" s="119"/>
      <c r="C50" s="120"/>
      <c r="D50" s="27"/>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7">
        <f t="shared" si="2"/>
        <v>0</v>
      </c>
      <c r="AJ50" s="95">
        <f t="shared" si="3"/>
        <v>0</v>
      </c>
      <c r="AK50" s="95">
        <f t="shared" si="4"/>
        <v>0</v>
      </c>
    </row>
    <row r="51" spans="1:37">
      <c r="A51" s="12"/>
      <c r="B51" s="119"/>
      <c r="C51" s="120"/>
      <c r="D51" s="27"/>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7">
        <f t="shared" si="2"/>
        <v>0</v>
      </c>
      <c r="AJ51" s="95">
        <f t="shared" si="3"/>
        <v>0</v>
      </c>
      <c r="AK51" s="95">
        <f t="shared" si="4"/>
        <v>0</v>
      </c>
    </row>
    <row r="52" spans="1:37">
      <c r="A52" s="12"/>
      <c r="B52" s="119"/>
      <c r="C52" s="120"/>
      <c r="D52" s="2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7">
        <f t="shared" si="2"/>
        <v>0</v>
      </c>
      <c r="AJ52" s="95">
        <f t="shared" si="3"/>
        <v>0</v>
      </c>
      <c r="AK52" s="95">
        <f t="shared" si="4"/>
        <v>0</v>
      </c>
    </row>
    <row r="53" spans="1:37">
      <c r="A53" s="193" t="s">
        <v>8</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97">
        <f>SUM(AI7:AI52)</f>
        <v>0</v>
      </c>
      <c r="AJ53" s="73">
        <f>SUM(AJ7:AJ52)</f>
        <v>0</v>
      </c>
      <c r="AK53" s="73">
        <f>SUM(AK7:AK52)</f>
        <v>0</v>
      </c>
    </row>
    <row r="54" spans="1:37">
      <c r="A54" s="188" t="s">
        <v>135</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90"/>
    </row>
    <row r="55" spans="1:37">
      <c r="B55" s="186"/>
      <c r="C55" s="186"/>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B56" s="186"/>
      <c r="C56" s="186"/>
      <c r="D56" s="186"/>
      <c r="E56" s="186"/>
      <c r="F56" s="186"/>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B57" s="186"/>
      <c r="C57" s="186"/>
      <c r="D57" s="186"/>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86"/>
      <c r="C58" s="186"/>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sheetData>
  <mergeCells count="20">
    <mergeCell ref="B58:C58"/>
    <mergeCell ref="B55:C55"/>
    <mergeCell ref="B56:F56"/>
    <mergeCell ref="A53:AH53"/>
    <mergeCell ref="B57:D57"/>
    <mergeCell ref="AI5:AI6"/>
    <mergeCell ref="AJ5:AJ6"/>
    <mergeCell ref="A54:AK54"/>
    <mergeCell ref="AK5:AK6"/>
    <mergeCell ref="A1:O1"/>
    <mergeCell ref="P1:AK1"/>
    <mergeCell ref="A2:O2"/>
    <mergeCell ref="P2:AK2"/>
    <mergeCell ref="A3:AK3"/>
    <mergeCell ref="H4:K4"/>
    <mergeCell ref="L4:M4"/>
    <mergeCell ref="N4:P4"/>
    <mergeCell ref="Q4:S4"/>
    <mergeCell ref="A5:A6"/>
    <mergeCell ref="B5:C6"/>
  </mergeCells>
  <conditionalFormatting sqref="D6:AH18 D48:J48 D19:J19 L19:AH19 L48:AH48 D49:AH52 D20:AH30 D42:AH47">
    <cfRule type="expression" dxfId="33" priority="5">
      <formula>IF(D$6="CN",1,0)</formula>
    </cfRule>
  </conditionalFormatting>
  <conditionalFormatting sqref="K48">
    <cfRule type="expression" dxfId="32" priority="4">
      <formula>IF(K$6="CN",1,0)</formula>
    </cfRule>
  </conditionalFormatting>
  <conditionalFormatting sqref="K19">
    <cfRule type="expression" dxfId="31" priority="3">
      <formula>IF(K$6="CN",1,0)</formula>
    </cfRule>
  </conditionalFormatting>
  <conditionalFormatting sqref="D6:AH6">
    <cfRule type="expression" dxfId="30" priority="7">
      <formula>IF(#REF!="CN",1,0)</formula>
    </cfRule>
  </conditionalFormatting>
  <conditionalFormatting sqref="D6:AH6">
    <cfRule type="expression" dxfId="29" priority="6">
      <formula>IF(#REF!="CN",1,0)</formula>
    </cfRule>
  </conditionalFormatting>
  <conditionalFormatting sqref="D37:J37 L37:AH37 D38:AH41 D31:AH36">
    <cfRule type="expression" dxfId="28" priority="2">
      <formula>IF(D$6="CN",1,0)</formula>
    </cfRule>
  </conditionalFormatting>
  <conditionalFormatting sqref="K37">
    <cfRule type="expression" dxfId="27" priority="1">
      <formula>IF(K$6="CN",1,0)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workbookViewId="0">
      <selection activeCell="A45" sqref="A45:AK49"/>
    </sheetView>
  </sheetViews>
  <sheetFormatPr defaultRowHeight="15.75"/>
  <cols>
    <col min="1" max="1" width="6.83203125" customWidth="1"/>
    <col min="2" max="2" width="22.5" customWidth="1"/>
    <col min="3" max="3" width="11" customWidth="1"/>
    <col min="4" max="34" width="4.1640625" customWidth="1"/>
    <col min="35" max="37" width="6" customWidth="1"/>
    <col min="38" max="38" width="10.83203125" customWidth="1"/>
    <col min="39" max="39" width="12.1640625" customWidth="1"/>
    <col min="40" max="40" width="10.83203125" customWidth="1"/>
  </cols>
  <sheetData>
    <row r="1" spans="1:40" s="8" customFormat="1" ht="18">
      <c r="A1" s="202" t="s">
        <v>0</v>
      </c>
      <c r="B1" s="202"/>
      <c r="C1" s="202"/>
      <c r="D1" s="202"/>
      <c r="E1" s="202"/>
      <c r="F1" s="202"/>
      <c r="G1" s="202"/>
      <c r="H1" s="202"/>
      <c r="I1" s="202"/>
      <c r="J1" s="202"/>
      <c r="K1" s="202"/>
      <c r="L1" s="202"/>
      <c r="M1" s="202"/>
      <c r="N1" s="202"/>
      <c r="O1" s="202"/>
      <c r="P1" s="200" t="s">
        <v>1</v>
      </c>
      <c r="Q1" s="200"/>
      <c r="R1" s="200"/>
      <c r="S1" s="200"/>
      <c r="T1" s="200"/>
      <c r="U1" s="200"/>
      <c r="V1" s="200"/>
      <c r="W1" s="200"/>
      <c r="X1" s="200"/>
      <c r="Y1" s="200"/>
      <c r="Z1" s="200"/>
      <c r="AA1" s="200"/>
      <c r="AB1" s="200"/>
      <c r="AC1" s="200"/>
      <c r="AD1" s="200"/>
      <c r="AE1" s="200"/>
      <c r="AF1" s="200"/>
      <c r="AG1" s="200"/>
      <c r="AH1" s="200"/>
      <c r="AI1" s="200"/>
      <c r="AJ1" s="200"/>
      <c r="AK1" s="200"/>
    </row>
    <row r="2" spans="1:40" s="8" customFormat="1" ht="18">
      <c r="A2" s="200" t="s">
        <v>49</v>
      </c>
      <c r="B2" s="200"/>
      <c r="C2" s="200"/>
      <c r="D2" s="200"/>
      <c r="E2" s="200"/>
      <c r="F2" s="200"/>
      <c r="G2" s="200"/>
      <c r="H2" s="200"/>
      <c r="I2" s="200"/>
      <c r="J2" s="200"/>
      <c r="K2" s="200"/>
      <c r="L2" s="200"/>
      <c r="M2" s="200"/>
      <c r="N2" s="200"/>
      <c r="O2" s="200"/>
      <c r="P2" s="200" t="s">
        <v>2</v>
      </c>
      <c r="Q2" s="200"/>
      <c r="R2" s="200"/>
      <c r="S2" s="200"/>
      <c r="T2" s="200"/>
      <c r="U2" s="200"/>
      <c r="V2" s="200"/>
      <c r="W2" s="200"/>
      <c r="X2" s="200"/>
      <c r="Y2" s="200"/>
      <c r="Z2" s="200"/>
      <c r="AA2" s="200"/>
      <c r="AB2" s="200"/>
      <c r="AC2" s="200"/>
      <c r="AD2" s="200"/>
      <c r="AE2" s="200"/>
      <c r="AF2" s="200"/>
      <c r="AG2" s="200"/>
      <c r="AH2" s="200"/>
      <c r="AI2" s="200"/>
      <c r="AJ2" s="200"/>
      <c r="AK2" s="200"/>
    </row>
    <row r="3" spans="1:40" s="8" customFormat="1" ht="22.5">
      <c r="A3" s="201" t="s">
        <v>232</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row>
    <row r="4" spans="1:40" s="8" customFormat="1" ht="31.5" customHeight="1">
      <c r="B4" s="92"/>
      <c r="C4" s="92"/>
      <c r="D4" s="92" t="s">
        <v>60</v>
      </c>
      <c r="E4" s="92" t="s">
        <v>60</v>
      </c>
      <c r="F4" s="92"/>
      <c r="G4" s="92"/>
      <c r="H4" s="187" t="s">
        <v>131</v>
      </c>
      <c r="I4" s="187"/>
      <c r="J4" s="187"/>
      <c r="K4" s="187"/>
      <c r="L4" s="187">
        <v>10</v>
      </c>
      <c r="M4" s="187"/>
      <c r="N4" s="187" t="s">
        <v>132</v>
      </c>
      <c r="O4" s="187"/>
      <c r="P4" s="187"/>
      <c r="Q4" s="187">
        <v>2021</v>
      </c>
      <c r="R4" s="187"/>
      <c r="S4" s="187"/>
      <c r="T4" s="92"/>
      <c r="U4" s="92"/>
      <c r="V4" s="92"/>
      <c r="W4" s="92"/>
      <c r="X4" s="92"/>
      <c r="Y4" s="92"/>
      <c r="Z4" s="92"/>
      <c r="AA4" s="92"/>
      <c r="AB4" s="92"/>
      <c r="AC4" s="92"/>
      <c r="AD4" s="92"/>
      <c r="AE4" s="92"/>
      <c r="AF4" s="92"/>
      <c r="AG4" s="92"/>
      <c r="AH4" s="92"/>
      <c r="AI4" s="92"/>
      <c r="AJ4" s="92"/>
      <c r="AK4" s="92"/>
    </row>
    <row r="5" spans="1:40" s="9" customFormat="1" ht="21" customHeight="1">
      <c r="A5" s="194" t="s">
        <v>3</v>
      </c>
      <c r="B5" s="196" t="s">
        <v>4</v>
      </c>
      <c r="C5" s="197"/>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1" t="s">
        <v>5</v>
      </c>
      <c r="AJ5" s="191" t="s">
        <v>6</v>
      </c>
      <c r="AK5" s="191" t="s">
        <v>7</v>
      </c>
    </row>
    <row r="6" spans="1:40" s="9" customFormat="1" ht="21" customHeight="1">
      <c r="A6" s="195"/>
      <c r="B6" s="198"/>
      <c r="C6" s="199"/>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2"/>
      <c r="AJ6" s="192"/>
      <c r="AK6" s="192"/>
    </row>
    <row r="7" spans="1:40" s="1" customFormat="1" ht="21" customHeight="1">
      <c r="A7" s="12">
        <v>1</v>
      </c>
      <c r="B7" s="119" t="s">
        <v>233</v>
      </c>
      <c r="C7" s="120" t="s">
        <v>234</v>
      </c>
      <c r="D7" s="32"/>
      <c r="E7" s="33"/>
      <c r="F7" s="33"/>
      <c r="G7" s="33"/>
      <c r="H7" s="33"/>
      <c r="I7" s="33"/>
      <c r="J7" s="33"/>
      <c r="K7" s="33"/>
      <c r="L7" s="33"/>
      <c r="M7" s="33"/>
      <c r="N7" s="33"/>
      <c r="O7" s="48"/>
      <c r="P7" s="33"/>
      <c r="Q7" s="33"/>
      <c r="R7" s="33"/>
      <c r="S7" s="33"/>
      <c r="T7" s="33"/>
      <c r="U7" s="33"/>
      <c r="V7" s="33"/>
      <c r="W7" s="33"/>
      <c r="X7" s="33"/>
      <c r="Y7" s="33"/>
      <c r="Z7" s="33"/>
      <c r="AA7" s="33"/>
      <c r="AB7" s="33"/>
      <c r="AC7" s="33"/>
      <c r="AD7" s="33"/>
      <c r="AE7" s="33"/>
      <c r="AF7" s="33"/>
      <c r="AG7" s="33"/>
      <c r="AH7" s="33"/>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c r="AL7" s="2"/>
      <c r="AM7" s="3"/>
      <c r="AN7" s="4"/>
    </row>
    <row r="8" spans="1:40" s="1" customFormat="1" ht="21" customHeight="1">
      <c r="A8" s="18">
        <v>2</v>
      </c>
      <c r="B8" s="119" t="s">
        <v>185</v>
      </c>
      <c r="C8" s="120" t="s">
        <v>235</v>
      </c>
      <c r="D8" s="32"/>
      <c r="E8" s="33"/>
      <c r="F8" s="33"/>
      <c r="G8" s="33"/>
      <c r="H8" s="33"/>
      <c r="I8" s="33"/>
      <c r="J8" s="33"/>
      <c r="K8" s="21"/>
      <c r="L8" s="33"/>
      <c r="M8" s="33"/>
      <c r="N8" s="33"/>
      <c r="O8" s="48"/>
      <c r="P8" s="33"/>
      <c r="Q8" s="33"/>
      <c r="R8" s="33"/>
      <c r="S8" s="33"/>
      <c r="T8" s="33"/>
      <c r="U8" s="33"/>
      <c r="V8" s="33"/>
      <c r="W8" s="33"/>
      <c r="X8" s="33"/>
      <c r="Y8" s="33"/>
      <c r="Z8" s="33"/>
      <c r="AA8" s="33"/>
      <c r="AB8" s="33"/>
      <c r="AC8" s="33"/>
      <c r="AD8" s="33"/>
      <c r="AE8" s="33"/>
      <c r="AF8" s="33"/>
      <c r="AG8" s="33"/>
      <c r="AH8" s="33"/>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c r="AL8" s="4"/>
      <c r="AM8" s="4"/>
      <c r="AN8" s="4"/>
    </row>
    <row r="9" spans="1:40" s="1" customFormat="1" ht="21" customHeight="1">
      <c r="A9" s="12">
        <v>3</v>
      </c>
      <c r="B9" s="119" t="s">
        <v>236</v>
      </c>
      <c r="C9" s="120" t="s">
        <v>24</v>
      </c>
      <c r="D9" s="32"/>
      <c r="E9" s="33"/>
      <c r="F9" s="33"/>
      <c r="G9" s="33"/>
      <c r="H9" s="33"/>
      <c r="I9" s="33"/>
      <c r="J9" s="33"/>
      <c r="K9" s="33"/>
      <c r="L9" s="33"/>
      <c r="M9" s="33"/>
      <c r="N9" s="33"/>
      <c r="O9" s="48"/>
      <c r="P9" s="33"/>
      <c r="Q9" s="33"/>
      <c r="R9" s="33"/>
      <c r="S9" s="33"/>
      <c r="T9" s="33"/>
      <c r="U9" s="33"/>
      <c r="V9" s="33"/>
      <c r="W9" s="33"/>
      <c r="X9" s="33"/>
      <c r="Y9" s="33"/>
      <c r="Z9" s="33"/>
      <c r="AA9" s="33"/>
      <c r="AB9" s="33"/>
      <c r="AC9" s="33"/>
      <c r="AD9" s="33"/>
      <c r="AE9" s="33"/>
      <c r="AF9" s="33"/>
      <c r="AG9" s="33"/>
      <c r="AH9" s="33"/>
      <c r="AI9" s="7">
        <f t="shared" si="2"/>
        <v>0</v>
      </c>
      <c r="AJ9" s="95">
        <f t="shared" si="3"/>
        <v>0</v>
      </c>
      <c r="AK9" s="109">
        <f t="shared" si="4"/>
        <v>0</v>
      </c>
      <c r="AL9" s="4"/>
      <c r="AM9" s="4"/>
      <c r="AN9" s="4"/>
    </row>
    <row r="10" spans="1:40" s="1" customFormat="1" ht="21" customHeight="1">
      <c r="A10" s="18">
        <v>4</v>
      </c>
      <c r="B10" s="119" t="s">
        <v>237</v>
      </c>
      <c r="C10" s="120" t="s">
        <v>24</v>
      </c>
      <c r="D10" s="32"/>
      <c r="E10" s="33"/>
      <c r="F10" s="33"/>
      <c r="G10" s="33"/>
      <c r="H10" s="33"/>
      <c r="I10" s="33"/>
      <c r="J10" s="33"/>
      <c r="K10" s="33"/>
      <c r="L10" s="33"/>
      <c r="M10" s="33"/>
      <c r="N10" s="33"/>
      <c r="O10" s="48"/>
      <c r="P10" s="33"/>
      <c r="Q10" s="33"/>
      <c r="R10" s="33"/>
      <c r="S10" s="33"/>
      <c r="T10" s="33"/>
      <c r="U10" s="33"/>
      <c r="V10" s="33"/>
      <c r="W10" s="33"/>
      <c r="X10" s="33"/>
      <c r="Y10" s="33"/>
      <c r="Z10" s="33"/>
      <c r="AA10" s="33"/>
      <c r="AB10" s="33"/>
      <c r="AC10" s="33"/>
      <c r="AD10" s="33"/>
      <c r="AE10" s="33"/>
      <c r="AF10" s="33"/>
      <c r="AG10" s="33"/>
      <c r="AH10" s="33"/>
      <c r="AI10" s="7">
        <f t="shared" si="2"/>
        <v>0</v>
      </c>
      <c r="AJ10" s="95">
        <f t="shared" si="3"/>
        <v>0</v>
      </c>
      <c r="AK10" s="109">
        <f t="shared" si="4"/>
        <v>0</v>
      </c>
      <c r="AL10" s="4"/>
      <c r="AM10" s="4"/>
      <c r="AN10" s="4"/>
    </row>
    <row r="11" spans="1:40" s="1" customFormat="1" ht="21" customHeight="1">
      <c r="A11" s="12">
        <v>5</v>
      </c>
      <c r="B11" s="119" t="s">
        <v>238</v>
      </c>
      <c r="C11" s="120" t="s">
        <v>24</v>
      </c>
      <c r="D11" s="32"/>
      <c r="E11" s="33"/>
      <c r="F11" s="33"/>
      <c r="G11" s="33"/>
      <c r="H11" s="33"/>
      <c r="I11" s="33"/>
      <c r="J11" s="33"/>
      <c r="K11" s="33"/>
      <c r="L11" s="33"/>
      <c r="M11" s="33"/>
      <c r="N11" s="33"/>
      <c r="O11" s="48"/>
      <c r="P11" s="33"/>
      <c r="Q11" s="33"/>
      <c r="R11" s="33"/>
      <c r="S11" s="33"/>
      <c r="T11" s="33"/>
      <c r="U11" s="33"/>
      <c r="V11" s="33"/>
      <c r="W11" s="33"/>
      <c r="X11" s="33"/>
      <c r="Y11" s="33"/>
      <c r="Z11" s="33"/>
      <c r="AA11" s="33"/>
      <c r="AB11" s="33"/>
      <c r="AC11" s="33"/>
      <c r="AD11" s="33"/>
      <c r="AE11" s="33"/>
      <c r="AF11" s="33"/>
      <c r="AG11" s="33"/>
      <c r="AH11" s="33"/>
      <c r="AI11" s="7">
        <f t="shared" si="2"/>
        <v>0</v>
      </c>
      <c r="AJ11" s="95">
        <f t="shared" si="3"/>
        <v>0</v>
      </c>
      <c r="AK11" s="109">
        <f t="shared" si="4"/>
        <v>0</v>
      </c>
      <c r="AL11" s="4"/>
      <c r="AM11" s="4"/>
      <c r="AN11" s="4"/>
    </row>
    <row r="12" spans="1:40" s="1" customFormat="1" ht="21" customHeight="1">
      <c r="A12" s="18">
        <v>6</v>
      </c>
      <c r="B12" s="119" t="s">
        <v>239</v>
      </c>
      <c r="C12" s="120" t="s">
        <v>18</v>
      </c>
      <c r="D12" s="32"/>
      <c r="E12" s="33"/>
      <c r="F12" s="33"/>
      <c r="G12" s="33"/>
      <c r="H12" s="33"/>
      <c r="I12" s="33"/>
      <c r="J12" s="33"/>
      <c r="K12" s="33"/>
      <c r="L12" s="33"/>
      <c r="M12" s="33"/>
      <c r="N12" s="33"/>
      <c r="O12" s="48"/>
      <c r="P12" s="33"/>
      <c r="Q12" s="33"/>
      <c r="R12" s="33"/>
      <c r="S12" s="33"/>
      <c r="T12" s="33"/>
      <c r="U12" s="33"/>
      <c r="V12" s="33"/>
      <c r="W12" s="33"/>
      <c r="X12" s="33"/>
      <c r="Y12" s="33"/>
      <c r="Z12" s="33"/>
      <c r="AA12" s="33"/>
      <c r="AB12" s="33"/>
      <c r="AC12" s="33"/>
      <c r="AD12" s="33"/>
      <c r="AE12" s="33"/>
      <c r="AF12" s="33"/>
      <c r="AG12" s="33"/>
      <c r="AH12" s="33"/>
      <c r="AI12" s="7">
        <f t="shared" si="2"/>
        <v>0</v>
      </c>
      <c r="AJ12" s="95">
        <f t="shared" si="3"/>
        <v>0</v>
      </c>
      <c r="AK12" s="109">
        <f t="shared" si="4"/>
        <v>0</v>
      </c>
      <c r="AL12" s="4"/>
      <c r="AM12" s="4"/>
      <c r="AN12" s="4"/>
    </row>
    <row r="13" spans="1:40" s="1" customFormat="1" ht="21" customHeight="1">
      <c r="A13" s="12">
        <v>7</v>
      </c>
      <c r="B13" s="119" t="s">
        <v>240</v>
      </c>
      <c r="C13" s="120" t="s">
        <v>31</v>
      </c>
      <c r="D13" s="50"/>
      <c r="E13" s="51"/>
      <c r="F13" s="51"/>
      <c r="G13" s="51"/>
      <c r="H13" s="51"/>
      <c r="I13" s="51"/>
      <c r="J13" s="51"/>
      <c r="K13" s="51"/>
      <c r="L13" s="51"/>
      <c r="M13" s="51"/>
      <c r="N13" s="51"/>
      <c r="O13" s="48"/>
      <c r="P13" s="51"/>
      <c r="Q13" s="51"/>
      <c r="R13" s="51"/>
      <c r="S13" s="51"/>
      <c r="T13" s="51"/>
      <c r="U13" s="51"/>
      <c r="V13" s="51"/>
      <c r="W13" s="51"/>
      <c r="X13" s="51"/>
      <c r="Y13" s="51"/>
      <c r="Z13" s="51"/>
      <c r="AA13" s="51"/>
      <c r="AB13" s="51"/>
      <c r="AC13" s="51"/>
      <c r="AD13" s="51"/>
      <c r="AE13" s="51"/>
      <c r="AF13" s="51"/>
      <c r="AG13" s="33"/>
      <c r="AH13" s="51"/>
      <c r="AI13" s="7">
        <f t="shared" si="2"/>
        <v>0</v>
      </c>
      <c r="AJ13" s="95">
        <f t="shared" si="3"/>
        <v>0</v>
      </c>
      <c r="AK13" s="109">
        <f t="shared" si="4"/>
        <v>0</v>
      </c>
      <c r="AL13" s="4"/>
      <c r="AM13" s="4"/>
      <c r="AN13" s="4"/>
    </row>
    <row r="14" spans="1:40" s="1" customFormat="1" ht="21" customHeight="1">
      <c r="A14" s="18">
        <v>8</v>
      </c>
      <c r="B14" s="119" t="s">
        <v>241</v>
      </c>
      <c r="C14" s="120" t="s">
        <v>242</v>
      </c>
      <c r="D14" s="32"/>
      <c r="E14" s="33"/>
      <c r="F14" s="33"/>
      <c r="G14" s="33"/>
      <c r="H14" s="33"/>
      <c r="I14" s="33"/>
      <c r="J14" s="33"/>
      <c r="K14" s="33"/>
      <c r="L14" s="33"/>
      <c r="M14" s="33"/>
      <c r="N14" s="33"/>
      <c r="O14" s="48"/>
      <c r="P14" s="33"/>
      <c r="Q14" s="33"/>
      <c r="R14" s="33"/>
      <c r="S14" s="33"/>
      <c r="T14" s="33"/>
      <c r="U14" s="33"/>
      <c r="V14" s="33"/>
      <c r="W14" s="33"/>
      <c r="X14" s="33"/>
      <c r="Y14" s="33"/>
      <c r="Z14" s="33"/>
      <c r="AA14" s="33"/>
      <c r="AB14" s="33"/>
      <c r="AC14" s="33"/>
      <c r="AD14" s="33"/>
      <c r="AE14" s="33"/>
      <c r="AF14" s="33"/>
      <c r="AG14" s="33"/>
      <c r="AH14" s="33"/>
      <c r="AI14" s="7">
        <f t="shared" si="2"/>
        <v>0</v>
      </c>
      <c r="AJ14" s="95">
        <f t="shared" si="3"/>
        <v>0</v>
      </c>
      <c r="AK14" s="109">
        <f t="shared" si="4"/>
        <v>0</v>
      </c>
      <c r="AL14" s="4"/>
      <c r="AM14" s="4"/>
      <c r="AN14" s="4"/>
    </row>
    <row r="15" spans="1:40" s="1" customFormat="1" ht="21" customHeight="1">
      <c r="A15" s="12">
        <v>9</v>
      </c>
      <c r="B15" s="119" t="s">
        <v>243</v>
      </c>
      <c r="C15" s="120" t="s">
        <v>19</v>
      </c>
      <c r="D15" s="32"/>
      <c r="E15" s="33"/>
      <c r="F15" s="33"/>
      <c r="G15" s="33"/>
      <c r="H15" s="33"/>
      <c r="I15" s="33"/>
      <c r="J15" s="33"/>
      <c r="K15" s="33"/>
      <c r="L15" s="33"/>
      <c r="M15" s="33"/>
      <c r="N15" s="33"/>
      <c r="O15" s="48"/>
      <c r="P15" s="33"/>
      <c r="Q15" s="33"/>
      <c r="R15" s="33"/>
      <c r="S15" s="33"/>
      <c r="T15" s="33"/>
      <c r="U15" s="33"/>
      <c r="V15" s="33"/>
      <c r="W15" s="33"/>
      <c r="X15" s="33"/>
      <c r="Y15" s="33"/>
      <c r="Z15" s="33"/>
      <c r="AA15" s="33"/>
      <c r="AB15" s="33"/>
      <c r="AC15" s="33"/>
      <c r="AD15" s="33"/>
      <c r="AE15" s="33"/>
      <c r="AF15" s="33"/>
      <c r="AG15" s="33"/>
      <c r="AH15" s="33"/>
      <c r="AI15" s="7">
        <f t="shared" si="2"/>
        <v>0</v>
      </c>
      <c r="AJ15" s="95">
        <f t="shared" si="3"/>
        <v>0</v>
      </c>
      <c r="AK15" s="109">
        <f t="shared" si="4"/>
        <v>0</v>
      </c>
      <c r="AL15" s="4"/>
      <c r="AM15" s="4"/>
      <c r="AN15" s="4"/>
    </row>
    <row r="16" spans="1:40" s="17" customFormat="1" ht="21" customHeight="1">
      <c r="A16" s="18">
        <v>10</v>
      </c>
      <c r="B16" s="119" t="s">
        <v>244</v>
      </c>
      <c r="C16" s="120" t="s">
        <v>19</v>
      </c>
      <c r="D16" s="32"/>
      <c r="E16" s="33"/>
      <c r="F16" s="33"/>
      <c r="G16" s="33"/>
      <c r="H16" s="33"/>
      <c r="I16" s="33"/>
      <c r="J16" s="33"/>
      <c r="K16" s="33"/>
      <c r="L16" s="33"/>
      <c r="M16" s="33"/>
      <c r="N16" s="33"/>
      <c r="O16" s="48"/>
      <c r="P16" s="33"/>
      <c r="Q16" s="33"/>
      <c r="R16" s="33"/>
      <c r="S16" s="33"/>
      <c r="T16" s="33"/>
      <c r="U16" s="33"/>
      <c r="V16" s="33"/>
      <c r="W16" s="33"/>
      <c r="X16" s="33"/>
      <c r="Y16" s="33"/>
      <c r="Z16" s="33"/>
      <c r="AA16" s="33"/>
      <c r="AB16" s="33"/>
      <c r="AC16" s="33"/>
      <c r="AD16" s="33"/>
      <c r="AE16" s="33"/>
      <c r="AF16" s="33"/>
      <c r="AG16" s="33"/>
      <c r="AH16" s="33"/>
      <c r="AI16" s="7">
        <f t="shared" si="2"/>
        <v>0</v>
      </c>
      <c r="AJ16" s="95">
        <f t="shared" si="3"/>
        <v>0</v>
      </c>
      <c r="AK16" s="109">
        <f t="shared" si="4"/>
        <v>0</v>
      </c>
      <c r="AL16" s="16"/>
      <c r="AM16" s="16"/>
      <c r="AN16" s="16"/>
    </row>
    <row r="17" spans="1:40" s="1" customFormat="1" ht="21" customHeight="1">
      <c r="A17" s="12">
        <v>11</v>
      </c>
      <c r="B17" s="119" t="s">
        <v>245</v>
      </c>
      <c r="C17" s="120" t="s">
        <v>54</v>
      </c>
      <c r="D17" s="32"/>
      <c r="E17" s="33"/>
      <c r="F17" s="33"/>
      <c r="G17" s="33"/>
      <c r="H17" s="33"/>
      <c r="I17" s="33"/>
      <c r="J17" s="33"/>
      <c r="K17" s="33"/>
      <c r="L17" s="33"/>
      <c r="M17" s="33"/>
      <c r="N17" s="33"/>
      <c r="O17" s="48"/>
      <c r="P17" s="33"/>
      <c r="Q17" s="33"/>
      <c r="R17" s="33"/>
      <c r="S17" s="33"/>
      <c r="T17" s="33"/>
      <c r="U17" s="33"/>
      <c r="V17" s="33"/>
      <c r="W17" s="33"/>
      <c r="X17" s="33"/>
      <c r="Y17" s="33"/>
      <c r="Z17" s="33"/>
      <c r="AA17" s="33"/>
      <c r="AB17" s="33"/>
      <c r="AC17" s="33"/>
      <c r="AD17" s="33"/>
      <c r="AE17" s="33"/>
      <c r="AF17" s="33"/>
      <c r="AG17" s="33"/>
      <c r="AH17" s="33"/>
      <c r="AI17" s="7">
        <f t="shared" si="2"/>
        <v>0</v>
      </c>
      <c r="AJ17" s="95">
        <f t="shared" si="3"/>
        <v>0</v>
      </c>
      <c r="AK17" s="109">
        <f t="shared" si="4"/>
        <v>0</v>
      </c>
      <c r="AL17" s="4"/>
      <c r="AM17" s="4"/>
      <c r="AN17" s="4"/>
    </row>
    <row r="18" spans="1:40" s="1" customFormat="1" ht="21" customHeight="1">
      <c r="A18" s="18">
        <v>12</v>
      </c>
      <c r="B18" s="119" t="s">
        <v>246</v>
      </c>
      <c r="C18" s="120" t="s">
        <v>247</v>
      </c>
      <c r="D18" s="32"/>
      <c r="E18" s="33"/>
      <c r="F18" s="33"/>
      <c r="G18" s="33"/>
      <c r="H18" s="33"/>
      <c r="I18" s="33"/>
      <c r="J18" s="33"/>
      <c r="K18" s="21"/>
      <c r="L18" s="33"/>
      <c r="M18" s="33"/>
      <c r="N18" s="33"/>
      <c r="O18" s="48"/>
      <c r="P18" s="33"/>
      <c r="Q18" s="33"/>
      <c r="R18" s="33"/>
      <c r="S18" s="33"/>
      <c r="T18" s="33"/>
      <c r="U18" s="33"/>
      <c r="V18" s="33"/>
      <c r="W18" s="33"/>
      <c r="X18" s="33"/>
      <c r="Y18" s="33"/>
      <c r="Z18" s="33"/>
      <c r="AA18" s="33"/>
      <c r="AB18" s="33"/>
      <c r="AC18" s="33"/>
      <c r="AD18" s="33"/>
      <c r="AE18" s="33"/>
      <c r="AF18" s="33"/>
      <c r="AG18" s="33"/>
      <c r="AH18" s="33"/>
      <c r="AI18" s="7">
        <f t="shared" si="2"/>
        <v>0</v>
      </c>
      <c r="AJ18" s="95">
        <f t="shared" si="3"/>
        <v>0</v>
      </c>
      <c r="AK18" s="109">
        <f t="shared" si="4"/>
        <v>0</v>
      </c>
      <c r="AL18" s="4"/>
      <c r="AM18" s="4"/>
      <c r="AN18" s="4"/>
    </row>
    <row r="19" spans="1:40" s="1" customFormat="1" ht="21" customHeight="1">
      <c r="A19" s="12">
        <v>13</v>
      </c>
      <c r="B19" s="119" t="s">
        <v>248</v>
      </c>
      <c r="C19" s="120" t="s">
        <v>247</v>
      </c>
      <c r="D19" s="34"/>
      <c r="E19" s="34"/>
      <c r="F19" s="34"/>
      <c r="G19" s="34"/>
      <c r="H19" s="34"/>
      <c r="I19" s="34"/>
      <c r="J19" s="34"/>
      <c r="K19" s="34"/>
      <c r="L19" s="34"/>
      <c r="M19" s="34"/>
      <c r="N19" s="34"/>
      <c r="O19" s="48"/>
      <c r="P19" s="34"/>
      <c r="Q19" s="34"/>
      <c r="R19" s="34"/>
      <c r="S19" s="34"/>
      <c r="T19" s="34"/>
      <c r="U19" s="34"/>
      <c r="V19" s="52"/>
      <c r="W19" s="34"/>
      <c r="X19" s="34"/>
      <c r="Y19" s="34"/>
      <c r="Z19" s="34"/>
      <c r="AA19" s="34"/>
      <c r="AB19" s="34"/>
      <c r="AC19" s="34"/>
      <c r="AD19" s="34"/>
      <c r="AE19" s="34"/>
      <c r="AF19" s="34"/>
      <c r="AG19" s="34"/>
      <c r="AH19" s="34"/>
      <c r="AI19" s="7">
        <f t="shared" si="2"/>
        <v>0</v>
      </c>
      <c r="AJ19" s="95">
        <f t="shared" si="3"/>
        <v>0</v>
      </c>
      <c r="AK19" s="109">
        <f t="shared" si="4"/>
        <v>0</v>
      </c>
      <c r="AL19" s="4"/>
      <c r="AM19" s="4"/>
      <c r="AN19" s="4"/>
    </row>
    <row r="20" spans="1:40" s="1" customFormat="1" ht="21" customHeight="1">
      <c r="A20" s="18">
        <v>14</v>
      </c>
      <c r="B20" s="119" t="s">
        <v>249</v>
      </c>
      <c r="C20" s="120" t="s">
        <v>247</v>
      </c>
      <c r="D20" s="32"/>
      <c r="E20" s="33"/>
      <c r="F20" s="33"/>
      <c r="G20" s="33"/>
      <c r="H20" s="33"/>
      <c r="I20" s="33"/>
      <c r="J20" s="33"/>
      <c r="K20" s="33"/>
      <c r="L20" s="33"/>
      <c r="M20" s="33"/>
      <c r="N20" s="33"/>
      <c r="O20" s="48"/>
      <c r="P20" s="33"/>
      <c r="Q20" s="33"/>
      <c r="R20" s="34"/>
      <c r="S20" s="33"/>
      <c r="T20" s="33"/>
      <c r="U20" s="33"/>
      <c r="V20" s="33"/>
      <c r="W20" s="33"/>
      <c r="X20" s="33"/>
      <c r="Y20" s="33"/>
      <c r="Z20" s="33"/>
      <c r="AA20" s="33"/>
      <c r="AB20" s="33"/>
      <c r="AC20" s="33"/>
      <c r="AD20" s="33"/>
      <c r="AE20" s="33"/>
      <c r="AF20" s="33"/>
      <c r="AG20" s="33"/>
      <c r="AH20" s="33"/>
      <c r="AI20" s="7">
        <f t="shared" si="2"/>
        <v>0</v>
      </c>
      <c r="AJ20" s="95">
        <f t="shared" si="3"/>
        <v>0</v>
      </c>
      <c r="AK20" s="109">
        <f t="shared" si="4"/>
        <v>0</v>
      </c>
      <c r="AL20" s="4"/>
      <c r="AM20" s="4"/>
      <c r="AN20" s="4"/>
    </row>
    <row r="21" spans="1:40" s="1" customFormat="1" ht="21" customHeight="1">
      <c r="A21" s="12">
        <v>15</v>
      </c>
      <c r="B21" s="119" t="s">
        <v>250</v>
      </c>
      <c r="C21" s="120" t="s">
        <v>247</v>
      </c>
      <c r="D21" s="32"/>
      <c r="E21" s="33"/>
      <c r="F21" s="33"/>
      <c r="G21" s="33"/>
      <c r="H21" s="33"/>
      <c r="I21" s="33"/>
      <c r="J21" s="33"/>
      <c r="K21" s="21"/>
      <c r="L21" s="33"/>
      <c r="M21" s="33"/>
      <c r="N21" s="33"/>
      <c r="O21" s="48"/>
      <c r="P21" s="33"/>
      <c r="Q21" s="33"/>
      <c r="R21" s="33"/>
      <c r="S21" s="33"/>
      <c r="T21" s="33"/>
      <c r="U21" s="33"/>
      <c r="V21" s="33"/>
      <c r="W21" s="33"/>
      <c r="X21" s="33"/>
      <c r="Y21" s="33"/>
      <c r="Z21" s="33"/>
      <c r="AA21" s="33"/>
      <c r="AB21" s="33"/>
      <c r="AC21" s="33"/>
      <c r="AD21" s="33"/>
      <c r="AE21" s="33"/>
      <c r="AF21" s="33"/>
      <c r="AG21" s="33"/>
      <c r="AH21" s="33"/>
      <c r="AI21" s="7">
        <f t="shared" si="2"/>
        <v>0</v>
      </c>
      <c r="AJ21" s="95">
        <f t="shared" si="3"/>
        <v>0</v>
      </c>
      <c r="AK21" s="109">
        <f t="shared" si="4"/>
        <v>0</v>
      </c>
      <c r="AL21" s="205"/>
      <c r="AM21" s="206"/>
      <c r="AN21" s="4"/>
    </row>
    <row r="22" spans="1:40" s="1" customFormat="1" ht="21.75" customHeight="1">
      <c r="A22" s="18">
        <v>16</v>
      </c>
      <c r="B22" s="119" t="s">
        <v>251</v>
      </c>
      <c r="C22" s="120" t="s">
        <v>252</v>
      </c>
      <c r="D22" s="32"/>
      <c r="E22" s="33"/>
      <c r="F22" s="33"/>
      <c r="G22" s="33"/>
      <c r="H22" s="33"/>
      <c r="I22" s="33"/>
      <c r="J22" s="33"/>
      <c r="K22" s="33"/>
      <c r="L22" s="33"/>
      <c r="M22" s="33"/>
      <c r="N22" s="33"/>
      <c r="O22" s="48"/>
      <c r="P22" s="33"/>
      <c r="Q22" s="33"/>
      <c r="R22" s="33"/>
      <c r="S22" s="33"/>
      <c r="T22" s="33"/>
      <c r="U22" s="33"/>
      <c r="V22" s="33"/>
      <c r="W22" s="33"/>
      <c r="X22" s="33"/>
      <c r="Y22" s="33"/>
      <c r="Z22" s="33"/>
      <c r="AA22" s="33"/>
      <c r="AB22" s="33"/>
      <c r="AC22" s="33"/>
      <c r="AD22" s="33"/>
      <c r="AE22" s="33"/>
      <c r="AF22" s="33"/>
      <c r="AG22" s="33"/>
      <c r="AH22" s="33"/>
      <c r="AI22" s="7">
        <f t="shared" si="2"/>
        <v>0</v>
      </c>
      <c r="AJ22" s="95">
        <f t="shared" si="3"/>
        <v>0</v>
      </c>
      <c r="AK22" s="109">
        <f t="shared" si="4"/>
        <v>0</v>
      </c>
      <c r="AL22" s="4"/>
      <c r="AM22" s="4"/>
      <c r="AN22" s="4"/>
    </row>
    <row r="23" spans="1:40" s="1" customFormat="1" ht="21" customHeight="1">
      <c r="A23" s="12">
        <v>17</v>
      </c>
      <c r="B23" s="119" t="s">
        <v>253</v>
      </c>
      <c r="C23" s="120" t="s">
        <v>57</v>
      </c>
      <c r="D23" s="32"/>
      <c r="E23" s="33"/>
      <c r="F23" s="33"/>
      <c r="G23" s="33"/>
      <c r="H23" s="33"/>
      <c r="I23" s="33"/>
      <c r="J23" s="33"/>
      <c r="K23" s="33"/>
      <c r="L23" s="33"/>
      <c r="M23" s="33"/>
      <c r="N23" s="33"/>
      <c r="O23" s="48"/>
      <c r="P23" s="33"/>
      <c r="Q23" s="33"/>
      <c r="R23" s="33"/>
      <c r="S23" s="33"/>
      <c r="T23" s="33"/>
      <c r="U23" s="33"/>
      <c r="V23" s="33"/>
      <c r="W23" s="33"/>
      <c r="X23" s="33"/>
      <c r="Y23" s="33"/>
      <c r="Z23" s="33"/>
      <c r="AA23" s="33"/>
      <c r="AB23" s="33"/>
      <c r="AC23" s="33"/>
      <c r="AD23" s="33"/>
      <c r="AE23" s="33"/>
      <c r="AF23" s="33"/>
      <c r="AG23" s="33"/>
      <c r="AH23" s="33"/>
      <c r="AI23" s="7">
        <f t="shared" si="2"/>
        <v>0</v>
      </c>
      <c r="AJ23" s="95">
        <f t="shared" si="3"/>
        <v>0</v>
      </c>
      <c r="AK23" s="109">
        <f t="shared" si="4"/>
        <v>0</v>
      </c>
      <c r="AL23" s="4"/>
      <c r="AM23" s="4"/>
      <c r="AN23" s="4"/>
    </row>
    <row r="24" spans="1:40" s="1" customFormat="1" ht="21" customHeight="1">
      <c r="A24" s="18">
        <v>18</v>
      </c>
      <c r="B24" s="119" t="s">
        <v>254</v>
      </c>
      <c r="C24" s="120" t="s">
        <v>42</v>
      </c>
      <c r="D24" s="32"/>
      <c r="E24" s="33"/>
      <c r="F24" s="33"/>
      <c r="G24" s="33"/>
      <c r="H24" s="33"/>
      <c r="I24" s="33"/>
      <c r="J24" s="33"/>
      <c r="K24" s="33"/>
      <c r="L24" s="33"/>
      <c r="M24" s="33"/>
      <c r="N24" s="33"/>
      <c r="O24" s="48"/>
      <c r="P24" s="33"/>
      <c r="Q24" s="33"/>
      <c r="R24" s="33"/>
      <c r="S24" s="33"/>
      <c r="T24" s="33"/>
      <c r="U24" s="33"/>
      <c r="V24" s="33"/>
      <c r="W24" s="33"/>
      <c r="X24" s="33"/>
      <c r="Y24" s="33"/>
      <c r="Z24" s="33"/>
      <c r="AA24" s="33"/>
      <c r="AB24" s="33"/>
      <c r="AC24" s="33"/>
      <c r="AD24" s="33"/>
      <c r="AE24" s="33"/>
      <c r="AF24" s="33"/>
      <c r="AG24" s="33"/>
      <c r="AH24" s="33"/>
      <c r="AI24" s="7">
        <f t="shared" si="2"/>
        <v>0</v>
      </c>
      <c r="AJ24" s="95">
        <f t="shared" si="3"/>
        <v>0</v>
      </c>
      <c r="AK24" s="109">
        <f t="shared" si="4"/>
        <v>0</v>
      </c>
      <c r="AL24" s="4"/>
      <c r="AM24" s="4"/>
      <c r="AN24" s="4"/>
    </row>
    <row r="25" spans="1:40" s="1" customFormat="1" ht="21" customHeight="1">
      <c r="A25" s="12">
        <v>19</v>
      </c>
      <c r="B25" s="119" t="s">
        <v>185</v>
      </c>
      <c r="C25" s="120" t="s">
        <v>255</v>
      </c>
      <c r="D25" s="32"/>
      <c r="E25" s="33"/>
      <c r="F25" s="33"/>
      <c r="G25" s="33"/>
      <c r="H25" s="33"/>
      <c r="I25" s="33"/>
      <c r="J25" s="33"/>
      <c r="K25" s="33"/>
      <c r="L25" s="33"/>
      <c r="M25" s="33"/>
      <c r="N25" s="33"/>
      <c r="O25" s="48"/>
      <c r="P25" s="33"/>
      <c r="Q25" s="33"/>
      <c r="R25" s="33"/>
      <c r="S25" s="33"/>
      <c r="T25" s="33"/>
      <c r="U25" s="33"/>
      <c r="V25" s="33"/>
      <c r="W25" s="33"/>
      <c r="X25" s="33"/>
      <c r="Y25" s="33"/>
      <c r="Z25" s="33"/>
      <c r="AA25" s="33"/>
      <c r="AB25" s="33"/>
      <c r="AC25" s="33"/>
      <c r="AD25" s="33"/>
      <c r="AE25" s="33"/>
      <c r="AF25" s="33"/>
      <c r="AG25" s="33"/>
      <c r="AH25" s="33"/>
      <c r="AI25" s="7">
        <f t="shared" si="2"/>
        <v>0</v>
      </c>
      <c r="AJ25" s="95">
        <f t="shared" si="3"/>
        <v>0</v>
      </c>
      <c r="AK25" s="109">
        <f t="shared" si="4"/>
        <v>0</v>
      </c>
      <c r="AL25" s="4"/>
      <c r="AM25" s="4"/>
      <c r="AN25" s="4"/>
    </row>
    <row r="26" spans="1:40" s="1" customFormat="1" ht="21" customHeight="1">
      <c r="A26" s="18">
        <v>20</v>
      </c>
      <c r="B26" s="119" t="s">
        <v>256</v>
      </c>
      <c r="C26" s="120" t="s">
        <v>50</v>
      </c>
      <c r="D26" s="22"/>
      <c r="E26" s="21"/>
      <c r="F26" s="21"/>
      <c r="G26" s="21"/>
      <c r="H26" s="21"/>
      <c r="I26" s="21"/>
      <c r="J26" s="21"/>
      <c r="K26" s="21"/>
      <c r="L26" s="21"/>
      <c r="M26" s="21"/>
      <c r="N26" s="21"/>
      <c r="O26" s="23"/>
      <c r="P26" s="21"/>
      <c r="Q26" s="21"/>
      <c r="R26" s="21"/>
      <c r="S26" s="21"/>
      <c r="T26" s="21"/>
      <c r="U26" s="21"/>
      <c r="V26" s="21"/>
      <c r="W26" s="21"/>
      <c r="X26" s="21"/>
      <c r="Y26" s="21"/>
      <c r="Z26" s="21"/>
      <c r="AA26" s="21"/>
      <c r="AB26" s="21"/>
      <c r="AC26" s="21"/>
      <c r="AD26" s="21"/>
      <c r="AE26" s="21"/>
      <c r="AF26" s="21"/>
      <c r="AG26" s="21"/>
      <c r="AH26" s="21"/>
      <c r="AI26" s="7">
        <f t="shared" ref="AI26:AI44" si="5">COUNTIF(D26:AH26,"K")+2*COUNTIF(D26:AH26,"2K")+COUNTIF(D26:AH26,"TK")+COUNTIF(D26:AH26,"KT")+COUNTIF(D26:AH26,"PK")+COUNTIF(D26:AH26,"KP")+2*COUNTIF(D26:AH26,"K2")</f>
        <v>0</v>
      </c>
      <c r="AJ26" s="110">
        <f t="shared" ref="AJ26:AJ44" si="6">COUNTIF(E26:AI26,"P")+2*COUNTIF(E26:AI26,"2P")+COUNTIF(E26:AI26,"TP")+COUNTIF(E26:AI26,"PT")+COUNTIF(E26:AI26,"PK")+COUNTIF(E26:AI26,"KP")+2*COUNTIF(E26:AI26,"P2")</f>
        <v>0</v>
      </c>
      <c r="AK26" s="110">
        <f t="shared" ref="AK26:AK44" si="7">COUNTIF(D26:AH26,"T")+2*COUNTIF(D26:AH26,"2T")+2*COUNTIF(D26:AH26,"T2")+COUNTIF(D26:AH26,"PT")+COUNTIF(D26:AH26,"TP")+COUNTIF(D26:AH26,"TK")+COUNTIF(D26:AH26,"KT")</f>
        <v>0</v>
      </c>
      <c r="AL26" s="4"/>
      <c r="AM26" s="4"/>
      <c r="AN26" s="4"/>
    </row>
    <row r="27" spans="1:40" s="1" customFormat="1" ht="21" customHeight="1">
      <c r="A27" s="12">
        <v>21</v>
      </c>
      <c r="B27" s="119" t="s">
        <v>257</v>
      </c>
      <c r="C27" s="120" t="s">
        <v>9</v>
      </c>
      <c r="D27" s="22"/>
      <c r="E27" s="21"/>
      <c r="F27" s="21"/>
      <c r="G27" s="21"/>
      <c r="H27" s="21"/>
      <c r="I27" s="21"/>
      <c r="J27" s="21"/>
      <c r="K27" s="21"/>
      <c r="L27" s="21"/>
      <c r="M27" s="21"/>
      <c r="N27" s="21"/>
      <c r="O27" s="23"/>
      <c r="P27" s="21"/>
      <c r="Q27" s="21"/>
      <c r="R27" s="21"/>
      <c r="S27" s="21"/>
      <c r="T27" s="21"/>
      <c r="U27" s="21"/>
      <c r="V27" s="21"/>
      <c r="W27" s="21"/>
      <c r="X27" s="21"/>
      <c r="Y27" s="21"/>
      <c r="Z27" s="21"/>
      <c r="AA27" s="21"/>
      <c r="AB27" s="21"/>
      <c r="AC27" s="21"/>
      <c r="AD27" s="21"/>
      <c r="AE27" s="21"/>
      <c r="AF27" s="21"/>
      <c r="AG27" s="21"/>
      <c r="AH27" s="21"/>
      <c r="AI27" s="7">
        <f t="shared" si="5"/>
        <v>0</v>
      </c>
      <c r="AJ27" s="110">
        <f t="shared" si="6"/>
        <v>0</v>
      </c>
      <c r="AK27" s="110">
        <f t="shared" si="7"/>
        <v>0</v>
      </c>
      <c r="AL27" s="4"/>
      <c r="AM27" s="4"/>
      <c r="AN27" s="4"/>
    </row>
    <row r="28" spans="1:40" s="1" customFormat="1" ht="21" customHeight="1">
      <c r="A28" s="18">
        <v>22</v>
      </c>
      <c r="B28" s="119" t="s">
        <v>258</v>
      </c>
      <c r="C28" s="120" t="s">
        <v>9</v>
      </c>
      <c r="D28" s="22"/>
      <c r="E28" s="21"/>
      <c r="F28" s="21"/>
      <c r="G28" s="21"/>
      <c r="H28" s="21"/>
      <c r="I28" s="21"/>
      <c r="J28" s="21"/>
      <c r="K28" s="21"/>
      <c r="L28" s="21"/>
      <c r="M28" s="21"/>
      <c r="N28" s="21"/>
      <c r="O28" s="23"/>
      <c r="P28" s="21"/>
      <c r="Q28" s="21"/>
      <c r="R28" s="21"/>
      <c r="S28" s="21"/>
      <c r="T28" s="21"/>
      <c r="U28" s="21"/>
      <c r="V28" s="21"/>
      <c r="W28" s="21"/>
      <c r="X28" s="21"/>
      <c r="Y28" s="21"/>
      <c r="Z28" s="21"/>
      <c r="AA28" s="21"/>
      <c r="AB28" s="21"/>
      <c r="AC28" s="21"/>
      <c r="AD28" s="21"/>
      <c r="AE28" s="21"/>
      <c r="AF28" s="21"/>
      <c r="AG28" s="21"/>
      <c r="AH28" s="21"/>
      <c r="AI28" s="7">
        <f t="shared" ref="AI28:AI38" si="8">COUNTIF(D28:AH28,"K")+2*COUNTIF(D28:AH28,"2K")+COUNTIF(D28:AH28,"TK")+COUNTIF(D28:AH28,"KT")+COUNTIF(D28:AH28,"PK")+COUNTIF(D28:AH28,"KP")+2*COUNTIF(D28:AH28,"K2")</f>
        <v>0</v>
      </c>
      <c r="AJ28" s="117">
        <f t="shared" ref="AJ28:AJ38" si="9">COUNTIF(E28:AI28,"P")+2*COUNTIF(E28:AI28,"2P")+COUNTIF(E28:AI28,"TP")+COUNTIF(E28:AI28,"PT")+COUNTIF(E28:AI28,"PK")+COUNTIF(E28:AI28,"KP")+2*COUNTIF(E28:AI28,"P2")</f>
        <v>0</v>
      </c>
      <c r="AK28" s="117">
        <f t="shared" ref="AK28:AK38" si="10">COUNTIF(D28:AH28,"T")+2*COUNTIF(D28:AH28,"2T")+2*COUNTIF(D28:AH28,"T2")+COUNTIF(D28:AH28,"PT")+COUNTIF(D28:AH28,"TP")+COUNTIF(D28:AH28,"TK")+COUNTIF(D28:AH28,"KT")</f>
        <v>0</v>
      </c>
      <c r="AL28" s="4"/>
      <c r="AM28" s="4"/>
      <c r="AN28" s="4"/>
    </row>
    <row r="29" spans="1:40" s="1" customFormat="1" ht="21" customHeight="1">
      <c r="A29" s="12">
        <v>23</v>
      </c>
      <c r="B29" s="119" t="s">
        <v>259</v>
      </c>
      <c r="C29" s="120" t="s">
        <v>9</v>
      </c>
      <c r="D29" s="22"/>
      <c r="E29" s="21"/>
      <c r="F29" s="21"/>
      <c r="G29" s="21"/>
      <c r="H29" s="21"/>
      <c r="I29" s="21"/>
      <c r="J29" s="21"/>
      <c r="K29" s="21"/>
      <c r="L29" s="21"/>
      <c r="M29" s="21"/>
      <c r="N29" s="21"/>
      <c r="O29" s="23"/>
      <c r="P29" s="21"/>
      <c r="Q29" s="21"/>
      <c r="R29" s="21"/>
      <c r="S29" s="21"/>
      <c r="T29" s="21"/>
      <c r="U29" s="21"/>
      <c r="V29" s="21"/>
      <c r="W29" s="21"/>
      <c r="X29" s="21"/>
      <c r="Y29" s="21"/>
      <c r="Z29" s="21"/>
      <c r="AA29" s="21"/>
      <c r="AB29" s="21"/>
      <c r="AC29" s="21"/>
      <c r="AD29" s="21"/>
      <c r="AE29" s="21"/>
      <c r="AF29" s="21"/>
      <c r="AG29" s="21"/>
      <c r="AH29" s="21"/>
      <c r="AI29" s="7">
        <f t="shared" si="8"/>
        <v>0</v>
      </c>
      <c r="AJ29" s="117">
        <f t="shared" si="9"/>
        <v>0</v>
      </c>
      <c r="AK29" s="117">
        <f t="shared" si="10"/>
        <v>0</v>
      </c>
      <c r="AL29" s="4"/>
      <c r="AM29" s="4"/>
      <c r="AN29" s="4"/>
    </row>
    <row r="30" spans="1:40" s="1" customFormat="1" ht="21" customHeight="1">
      <c r="A30" s="18">
        <v>24</v>
      </c>
      <c r="B30" s="119" t="s">
        <v>260</v>
      </c>
      <c r="C30" s="120" t="s">
        <v>261</v>
      </c>
      <c r="D30" s="22"/>
      <c r="E30" s="21"/>
      <c r="F30" s="21"/>
      <c r="G30" s="21"/>
      <c r="H30" s="21"/>
      <c r="I30" s="21"/>
      <c r="J30" s="21"/>
      <c r="K30" s="21"/>
      <c r="L30" s="21"/>
      <c r="M30" s="21"/>
      <c r="N30" s="21"/>
      <c r="O30" s="23"/>
      <c r="P30" s="21"/>
      <c r="Q30" s="21"/>
      <c r="R30" s="21"/>
      <c r="S30" s="21"/>
      <c r="T30" s="21"/>
      <c r="U30" s="21"/>
      <c r="V30" s="21"/>
      <c r="W30" s="21"/>
      <c r="X30" s="21"/>
      <c r="Y30" s="21"/>
      <c r="Z30" s="21"/>
      <c r="AA30" s="21"/>
      <c r="AB30" s="21"/>
      <c r="AC30" s="21"/>
      <c r="AD30" s="21"/>
      <c r="AE30" s="21"/>
      <c r="AF30" s="21"/>
      <c r="AG30" s="21"/>
      <c r="AH30" s="21"/>
      <c r="AI30" s="7">
        <f t="shared" si="8"/>
        <v>0</v>
      </c>
      <c r="AJ30" s="117">
        <f t="shared" si="9"/>
        <v>0</v>
      </c>
      <c r="AK30" s="117">
        <f t="shared" si="10"/>
        <v>0</v>
      </c>
      <c r="AL30" s="4"/>
      <c r="AM30" s="4"/>
      <c r="AN30" s="4"/>
    </row>
    <row r="31" spans="1:40" s="1" customFormat="1" ht="21" customHeight="1">
      <c r="A31" s="12">
        <v>25</v>
      </c>
      <c r="B31" s="119" t="s">
        <v>262</v>
      </c>
      <c r="C31" s="120" t="s">
        <v>263</v>
      </c>
      <c r="D31" s="22"/>
      <c r="E31" s="21"/>
      <c r="F31" s="21"/>
      <c r="G31" s="21"/>
      <c r="H31" s="21"/>
      <c r="I31" s="21"/>
      <c r="J31" s="21"/>
      <c r="K31" s="21"/>
      <c r="L31" s="21"/>
      <c r="M31" s="21"/>
      <c r="N31" s="21"/>
      <c r="O31" s="23"/>
      <c r="P31" s="21"/>
      <c r="Q31" s="21"/>
      <c r="R31" s="21"/>
      <c r="S31" s="21"/>
      <c r="T31" s="21"/>
      <c r="U31" s="21"/>
      <c r="V31" s="21"/>
      <c r="W31" s="21"/>
      <c r="X31" s="21"/>
      <c r="Y31" s="21"/>
      <c r="Z31" s="21"/>
      <c r="AA31" s="21"/>
      <c r="AB31" s="21"/>
      <c r="AC31" s="21"/>
      <c r="AD31" s="21"/>
      <c r="AE31" s="21"/>
      <c r="AF31" s="21"/>
      <c r="AG31" s="21"/>
      <c r="AH31" s="21"/>
      <c r="AI31" s="7">
        <f t="shared" si="8"/>
        <v>0</v>
      </c>
      <c r="AJ31" s="117">
        <f t="shared" si="9"/>
        <v>0</v>
      </c>
      <c r="AK31" s="117">
        <f t="shared" si="10"/>
        <v>0</v>
      </c>
      <c r="AL31" s="4"/>
      <c r="AM31" s="4"/>
      <c r="AN31" s="4"/>
    </row>
    <row r="32" spans="1:40" s="1" customFormat="1" ht="21" customHeight="1">
      <c r="A32" s="18">
        <v>26</v>
      </c>
      <c r="B32" s="119" t="s">
        <v>264</v>
      </c>
      <c r="C32" s="120" t="s">
        <v>265</v>
      </c>
      <c r="D32" s="22"/>
      <c r="E32" s="21"/>
      <c r="F32" s="21"/>
      <c r="G32" s="21"/>
      <c r="H32" s="21"/>
      <c r="I32" s="21"/>
      <c r="J32" s="21"/>
      <c r="K32" s="21"/>
      <c r="L32" s="21"/>
      <c r="M32" s="21"/>
      <c r="N32" s="21"/>
      <c r="O32" s="23"/>
      <c r="P32" s="21"/>
      <c r="Q32" s="21"/>
      <c r="R32" s="21"/>
      <c r="S32" s="21"/>
      <c r="T32" s="21"/>
      <c r="U32" s="21"/>
      <c r="V32" s="21"/>
      <c r="W32" s="21"/>
      <c r="X32" s="21"/>
      <c r="Y32" s="21"/>
      <c r="Z32" s="21"/>
      <c r="AA32" s="21"/>
      <c r="AB32" s="21"/>
      <c r="AC32" s="21"/>
      <c r="AD32" s="21"/>
      <c r="AE32" s="21"/>
      <c r="AF32" s="21"/>
      <c r="AG32" s="21"/>
      <c r="AH32" s="21"/>
      <c r="AI32" s="7">
        <f t="shared" si="8"/>
        <v>0</v>
      </c>
      <c r="AJ32" s="117">
        <f t="shared" si="9"/>
        <v>0</v>
      </c>
      <c r="AK32" s="117">
        <f t="shared" si="10"/>
        <v>0</v>
      </c>
      <c r="AL32" s="4"/>
      <c r="AM32" s="4"/>
      <c r="AN32" s="4"/>
    </row>
    <row r="33" spans="1:40" s="1" customFormat="1" ht="21" customHeight="1">
      <c r="A33" s="12">
        <v>27</v>
      </c>
      <c r="B33" s="119" t="s">
        <v>259</v>
      </c>
      <c r="C33" s="120" t="s">
        <v>16</v>
      </c>
      <c r="D33" s="22"/>
      <c r="E33" s="21"/>
      <c r="F33" s="21"/>
      <c r="G33" s="21"/>
      <c r="H33" s="21"/>
      <c r="I33" s="21"/>
      <c r="J33" s="21"/>
      <c r="K33" s="21"/>
      <c r="L33" s="21"/>
      <c r="M33" s="21"/>
      <c r="N33" s="21"/>
      <c r="O33" s="23"/>
      <c r="P33" s="21"/>
      <c r="Q33" s="21"/>
      <c r="R33" s="21"/>
      <c r="S33" s="21"/>
      <c r="T33" s="21"/>
      <c r="U33" s="21"/>
      <c r="V33" s="21"/>
      <c r="W33" s="21"/>
      <c r="X33" s="21"/>
      <c r="Y33" s="21"/>
      <c r="Z33" s="21"/>
      <c r="AA33" s="21"/>
      <c r="AB33" s="21"/>
      <c r="AC33" s="21"/>
      <c r="AD33" s="21"/>
      <c r="AE33" s="21"/>
      <c r="AF33" s="21"/>
      <c r="AG33" s="21"/>
      <c r="AH33" s="21"/>
      <c r="AI33" s="7">
        <f t="shared" si="8"/>
        <v>0</v>
      </c>
      <c r="AJ33" s="117">
        <f t="shared" si="9"/>
        <v>0</v>
      </c>
      <c r="AK33" s="117">
        <f t="shared" si="10"/>
        <v>0</v>
      </c>
      <c r="AL33" s="4"/>
      <c r="AM33" s="4"/>
      <c r="AN33" s="4"/>
    </row>
    <row r="34" spans="1:40" s="1" customFormat="1" ht="21" customHeight="1">
      <c r="A34" s="18">
        <v>28</v>
      </c>
      <c r="B34" s="119" t="s">
        <v>266</v>
      </c>
      <c r="C34" s="120" t="s">
        <v>37</v>
      </c>
      <c r="D34" s="32"/>
      <c r="E34" s="33"/>
      <c r="F34" s="33"/>
      <c r="G34" s="33"/>
      <c r="H34" s="33"/>
      <c r="I34" s="33"/>
      <c r="J34" s="33"/>
      <c r="K34" s="33"/>
      <c r="L34" s="33"/>
      <c r="M34" s="33"/>
      <c r="N34" s="33"/>
      <c r="O34" s="48"/>
      <c r="P34" s="33"/>
      <c r="Q34" s="33"/>
      <c r="R34" s="33"/>
      <c r="S34" s="33"/>
      <c r="T34" s="33"/>
      <c r="U34" s="33"/>
      <c r="V34" s="33"/>
      <c r="W34" s="33"/>
      <c r="X34" s="33"/>
      <c r="Y34" s="33"/>
      <c r="Z34" s="33"/>
      <c r="AA34" s="33"/>
      <c r="AB34" s="33"/>
      <c r="AC34" s="33"/>
      <c r="AD34" s="33"/>
      <c r="AE34" s="33"/>
      <c r="AF34" s="33"/>
      <c r="AG34" s="33"/>
      <c r="AH34" s="33"/>
      <c r="AI34" s="7">
        <f t="shared" si="8"/>
        <v>0</v>
      </c>
      <c r="AJ34" s="117">
        <f t="shared" si="9"/>
        <v>0</v>
      </c>
      <c r="AK34" s="117">
        <f t="shared" si="10"/>
        <v>0</v>
      </c>
      <c r="AL34" s="5"/>
      <c r="AM34"/>
      <c r="AN34"/>
    </row>
    <row r="35" spans="1:40" s="9" customFormat="1" ht="21" customHeight="1">
      <c r="A35" s="12">
        <v>29</v>
      </c>
      <c r="B35" s="119" t="s">
        <v>267</v>
      </c>
      <c r="C35" s="120" t="s">
        <v>268</v>
      </c>
      <c r="D35" s="32"/>
      <c r="E35" s="33"/>
      <c r="F35" s="33"/>
      <c r="G35" s="33"/>
      <c r="H35" s="33"/>
      <c r="I35" s="33"/>
      <c r="J35" s="33"/>
      <c r="K35" s="33"/>
      <c r="L35" s="33"/>
      <c r="M35" s="33"/>
      <c r="N35" s="33"/>
      <c r="O35" s="48"/>
      <c r="P35" s="33"/>
      <c r="Q35" s="33"/>
      <c r="R35" s="33"/>
      <c r="S35" s="33"/>
      <c r="T35" s="33"/>
      <c r="U35" s="33"/>
      <c r="V35" s="33"/>
      <c r="W35" s="33"/>
      <c r="X35" s="33"/>
      <c r="Y35" s="33"/>
      <c r="Z35" s="33"/>
      <c r="AA35" s="33"/>
      <c r="AB35" s="33"/>
      <c r="AC35" s="33"/>
      <c r="AD35" s="33"/>
      <c r="AE35" s="33"/>
      <c r="AF35" s="33"/>
      <c r="AG35" s="33"/>
      <c r="AH35" s="33"/>
      <c r="AI35" s="7">
        <f t="shared" si="8"/>
        <v>0</v>
      </c>
      <c r="AJ35" s="117">
        <f t="shared" si="9"/>
        <v>0</v>
      </c>
      <c r="AK35" s="117">
        <f t="shared" si="10"/>
        <v>0</v>
      </c>
      <c r="AL35" s="96"/>
      <c r="AM35" s="96"/>
    </row>
    <row r="36" spans="1:40" ht="16.5">
      <c r="A36" s="18">
        <v>30</v>
      </c>
      <c r="B36" s="119" t="s">
        <v>269</v>
      </c>
      <c r="C36" s="120" t="s">
        <v>270</v>
      </c>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7">
        <f t="shared" si="8"/>
        <v>0</v>
      </c>
      <c r="AJ36" s="117">
        <f t="shared" si="9"/>
        <v>0</v>
      </c>
      <c r="AK36" s="117">
        <f t="shared" si="10"/>
        <v>0</v>
      </c>
    </row>
    <row r="37" spans="1:40" ht="16.5">
      <c r="A37" s="12">
        <v>31</v>
      </c>
      <c r="B37" s="119" t="s">
        <v>271</v>
      </c>
      <c r="C37" s="120" t="s">
        <v>272</v>
      </c>
      <c r="D37" s="24"/>
      <c r="E37" s="26"/>
      <c r="F37" s="26"/>
      <c r="G37" s="26"/>
      <c r="H37" s="26"/>
      <c r="I37" s="26"/>
      <c r="J37" s="26"/>
      <c r="K37" s="21"/>
      <c r="L37" s="26"/>
      <c r="M37" s="26"/>
      <c r="N37" s="26"/>
      <c r="O37" s="26"/>
      <c r="P37" s="26"/>
      <c r="Q37" s="26"/>
      <c r="R37" s="26"/>
      <c r="S37" s="26"/>
      <c r="T37" s="26"/>
      <c r="U37" s="26"/>
      <c r="V37" s="26"/>
      <c r="W37" s="26"/>
      <c r="X37" s="26"/>
      <c r="Y37" s="26"/>
      <c r="Z37" s="26"/>
      <c r="AA37" s="26"/>
      <c r="AB37" s="26"/>
      <c r="AC37" s="26"/>
      <c r="AD37" s="26"/>
      <c r="AE37" s="26"/>
      <c r="AF37" s="26"/>
      <c r="AG37" s="26"/>
      <c r="AH37" s="26"/>
      <c r="AI37" s="7">
        <f t="shared" si="8"/>
        <v>0</v>
      </c>
      <c r="AJ37" s="117">
        <f t="shared" si="9"/>
        <v>0</v>
      </c>
      <c r="AK37" s="117">
        <f t="shared" si="10"/>
        <v>0</v>
      </c>
    </row>
    <row r="38" spans="1:40" ht="16.5">
      <c r="A38" s="18">
        <v>32</v>
      </c>
      <c r="B38" s="119" t="s">
        <v>273</v>
      </c>
      <c r="C38" s="120" t="s">
        <v>33</v>
      </c>
      <c r="D38" s="24"/>
      <c r="E38" s="26"/>
      <c r="F38" s="26"/>
      <c r="G38" s="26"/>
      <c r="H38" s="26"/>
      <c r="I38" s="26"/>
      <c r="J38" s="26"/>
      <c r="K38" s="21"/>
      <c r="L38" s="26"/>
      <c r="M38" s="26"/>
      <c r="N38" s="26"/>
      <c r="O38" s="26"/>
      <c r="P38" s="26"/>
      <c r="Q38" s="26"/>
      <c r="R38" s="26"/>
      <c r="S38" s="26"/>
      <c r="T38" s="26"/>
      <c r="U38" s="26"/>
      <c r="V38" s="26"/>
      <c r="W38" s="26"/>
      <c r="X38" s="26"/>
      <c r="Y38" s="26"/>
      <c r="Z38" s="26"/>
      <c r="AA38" s="26"/>
      <c r="AB38" s="26"/>
      <c r="AC38" s="26"/>
      <c r="AD38" s="26"/>
      <c r="AE38" s="26"/>
      <c r="AF38" s="26"/>
      <c r="AG38" s="26"/>
      <c r="AH38" s="26"/>
      <c r="AI38" s="7">
        <f t="shared" si="8"/>
        <v>0</v>
      </c>
      <c r="AJ38" s="117">
        <f t="shared" si="9"/>
        <v>0</v>
      </c>
      <c r="AK38" s="117">
        <f t="shared" si="10"/>
        <v>0</v>
      </c>
    </row>
    <row r="39" spans="1:40" ht="16.5">
      <c r="A39" s="12">
        <v>33</v>
      </c>
      <c r="B39" s="119" t="s">
        <v>274</v>
      </c>
      <c r="C39" s="120" t="s">
        <v>33</v>
      </c>
      <c r="D39" s="22"/>
      <c r="E39" s="21"/>
      <c r="F39" s="21"/>
      <c r="G39" s="21"/>
      <c r="H39" s="21"/>
      <c r="I39" s="21"/>
      <c r="J39" s="21"/>
      <c r="K39" s="21"/>
      <c r="L39" s="21"/>
      <c r="M39" s="21"/>
      <c r="N39" s="21"/>
      <c r="O39" s="23"/>
      <c r="P39" s="21"/>
      <c r="Q39" s="21"/>
      <c r="R39" s="21"/>
      <c r="S39" s="21"/>
      <c r="T39" s="21"/>
      <c r="U39" s="21"/>
      <c r="V39" s="21"/>
      <c r="W39" s="21"/>
      <c r="X39" s="21"/>
      <c r="Y39" s="21"/>
      <c r="Z39" s="21"/>
      <c r="AA39" s="21"/>
      <c r="AB39" s="21"/>
      <c r="AC39" s="21"/>
      <c r="AD39" s="21"/>
      <c r="AE39" s="21"/>
      <c r="AF39" s="21"/>
      <c r="AG39" s="21"/>
      <c r="AH39" s="21"/>
      <c r="AI39" s="7">
        <f t="shared" si="5"/>
        <v>0</v>
      </c>
      <c r="AJ39" s="110">
        <f t="shared" si="6"/>
        <v>0</v>
      </c>
      <c r="AK39" s="110">
        <f t="shared" si="7"/>
        <v>0</v>
      </c>
    </row>
    <row r="40" spans="1:40" ht="16.5">
      <c r="A40" s="18">
        <v>34</v>
      </c>
      <c r="B40" s="119" t="s">
        <v>275</v>
      </c>
      <c r="C40" s="120" t="s">
        <v>33</v>
      </c>
      <c r="D40" s="22"/>
      <c r="E40" s="21"/>
      <c r="F40" s="21"/>
      <c r="G40" s="21"/>
      <c r="H40" s="21"/>
      <c r="I40" s="21"/>
      <c r="J40" s="21"/>
      <c r="K40" s="21"/>
      <c r="L40" s="21"/>
      <c r="M40" s="21"/>
      <c r="N40" s="21"/>
      <c r="O40" s="23"/>
      <c r="P40" s="21"/>
      <c r="Q40" s="21"/>
      <c r="R40" s="21"/>
      <c r="S40" s="21"/>
      <c r="T40" s="21"/>
      <c r="U40" s="21"/>
      <c r="V40" s="21"/>
      <c r="W40" s="21"/>
      <c r="X40" s="21"/>
      <c r="Y40" s="21"/>
      <c r="Z40" s="21"/>
      <c r="AA40" s="21"/>
      <c r="AB40" s="21"/>
      <c r="AC40" s="21"/>
      <c r="AD40" s="21"/>
      <c r="AE40" s="21"/>
      <c r="AF40" s="21"/>
      <c r="AG40" s="21"/>
      <c r="AH40" s="21"/>
      <c r="AI40" s="7">
        <f t="shared" si="5"/>
        <v>0</v>
      </c>
      <c r="AJ40" s="110">
        <f t="shared" si="6"/>
        <v>0</v>
      </c>
      <c r="AK40" s="110">
        <f t="shared" si="7"/>
        <v>0</v>
      </c>
    </row>
    <row r="41" spans="1:40" ht="16.5">
      <c r="A41" s="12">
        <v>35</v>
      </c>
      <c r="B41" s="119" t="s">
        <v>276</v>
      </c>
      <c r="C41" s="120" t="s">
        <v>59</v>
      </c>
      <c r="D41" s="22"/>
      <c r="E41" s="21"/>
      <c r="F41" s="21"/>
      <c r="G41" s="21"/>
      <c r="H41" s="21"/>
      <c r="I41" s="21"/>
      <c r="J41" s="21"/>
      <c r="K41" s="21"/>
      <c r="L41" s="21"/>
      <c r="M41" s="21"/>
      <c r="N41" s="21"/>
      <c r="O41" s="23"/>
      <c r="P41" s="21"/>
      <c r="Q41" s="21"/>
      <c r="R41" s="21"/>
      <c r="S41" s="21"/>
      <c r="T41" s="21"/>
      <c r="U41" s="21"/>
      <c r="V41" s="21"/>
      <c r="W41" s="21"/>
      <c r="X41" s="21"/>
      <c r="Y41" s="21"/>
      <c r="Z41" s="21"/>
      <c r="AA41" s="21"/>
      <c r="AB41" s="21"/>
      <c r="AC41" s="21"/>
      <c r="AD41" s="21"/>
      <c r="AE41" s="21"/>
      <c r="AF41" s="21"/>
      <c r="AG41" s="21"/>
      <c r="AH41" s="21"/>
      <c r="AI41" s="7">
        <f t="shared" si="5"/>
        <v>0</v>
      </c>
      <c r="AJ41" s="110">
        <f t="shared" si="6"/>
        <v>0</v>
      </c>
      <c r="AK41" s="110">
        <f t="shared" si="7"/>
        <v>0</v>
      </c>
    </row>
    <row r="42" spans="1:40" ht="16.5">
      <c r="A42" s="18">
        <v>36</v>
      </c>
      <c r="B42" s="119" t="s">
        <v>277</v>
      </c>
      <c r="C42" s="120" t="s">
        <v>278</v>
      </c>
      <c r="D42" s="22"/>
      <c r="E42" s="21"/>
      <c r="F42" s="21"/>
      <c r="G42" s="21"/>
      <c r="H42" s="21"/>
      <c r="I42" s="21"/>
      <c r="J42" s="21"/>
      <c r="K42" s="21"/>
      <c r="L42" s="21"/>
      <c r="M42" s="21"/>
      <c r="N42" s="21"/>
      <c r="O42" s="23"/>
      <c r="P42" s="21"/>
      <c r="Q42" s="21"/>
      <c r="R42" s="21"/>
      <c r="S42" s="21"/>
      <c r="T42" s="21"/>
      <c r="U42" s="21"/>
      <c r="V42" s="21"/>
      <c r="W42" s="21"/>
      <c r="X42" s="21"/>
      <c r="Y42" s="21"/>
      <c r="Z42" s="21"/>
      <c r="AA42" s="21"/>
      <c r="AB42" s="21"/>
      <c r="AC42" s="21"/>
      <c r="AD42" s="21"/>
      <c r="AE42" s="21"/>
      <c r="AF42" s="21"/>
      <c r="AG42" s="21"/>
      <c r="AH42" s="21"/>
      <c r="AI42" s="7">
        <f t="shared" si="5"/>
        <v>0</v>
      </c>
      <c r="AJ42" s="110">
        <f t="shared" si="6"/>
        <v>0</v>
      </c>
      <c r="AK42" s="110">
        <f t="shared" si="7"/>
        <v>0</v>
      </c>
    </row>
    <row r="43" spans="1:40" ht="16.5">
      <c r="A43" s="12">
        <v>37</v>
      </c>
      <c r="B43" s="119" t="s">
        <v>279</v>
      </c>
      <c r="C43" s="120" t="s">
        <v>278</v>
      </c>
      <c r="D43" s="22"/>
      <c r="E43" s="21"/>
      <c r="F43" s="21"/>
      <c r="G43" s="21"/>
      <c r="H43" s="21"/>
      <c r="I43" s="21"/>
      <c r="J43" s="21"/>
      <c r="K43" s="21"/>
      <c r="L43" s="21"/>
      <c r="M43" s="21"/>
      <c r="N43" s="21"/>
      <c r="O43" s="23"/>
      <c r="P43" s="21"/>
      <c r="Q43" s="21"/>
      <c r="R43" s="21"/>
      <c r="S43" s="21"/>
      <c r="T43" s="21"/>
      <c r="U43" s="21"/>
      <c r="V43" s="21"/>
      <c r="W43" s="21"/>
      <c r="X43" s="21"/>
      <c r="Y43" s="21"/>
      <c r="Z43" s="21"/>
      <c r="AA43" s="21"/>
      <c r="AB43" s="21"/>
      <c r="AC43" s="21"/>
      <c r="AD43" s="21"/>
      <c r="AE43" s="21"/>
      <c r="AF43" s="21"/>
      <c r="AG43" s="21"/>
      <c r="AH43" s="21"/>
      <c r="AI43" s="7">
        <f t="shared" si="5"/>
        <v>0</v>
      </c>
      <c r="AJ43" s="110">
        <f t="shared" si="6"/>
        <v>0</v>
      </c>
      <c r="AK43" s="110">
        <f t="shared" si="7"/>
        <v>0</v>
      </c>
    </row>
    <row r="44" spans="1:40" ht="16.5">
      <c r="A44" s="18">
        <v>38</v>
      </c>
      <c r="B44" s="119" t="s">
        <v>280</v>
      </c>
      <c r="C44" s="120" t="s">
        <v>278</v>
      </c>
      <c r="D44" s="22"/>
      <c r="E44" s="21"/>
      <c r="F44" s="21"/>
      <c r="G44" s="21"/>
      <c r="H44" s="21"/>
      <c r="I44" s="21"/>
      <c r="J44" s="21"/>
      <c r="K44" s="21"/>
      <c r="L44" s="21"/>
      <c r="M44" s="21"/>
      <c r="N44" s="21"/>
      <c r="O44" s="23"/>
      <c r="P44" s="21"/>
      <c r="Q44" s="21"/>
      <c r="R44" s="21"/>
      <c r="S44" s="21"/>
      <c r="T44" s="21"/>
      <c r="U44" s="21"/>
      <c r="V44" s="21"/>
      <c r="W44" s="21"/>
      <c r="X44" s="21"/>
      <c r="Y44" s="21"/>
      <c r="Z44" s="21"/>
      <c r="AA44" s="21"/>
      <c r="AB44" s="21"/>
      <c r="AC44" s="21"/>
      <c r="AD44" s="21"/>
      <c r="AE44" s="21"/>
      <c r="AF44" s="21"/>
      <c r="AG44" s="21"/>
      <c r="AH44" s="21"/>
      <c r="AI44" s="7">
        <f t="shared" si="5"/>
        <v>0</v>
      </c>
      <c r="AJ44" s="110">
        <f t="shared" si="6"/>
        <v>0</v>
      </c>
      <c r="AK44" s="110">
        <f t="shared" si="7"/>
        <v>0</v>
      </c>
    </row>
    <row r="45" spans="1:40" ht="16.5">
      <c r="A45" s="18"/>
      <c r="B45" s="122"/>
      <c r="C45" s="123"/>
      <c r="D45" s="22"/>
      <c r="E45" s="21"/>
      <c r="F45" s="21"/>
      <c r="G45" s="21"/>
      <c r="H45" s="21"/>
      <c r="I45" s="21"/>
      <c r="J45" s="21"/>
      <c r="K45" s="21"/>
      <c r="L45" s="21"/>
      <c r="M45" s="21"/>
      <c r="N45" s="21"/>
      <c r="O45" s="23"/>
      <c r="P45" s="21"/>
      <c r="Q45" s="21"/>
      <c r="R45" s="21"/>
      <c r="S45" s="21"/>
      <c r="T45" s="21"/>
      <c r="U45" s="21"/>
      <c r="V45" s="21"/>
      <c r="W45" s="21"/>
      <c r="X45" s="21"/>
      <c r="Y45" s="21"/>
      <c r="Z45" s="21"/>
      <c r="AA45" s="21"/>
      <c r="AB45" s="21"/>
      <c r="AC45" s="21"/>
      <c r="AD45" s="21"/>
      <c r="AE45" s="21"/>
      <c r="AF45" s="21"/>
      <c r="AG45" s="21"/>
      <c r="AH45" s="21"/>
      <c r="AI45" s="97"/>
      <c r="AJ45" s="118"/>
      <c r="AK45" s="118"/>
    </row>
    <row r="46" spans="1:40" ht="16.5">
      <c r="A46" s="18"/>
      <c r="B46" s="122"/>
      <c r="C46" s="123"/>
      <c r="D46" s="22"/>
      <c r="E46" s="21"/>
      <c r="F46" s="21"/>
      <c r="G46" s="21"/>
      <c r="H46" s="21"/>
      <c r="I46" s="21"/>
      <c r="J46" s="21"/>
      <c r="K46" s="21"/>
      <c r="L46" s="21"/>
      <c r="M46" s="21"/>
      <c r="N46" s="21"/>
      <c r="O46" s="23"/>
      <c r="P46" s="21"/>
      <c r="Q46" s="21"/>
      <c r="R46" s="21"/>
      <c r="S46" s="21"/>
      <c r="T46" s="21"/>
      <c r="U46" s="21"/>
      <c r="V46" s="21"/>
      <c r="W46" s="21"/>
      <c r="X46" s="21"/>
      <c r="Y46" s="21"/>
      <c r="Z46" s="21"/>
      <c r="AA46" s="21"/>
      <c r="AB46" s="21"/>
      <c r="AC46" s="21"/>
      <c r="AD46" s="21"/>
      <c r="AE46" s="21"/>
      <c r="AF46" s="21"/>
      <c r="AG46" s="21"/>
      <c r="AH46" s="21"/>
      <c r="AI46" s="97"/>
      <c r="AJ46" s="118"/>
      <c r="AK46" s="118"/>
    </row>
    <row r="47" spans="1:40" ht="16.5">
      <c r="A47" s="18"/>
      <c r="B47" s="122"/>
      <c r="C47" s="123"/>
      <c r="D47" s="22"/>
      <c r="E47" s="21"/>
      <c r="F47" s="21"/>
      <c r="G47" s="21"/>
      <c r="H47" s="21"/>
      <c r="I47" s="21"/>
      <c r="J47" s="21"/>
      <c r="K47" s="21"/>
      <c r="L47" s="21"/>
      <c r="M47" s="21"/>
      <c r="N47" s="21"/>
      <c r="O47" s="23"/>
      <c r="P47" s="21"/>
      <c r="Q47" s="21"/>
      <c r="R47" s="21"/>
      <c r="S47" s="21"/>
      <c r="T47" s="21"/>
      <c r="U47" s="21"/>
      <c r="V47" s="21"/>
      <c r="W47" s="21"/>
      <c r="X47" s="21"/>
      <c r="Y47" s="21"/>
      <c r="Z47" s="21"/>
      <c r="AA47" s="21"/>
      <c r="AB47" s="21"/>
      <c r="AC47" s="21"/>
      <c r="AD47" s="21"/>
      <c r="AE47" s="21"/>
      <c r="AF47" s="21"/>
      <c r="AG47" s="21"/>
      <c r="AH47" s="21"/>
      <c r="AI47" s="97"/>
      <c r="AJ47" s="118"/>
      <c r="AK47" s="118"/>
    </row>
    <row r="48" spans="1:40" ht="16.5">
      <c r="A48" s="18"/>
      <c r="B48" s="122"/>
      <c r="C48" s="123"/>
      <c r="D48" s="22"/>
      <c r="E48" s="21"/>
      <c r="F48" s="21"/>
      <c r="G48" s="21"/>
      <c r="H48" s="21"/>
      <c r="I48" s="21"/>
      <c r="J48" s="21"/>
      <c r="K48" s="21"/>
      <c r="L48" s="21"/>
      <c r="M48" s="21"/>
      <c r="N48" s="21"/>
      <c r="O48" s="23"/>
      <c r="P48" s="21"/>
      <c r="Q48" s="21"/>
      <c r="R48" s="21"/>
      <c r="S48" s="21"/>
      <c r="T48" s="21"/>
      <c r="U48" s="21"/>
      <c r="V48" s="21"/>
      <c r="W48" s="21"/>
      <c r="X48" s="21"/>
      <c r="Y48" s="21"/>
      <c r="Z48" s="21"/>
      <c r="AA48" s="21"/>
      <c r="AB48" s="21"/>
      <c r="AC48" s="21"/>
      <c r="AD48" s="21"/>
      <c r="AE48" s="21"/>
      <c r="AF48" s="21"/>
      <c r="AG48" s="21"/>
      <c r="AH48" s="21"/>
      <c r="AI48" s="97"/>
      <c r="AJ48" s="118"/>
      <c r="AK48" s="118"/>
    </row>
    <row r="49" spans="1:37" ht="16.5">
      <c r="A49" s="18"/>
      <c r="B49" s="122"/>
      <c r="C49" s="123"/>
      <c r="D49" s="22"/>
      <c r="E49" s="21"/>
      <c r="F49" s="21"/>
      <c r="G49" s="21"/>
      <c r="H49" s="21"/>
      <c r="I49" s="21"/>
      <c r="J49" s="21"/>
      <c r="K49" s="21"/>
      <c r="L49" s="21"/>
      <c r="M49" s="21"/>
      <c r="N49" s="21"/>
      <c r="O49" s="23"/>
      <c r="P49" s="21"/>
      <c r="Q49" s="21"/>
      <c r="R49" s="21"/>
      <c r="S49" s="21"/>
      <c r="T49" s="21"/>
      <c r="U49" s="21"/>
      <c r="V49" s="21"/>
      <c r="W49" s="21"/>
      <c r="X49" s="21"/>
      <c r="Y49" s="21"/>
      <c r="Z49" s="21"/>
      <c r="AA49" s="21"/>
      <c r="AB49" s="21"/>
      <c r="AC49" s="21"/>
      <c r="AD49" s="21"/>
      <c r="AE49" s="21"/>
      <c r="AF49" s="21"/>
      <c r="AG49" s="21"/>
      <c r="AH49" s="21"/>
      <c r="AI49" s="97"/>
      <c r="AJ49" s="118"/>
      <c r="AK49" s="118"/>
    </row>
    <row r="50" spans="1:37" ht="16.5">
      <c r="A50" s="18"/>
      <c r="B50" s="13"/>
      <c r="C50" s="14"/>
      <c r="D50" s="32"/>
      <c r="E50" s="33"/>
      <c r="F50" s="33"/>
      <c r="G50" s="33"/>
      <c r="H50" s="33"/>
      <c r="I50" s="33"/>
      <c r="J50" s="33"/>
      <c r="K50" s="33"/>
      <c r="L50" s="33"/>
      <c r="M50" s="33"/>
      <c r="N50" s="33"/>
      <c r="O50" s="48"/>
      <c r="P50" s="33"/>
      <c r="Q50" s="33"/>
      <c r="R50" s="33"/>
      <c r="S50" s="33"/>
      <c r="T50" s="33"/>
      <c r="U50" s="33"/>
      <c r="V50" s="33"/>
      <c r="W50" s="33"/>
      <c r="X50" s="33"/>
      <c r="Y50" s="33"/>
      <c r="Z50" s="33"/>
      <c r="AA50" s="33"/>
      <c r="AB50" s="33"/>
      <c r="AC50" s="33"/>
      <c r="AD50" s="33"/>
      <c r="AE50" s="33"/>
      <c r="AF50" s="33"/>
      <c r="AG50" s="33"/>
      <c r="AH50" s="33"/>
      <c r="AI50" s="7">
        <f t="shared" si="2"/>
        <v>0</v>
      </c>
      <c r="AJ50" s="95">
        <f t="shared" si="3"/>
        <v>0</v>
      </c>
      <c r="AK50" s="109">
        <f t="shared" si="4"/>
        <v>0</v>
      </c>
    </row>
    <row r="51" spans="1:37" ht="16.5">
      <c r="A51" s="12"/>
      <c r="B51" s="19"/>
      <c r="C51" s="20"/>
      <c r="D51" s="32"/>
      <c r="E51" s="33"/>
      <c r="F51" s="33"/>
      <c r="G51" s="33"/>
      <c r="H51" s="33"/>
      <c r="I51" s="33"/>
      <c r="J51" s="33"/>
      <c r="K51" s="33"/>
      <c r="L51" s="33"/>
      <c r="M51" s="33"/>
      <c r="N51" s="33"/>
      <c r="O51" s="48"/>
      <c r="P51" s="33"/>
      <c r="Q51" s="33"/>
      <c r="R51" s="33"/>
      <c r="S51" s="33"/>
      <c r="T51" s="33"/>
      <c r="U51" s="33"/>
      <c r="V51" s="33"/>
      <c r="W51" s="33"/>
      <c r="X51" s="33"/>
      <c r="Y51" s="33"/>
      <c r="Z51" s="33"/>
      <c r="AA51" s="33"/>
      <c r="AB51" s="33"/>
      <c r="AC51" s="33"/>
      <c r="AD51" s="33"/>
      <c r="AE51" s="33"/>
      <c r="AF51" s="33"/>
      <c r="AG51" s="33"/>
      <c r="AH51" s="33"/>
      <c r="AI51" s="7">
        <f t="shared" si="2"/>
        <v>0</v>
      </c>
      <c r="AJ51" s="95">
        <f t="shared" si="3"/>
        <v>0</v>
      </c>
      <c r="AK51" s="109">
        <f t="shared" si="4"/>
        <v>0</v>
      </c>
    </row>
    <row r="52" spans="1:37" ht="16.5">
      <c r="A52" s="18"/>
      <c r="B52" s="13"/>
      <c r="C52" s="14"/>
      <c r="D52" s="3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7">
        <f t="shared" si="2"/>
        <v>0</v>
      </c>
      <c r="AJ52" s="95">
        <f t="shared" si="3"/>
        <v>0</v>
      </c>
      <c r="AK52" s="109">
        <f t="shared" si="4"/>
        <v>0</v>
      </c>
    </row>
    <row r="53" spans="1:37" ht="16.5">
      <c r="A53" s="12"/>
      <c r="B53" s="13"/>
      <c r="C53" s="14"/>
      <c r="D53" s="24"/>
      <c r="E53" s="26"/>
      <c r="F53" s="26"/>
      <c r="G53" s="26"/>
      <c r="H53" s="26"/>
      <c r="I53" s="26"/>
      <c r="J53" s="26"/>
      <c r="K53" s="21"/>
      <c r="L53" s="26"/>
      <c r="M53" s="26"/>
      <c r="N53" s="26"/>
      <c r="O53" s="26"/>
      <c r="P53" s="26"/>
      <c r="Q53" s="26"/>
      <c r="R53" s="26"/>
      <c r="S53" s="26"/>
      <c r="T53" s="26"/>
      <c r="U53" s="26"/>
      <c r="V53" s="26"/>
      <c r="W53" s="26"/>
      <c r="X53" s="26"/>
      <c r="Y53" s="26"/>
      <c r="Z53" s="26"/>
      <c r="AA53" s="26"/>
      <c r="AB53" s="26"/>
      <c r="AC53" s="26"/>
      <c r="AD53" s="26"/>
      <c r="AE53" s="26"/>
      <c r="AF53" s="26"/>
      <c r="AG53" s="26"/>
      <c r="AH53" s="26"/>
      <c r="AI53" s="7">
        <f t="shared" si="2"/>
        <v>0</v>
      </c>
      <c r="AJ53" s="95">
        <f t="shared" si="3"/>
        <v>0</v>
      </c>
      <c r="AK53" s="109">
        <f t="shared" si="4"/>
        <v>0</v>
      </c>
    </row>
    <row r="54" spans="1:37" ht="16.5">
      <c r="A54" s="18"/>
      <c r="B54" s="19"/>
      <c r="C54" s="20"/>
      <c r="D54" s="24"/>
      <c r="E54" s="26"/>
      <c r="F54" s="26"/>
      <c r="G54" s="26"/>
      <c r="H54" s="26"/>
      <c r="I54" s="26"/>
      <c r="J54" s="26"/>
      <c r="K54" s="21"/>
      <c r="L54" s="26"/>
      <c r="M54" s="26"/>
      <c r="N54" s="26"/>
      <c r="O54" s="26"/>
      <c r="P54" s="26"/>
      <c r="Q54" s="26"/>
      <c r="R54" s="26"/>
      <c r="S54" s="26"/>
      <c r="T54" s="26"/>
      <c r="U54" s="26"/>
      <c r="V54" s="26"/>
      <c r="W54" s="26"/>
      <c r="X54" s="26"/>
      <c r="Y54" s="26"/>
      <c r="Z54" s="26"/>
      <c r="AA54" s="26"/>
      <c r="AB54" s="26"/>
      <c r="AC54" s="26"/>
      <c r="AD54" s="26"/>
      <c r="AE54" s="26"/>
      <c r="AF54" s="26"/>
      <c r="AG54" s="26"/>
      <c r="AH54" s="26"/>
      <c r="AI54" s="7">
        <f t="shared" si="2"/>
        <v>0</v>
      </c>
      <c r="AJ54" s="95">
        <f t="shared" si="3"/>
        <v>0</v>
      </c>
      <c r="AK54" s="109">
        <f t="shared" si="4"/>
        <v>0</v>
      </c>
    </row>
    <row r="55" spans="1:37" ht="20.25">
      <c r="A55" s="204" t="s">
        <v>8</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31">
        <f>SUM(AI7:AI54)</f>
        <v>0</v>
      </c>
      <c r="AJ55" s="31">
        <f>SUM(AJ7:AJ54)</f>
        <v>0</v>
      </c>
      <c r="AK55" s="31">
        <f>SUM(AK7:AK54)</f>
        <v>0</v>
      </c>
    </row>
    <row r="56" spans="1:37">
      <c r="A56" s="188" t="s">
        <v>135</v>
      </c>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90"/>
    </row>
    <row r="57" spans="1:37" ht="19.5">
      <c r="B57" s="186"/>
      <c r="C57" s="186"/>
      <c r="D57" s="186"/>
      <c r="E57" s="186"/>
      <c r="F57" s="18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9.5">
      <c r="B58" s="186"/>
      <c r="C58" s="186"/>
      <c r="D58" s="18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9.5">
      <c r="B59" s="186"/>
      <c r="C59" s="186"/>
      <c r="D59" s="5"/>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sheetData>
  <mergeCells count="20">
    <mergeCell ref="AL21:AM21"/>
    <mergeCell ref="H4:K4"/>
    <mergeCell ref="L4:M4"/>
    <mergeCell ref="N4:P4"/>
    <mergeCell ref="Q4:S4"/>
    <mergeCell ref="AK5:AK6"/>
    <mergeCell ref="AI5:AI6"/>
    <mergeCell ref="AJ5:AJ6"/>
    <mergeCell ref="A1:O1"/>
    <mergeCell ref="P1:AK1"/>
    <mergeCell ref="A2:O2"/>
    <mergeCell ref="P2:AK2"/>
    <mergeCell ref="A3:AK3"/>
    <mergeCell ref="B59:C59"/>
    <mergeCell ref="B57:F57"/>
    <mergeCell ref="B58:D58"/>
    <mergeCell ref="A55:AH55"/>
    <mergeCell ref="A5:A6"/>
    <mergeCell ref="A56:AK56"/>
    <mergeCell ref="B5:C6"/>
  </mergeCells>
  <conditionalFormatting sqref="D6:AH7 D21:J21 L21:AH21 D19:AH20 D18:J18 L18:AH18 D9:AH17 D8:J8 L8:AH8 D53:J54 L53:AH54 D22:AH27 D39:AH52">
    <cfRule type="expression" dxfId="22" priority="10">
      <formula>IF(D$6="CN",1,0)</formula>
    </cfRule>
  </conditionalFormatting>
  <conditionalFormatting sqref="K21">
    <cfRule type="expression" dxfId="21" priority="9">
      <formula>IF(K$6="CN",1,0)</formula>
    </cfRule>
  </conditionalFormatting>
  <conditionalFormatting sqref="K18">
    <cfRule type="expression" dxfId="20" priority="8">
      <formula>IF(K$6="CN",1,0)</formula>
    </cfRule>
  </conditionalFormatting>
  <conditionalFormatting sqref="K8">
    <cfRule type="expression" dxfId="19" priority="7">
      <formula>IF(K$6="CN",1,0)</formula>
    </cfRule>
  </conditionalFormatting>
  <conditionalFormatting sqref="K53">
    <cfRule type="expression" dxfId="18" priority="6">
      <formula>IF(K$6="CN",1,0)</formula>
    </cfRule>
  </conditionalFormatting>
  <conditionalFormatting sqref="K54">
    <cfRule type="expression" dxfId="17" priority="4">
      <formula>IF(K$6="CN",1,0)</formula>
    </cfRule>
  </conditionalFormatting>
  <conditionalFormatting sqref="D6:AH6">
    <cfRule type="expression" dxfId="16" priority="12">
      <formula>IF(#REF!="CN",1,0)</formula>
    </cfRule>
  </conditionalFormatting>
  <conditionalFormatting sqref="D6:AH6">
    <cfRule type="expression" dxfId="15" priority="11">
      <formula>IF(#REF!="CN",1,0)</formula>
    </cfRule>
  </conditionalFormatting>
  <conditionalFormatting sqref="D37:J38 L37:AH38 D28:AH36">
    <cfRule type="expression" dxfId="14" priority="3">
      <formula>IF(D$6="CN",1,0)</formula>
    </cfRule>
  </conditionalFormatting>
  <conditionalFormatting sqref="K37">
    <cfRule type="expression" dxfId="13" priority="2">
      <formula>IF(K$6="CN",1,0)</formula>
    </cfRule>
  </conditionalFormatting>
  <conditionalFormatting sqref="K38">
    <cfRule type="expression" dxfId="12" priority="1">
      <formula>IF(K$6="CN",1,0)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A25" zoomScaleNormal="100" workbookViewId="0">
      <selection activeCell="Q37" sqref="Q37"/>
    </sheetView>
  </sheetViews>
  <sheetFormatPr defaultColWidth="9.33203125" defaultRowHeight="18"/>
  <cols>
    <col min="1" max="1" width="6.33203125" style="8" customWidth="1"/>
    <col min="2" max="2" width="29.1640625" style="8" customWidth="1"/>
    <col min="3" max="3" width="9.6640625" style="8" customWidth="1"/>
    <col min="4" max="34" width="3.83203125" style="8" customWidth="1"/>
    <col min="35" max="37" width="6.33203125" style="8" customWidth="1"/>
    <col min="38" max="38" width="10.83203125" style="8" customWidth="1"/>
    <col min="39" max="39" width="12.1640625" style="8" customWidth="1"/>
    <col min="40" max="40" width="10.83203125" style="8" customWidth="1"/>
    <col min="41" max="16384" width="9.33203125" style="8"/>
  </cols>
  <sheetData>
    <row r="1" spans="1:40">
      <c r="A1" s="202" t="s">
        <v>0</v>
      </c>
      <c r="B1" s="202"/>
      <c r="C1" s="202"/>
      <c r="D1" s="202"/>
      <c r="E1" s="202"/>
      <c r="F1" s="202"/>
      <c r="G1" s="202"/>
      <c r="H1" s="202"/>
      <c r="I1" s="202"/>
      <c r="J1" s="202"/>
      <c r="K1" s="202"/>
      <c r="L1" s="202"/>
      <c r="M1" s="202"/>
      <c r="N1" s="202"/>
      <c r="O1" s="202"/>
      <c r="P1" s="200" t="s">
        <v>1</v>
      </c>
      <c r="Q1" s="200"/>
      <c r="R1" s="200"/>
      <c r="S1" s="200"/>
      <c r="T1" s="200"/>
      <c r="U1" s="200"/>
      <c r="V1" s="200"/>
      <c r="W1" s="200"/>
      <c r="X1" s="200"/>
      <c r="Y1" s="200"/>
      <c r="Z1" s="200"/>
      <c r="AA1" s="200"/>
      <c r="AB1" s="200"/>
      <c r="AC1" s="200"/>
      <c r="AD1" s="200"/>
      <c r="AE1" s="200"/>
      <c r="AF1" s="200"/>
      <c r="AG1" s="200"/>
      <c r="AH1" s="200"/>
      <c r="AI1" s="200"/>
      <c r="AJ1" s="200"/>
      <c r="AK1" s="200"/>
    </row>
    <row r="2" spans="1:40">
      <c r="A2" s="200" t="s">
        <v>49</v>
      </c>
      <c r="B2" s="200"/>
      <c r="C2" s="200"/>
      <c r="D2" s="200"/>
      <c r="E2" s="200"/>
      <c r="F2" s="200"/>
      <c r="G2" s="200"/>
      <c r="H2" s="200"/>
      <c r="I2" s="200"/>
      <c r="J2" s="200"/>
      <c r="K2" s="200"/>
      <c r="L2" s="200"/>
      <c r="M2" s="200"/>
      <c r="N2" s="200"/>
      <c r="O2" s="200"/>
      <c r="P2" s="200" t="s">
        <v>2</v>
      </c>
      <c r="Q2" s="200"/>
      <c r="R2" s="200"/>
      <c r="S2" s="200"/>
      <c r="T2" s="200"/>
      <c r="U2" s="200"/>
      <c r="V2" s="200"/>
      <c r="W2" s="200"/>
      <c r="X2" s="200"/>
      <c r="Y2" s="200"/>
      <c r="Z2" s="200"/>
      <c r="AA2" s="200"/>
      <c r="AB2" s="200"/>
      <c r="AC2" s="200"/>
      <c r="AD2" s="200"/>
      <c r="AE2" s="200"/>
      <c r="AF2" s="200"/>
      <c r="AG2" s="200"/>
      <c r="AH2" s="200"/>
      <c r="AI2" s="200"/>
      <c r="AJ2" s="200"/>
      <c r="AK2" s="200"/>
    </row>
    <row r="3" spans="1:40" ht="35.25" customHeight="1">
      <c r="A3" s="201" t="s">
        <v>187</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row>
    <row r="4" spans="1:40" ht="31.5" customHeight="1">
      <c r="B4" s="92"/>
      <c r="C4" s="92"/>
      <c r="D4" s="92" t="s">
        <v>60</v>
      </c>
      <c r="E4" s="92" t="s">
        <v>60</v>
      </c>
      <c r="F4" s="92"/>
      <c r="G4" s="92"/>
      <c r="H4" s="187" t="s">
        <v>131</v>
      </c>
      <c r="I4" s="187"/>
      <c r="J4" s="187"/>
      <c r="K4" s="187"/>
      <c r="L4" s="187">
        <v>10</v>
      </c>
      <c r="M4" s="187"/>
      <c r="N4" s="187" t="s">
        <v>132</v>
      </c>
      <c r="O4" s="187"/>
      <c r="P4" s="187"/>
      <c r="Q4" s="187">
        <v>2021</v>
      </c>
      <c r="R4" s="187"/>
      <c r="S4" s="187"/>
      <c r="T4" s="92"/>
      <c r="U4" s="92"/>
      <c r="V4" s="92"/>
      <c r="W4" s="92"/>
      <c r="X4" s="92"/>
      <c r="Y4" s="92"/>
      <c r="Z4" s="92"/>
      <c r="AA4" s="92"/>
      <c r="AB4" s="92"/>
      <c r="AC4" s="92"/>
      <c r="AD4" s="92"/>
      <c r="AE4" s="92"/>
      <c r="AF4" s="92"/>
      <c r="AG4" s="92"/>
      <c r="AH4" s="92"/>
      <c r="AI4" s="92"/>
      <c r="AJ4" s="92"/>
      <c r="AK4" s="92"/>
    </row>
    <row r="5" spans="1:40" s="9" customFormat="1" ht="21" customHeight="1">
      <c r="A5" s="194" t="s">
        <v>3</v>
      </c>
      <c r="B5" s="196" t="s">
        <v>4</v>
      </c>
      <c r="C5" s="197"/>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1" t="s">
        <v>5</v>
      </c>
      <c r="AJ5" s="191" t="s">
        <v>6</v>
      </c>
      <c r="AK5" s="191" t="s">
        <v>7</v>
      </c>
    </row>
    <row r="6" spans="1:40" s="9" customFormat="1" ht="21" customHeight="1">
      <c r="A6" s="195"/>
      <c r="B6" s="198"/>
      <c r="C6" s="199"/>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2"/>
      <c r="AJ6" s="192"/>
      <c r="AK6" s="192"/>
    </row>
    <row r="7" spans="1:40" s="61" customFormat="1" ht="21" customHeight="1">
      <c r="A7" s="121">
        <v>1</v>
      </c>
      <c r="B7" s="119" t="s">
        <v>188</v>
      </c>
      <c r="C7" s="120" t="s">
        <v>40</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5">
        <f>COUNTIF(D7:AH7,"K")+2*COUNTIF(D7:AH7,"2K")+COUNTIF(D7:AH7,"TK")+COUNTIF(D7:AH7,"KT")+COUNTIF(D7:AH7,"PK")+COUNTIF(D7:AH7,"KP")+2*COUNTIF(D7:AH7,"K2")</f>
        <v>0</v>
      </c>
      <c r="AJ7" s="112">
        <f>COUNTIF(E7:AI7,"P")+2*COUNTIF(E7:AI7,"2P")+COUNTIF(E7:AI7,"TP")+COUNTIF(E7:AI7,"PT")+COUNTIF(E7:AI7,"PK")+COUNTIF(E7:AI7,"KP")+2*COUNTIF(E7:AI7,"P2")</f>
        <v>0</v>
      </c>
      <c r="AK7" s="112">
        <f>COUNTIF(D7:AH7,"T")+2*COUNTIF(D7:AH7,"2T")+2*COUNTIF(D7:AH7,"T2")+COUNTIF(D7:AH7,"PT")+COUNTIF(D7:AH7,"TP")+COUNTIF(D7:AH7,"TK")+COUNTIF(D7:AH7,"KT")</f>
        <v>0</v>
      </c>
      <c r="AL7" s="114"/>
      <c r="AM7" s="115"/>
      <c r="AN7" s="98"/>
    </row>
    <row r="8" spans="1:40" s="61" customFormat="1" ht="21" customHeight="1">
      <c r="A8" s="121">
        <v>2</v>
      </c>
      <c r="B8" s="119" t="s">
        <v>189</v>
      </c>
      <c r="C8" s="120" t="s">
        <v>14</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5">
        <f t="shared" ref="AI8:AI42" si="2">COUNTIF(D8:AH8,"K")+2*COUNTIF(D8:AH8,"2K")+COUNTIF(D8:AH8,"TK")+COUNTIF(D8:AH8,"KT")+COUNTIF(D8:AH8,"PK")+COUNTIF(D8:AH8,"KP")+2*COUNTIF(D8:AH8,"K2")</f>
        <v>0</v>
      </c>
      <c r="AJ8" s="112">
        <f t="shared" ref="AJ8:AJ42" si="3">COUNTIF(E8:AI8,"P")+2*COUNTIF(E8:AI8,"2P")+COUNTIF(E8:AI8,"TP")+COUNTIF(E8:AI8,"PT")+COUNTIF(E8:AI8,"PK")+COUNTIF(E8:AI8,"KP")+2*COUNTIF(E8:AI8,"P2")</f>
        <v>0</v>
      </c>
      <c r="AK8" s="112">
        <f t="shared" ref="AK8:AK42" si="4">COUNTIF(D8:AH8,"T")+2*COUNTIF(D8:AH8,"2T")+2*COUNTIF(D8:AH8,"T2")+COUNTIF(D8:AH8,"PT")+COUNTIF(D8:AH8,"TP")+COUNTIF(D8:AH8,"TK")+COUNTIF(D8:AH8,"KT")</f>
        <v>0</v>
      </c>
      <c r="AL8" s="98"/>
      <c r="AM8" s="98"/>
      <c r="AN8" s="98"/>
    </row>
    <row r="9" spans="1:40" s="61" customFormat="1" ht="21" customHeight="1">
      <c r="A9" s="121">
        <v>3</v>
      </c>
      <c r="B9" s="119" t="s">
        <v>190</v>
      </c>
      <c r="C9" s="120" t="s">
        <v>39</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5">
        <f t="shared" si="2"/>
        <v>0</v>
      </c>
      <c r="AJ9" s="112">
        <f t="shared" si="3"/>
        <v>0</v>
      </c>
      <c r="AK9" s="112">
        <f t="shared" si="4"/>
        <v>0</v>
      </c>
      <c r="AL9" s="98"/>
      <c r="AM9" s="98"/>
      <c r="AN9" s="98"/>
    </row>
    <row r="10" spans="1:40" s="61" customFormat="1" ht="21" customHeight="1">
      <c r="A10" s="121">
        <v>4</v>
      </c>
      <c r="B10" s="119" t="s">
        <v>191</v>
      </c>
      <c r="C10" s="120" t="s">
        <v>39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5">
        <f t="shared" si="2"/>
        <v>0</v>
      </c>
      <c r="AJ10" s="112">
        <f t="shared" si="3"/>
        <v>0</v>
      </c>
      <c r="AK10" s="112">
        <f t="shared" si="4"/>
        <v>0</v>
      </c>
      <c r="AL10" s="98"/>
      <c r="AM10" s="98"/>
      <c r="AN10" s="98"/>
    </row>
    <row r="11" spans="1:40" s="61" customFormat="1" ht="21" customHeight="1">
      <c r="A11" s="121">
        <v>5</v>
      </c>
      <c r="B11" s="119" t="s">
        <v>192</v>
      </c>
      <c r="C11" s="120" t="s">
        <v>39</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5">
        <f t="shared" si="2"/>
        <v>0</v>
      </c>
      <c r="AJ11" s="112">
        <f t="shared" si="3"/>
        <v>0</v>
      </c>
      <c r="AK11" s="112">
        <f t="shared" si="4"/>
        <v>0</v>
      </c>
      <c r="AL11" s="98"/>
      <c r="AM11" s="98"/>
      <c r="AN11" s="98"/>
    </row>
    <row r="12" spans="1:40" s="9" customFormat="1" ht="21" customHeight="1">
      <c r="A12" s="121">
        <v>6</v>
      </c>
      <c r="B12" s="119" t="s">
        <v>184</v>
      </c>
      <c r="C12" s="120" t="s">
        <v>12</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5">
        <f t="shared" si="2"/>
        <v>0</v>
      </c>
      <c r="AJ12" s="112">
        <f t="shared" si="3"/>
        <v>0</v>
      </c>
      <c r="AK12" s="112">
        <f t="shared" si="4"/>
        <v>0</v>
      </c>
      <c r="AL12" s="40"/>
      <c r="AM12" s="40"/>
      <c r="AN12" s="40"/>
    </row>
    <row r="13" spans="1:40" s="9" customFormat="1" ht="21" customHeight="1">
      <c r="A13" s="121">
        <v>7</v>
      </c>
      <c r="B13" s="119" t="s">
        <v>178</v>
      </c>
      <c r="C13" s="120" t="s">
        <v>29</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5">
        <f t="shared" si="2"/>
        <v>0</v>
      </c>
      <c r="AJ13" s="112">
        <f t="shared" si="3"/>
        <v>0</v>
      </c>
      <c r="AK13" s="112">
        <f t="shared" si="4"/>
        <v>0</v>
      </c>
      <c r="AL13" s="40"/>
      <c r="AM13" s="40"/>
      <c r="AN13" s="40"/>
    </row>
    <row r="14" spans="1:40" s="9" customFormat="1" ht="21" customHeight="1">
      <c r="A14" s="121">
        <v>8</v>
      </c>
      <c r="B14" s="119" t="s">
        <v>193</v>
      </c>
      <c r="C14" s="120" t="s">
        <v>29</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5">
        <f t="shared" si="2"/>
        <v>0</v>
      </c>
      <c r="AJ14" s="112">
        <f t="shared" si="3"/>
        <v>0</v>
      </c>
      <c r="AK14" s="112">
        <f t="shared" si="4"/>
        <v>0</v>
      </c>
      <c r="AL14" s="40"/>
      <c r="AM14" s="40"/>
      <c r="AN14" s="40"/>
    </row>
    <row r="15" spans="1:40" s="9" customFormat="1" ht="21" customHeight="1">
      <c r="A15" s="121">
        <v>9</v>
      </c>
      <c r="B15" s="119" t="s">
        <v>194</v>
      </c>
      <c r="C15" s="120" t="s">
        <v>61</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5">
        <f t="shared" si="2"/>
        <v>0</v>
      </c>
      <c r="AJ15" s="112">
        <f t="shared" si="3"/>
        <v>0</v>
      </c>
      <c r="AK15" s="112">
        <f t="shared" si="4"/>
        <v>0</v>
      </c>
      <c r="AL15" s="40"/>
      <c r="AM15" s="40"/>
      <c r="AN15" s="40"/>
    </row>
    <row r="16" spans="1:40" s="9" customFormat="1" ht="21" customHeight="1">
      <c r="A16" s="121">
        <v>10</v>
      </c>
      <c r="B16" s="119" t="s">
        <v>195</v>
      </c>
      <c r="C16" s="120" t="s">
        <v>30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5">
        <f t="shared" si="2"/>
        <v>0</v>
      </c>
      <c r="AJ16" s="112">
        <f t="shared" si="3"/>
        <v>0</v>
      </c>
      <c r="AK16" s="112">
        <f t="shared" si="4"/>
        <v>0</v>
      </c>
      <c r="AL16" s="40"/>
      <c r="AM16" s="40"/>
      <c r="AN16" s="40"/>
    </row>
    <row r="17" spans="1:40" s="9" customFormat="1" ht="21" customHeight="1">
      <c r="A17" s="121">
        <v>11</v>
      </c>
      <c r="B17" s="119" t="s">
        <v>196</v>
      </c>
      <c r="C17" s="120" t="s">
        <v>30</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5">
        <f t="shared" si="2"/>
        <v>0</v>
      </c>
      <c r="AJ17" s="112">
        <f t="shared" si="3"/>
        <v>0</v>
      </c>
      <c r="AK17" s="112">
        <f t="shared" si="4"/>
        <v>0</v>
      </c>
      <c r="AL17" s="40"/>
      <c r="AM17" s="40"/>
      <c r="AN17" s="40"/>
    </row>
    <row r="18" spans="1:40" s="9" customFormat="1" ht="21" customHeight="1">
      <c r="A18" s="121">
        <v>12</v>
      </c>
      <c r="B18" s="119" t="s">
        <v>197</v>
      </c>
      <c r="C18" s="120" t="s">
        <v>30</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5">
        <f t="shared" si="2"/>
        <v>0</v>
      </c>
      <c r="AJ18" s="112">
        <f t="shared" si="3"/>
        <v>0</v>
      </c>
      <c r="AK18" s="112">
        <f t="shared" si="4"/>
        <v>0</v>
      </c>
      <c r="AL18" s="40"/>
      <c r="AM18" s="40"/>
      <c r="AN18" s="40"/>
    </row>
    <row r="19" spans="1:40" s="9" customFormat="1" ht="21" customHeight="1">
      <c r="A19" s="121">
        <v>13</v>
      </c>
      <c r="B19" s="119" t="s">
        <v>198</v>
      </c>
      <c r="C19" s="120" t="s">
        <v>199</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5">
        <f t="shared" si="2"/>
        <v>0</v>
      </c>
      <c r="AJ19" s="112">
        <f t="shared" si="3"/>
        <v>0</v>
      </c>
      <c r="AK19" s="112">
        <f t="shared" si="4"/>
        <v>0</v>
      </c>
      <c r="AL19" s="40"/>
      <c r="AM19" s="40"/>
      <c r="AN19" s="40"/>
    </row>
    <row r="20" spans="1:40" s="9" customFormat="1">
      <c r="A20" s="121">
        <v>14</v>
      </c>
      <c r="B20" s="119" t="s">
        <v>200</v>
      </c>
      <c r="C20" s="120" t="s">
        <v>26</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5">
        <f t="shared" si="2"/>
        <v>0</v>
      </c>
      <c r="AJ20" s="112">
        <f t="shared" si="3"/>
        <v>0</v>
      </c>
      <c r="AK20" s="112">
        <f t="shared" si="4"/>
        <v>0</v>
      </c>
    </row>
    <row r="21" spans="1:40" s="9" customFormat="1">
      <c r="A21" s="121">
        <v>15</v>
      </c>
      <c r="B21" s="119" t="s">
        <v>201</v>
      </c>
      <c r="C21" s="120" t="s">
        <v>43</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5">
        <f t="shared" si="2"/>
        <v>0</v>
      </c>
      <c r="AJ21" s="112">
        <f t="shared" si="3"/>
        <v>0</v>
      </c>
      <c r="AK21" s="112">
        <f t="shared" si="4"/>
        <v>0</v>
      </c>
    </row>
    <row r="22" spans="1:40" s="9" customFormat="1">
      <c r="A22" s="121">
        <v>16</v>
      </c>
      <c r="B22" s="119" t="s">
        <v>202</v>
      </c>
      <c r="C22" s="120" t="s">
        <v>38</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5">
        <f t="shared" si="2"/>
        <v>0</v>
      </c>
      <c r="AJ22" s="112">
        <f t="shared" si="3"/>
        <v>0</v>
      </c>
      <c r="AK22" s="112">
        <f t="shared" si="4"/>
        <v>0</v>
      </c>
    </row>
    <row r="23" spans="1:40" s="9" customFormat="1">
      <c r="A23" s="121">
        <v>17</v>
      </c>
      <c r="B23" s="119" t="s">
        <v>203</v>
      </c>
      <c r="C23" s="120" t="s">
        <v>21</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5">
        <f t="shared" si="2"/>
        <v>0</v>
      </c>
      <c r="AJ23" s="112">
        <f t="shared" si="3"/>
        <v>0</v>
      </c>
      <c r="AK23" s="112">
        <f t="shared" si="4"/>
        <v>0</v>
      </c>
    </row>
    <row r="24" spans="1:40" s="9" customFormat="1">
      <c r="A24" s="121">
        <v>18</v>
      </c>
      <c r="B24" s="119" t="s">
        <v>204</v>
      </c>
      <c r="C24" s="120" t="s">
        <v>21</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5">
        <f t="shared" si="2"/>
        <v>0</v>
      </c>
      <c r="AJ24" s="112">
        <f t="shared" si="3"/>
        <v>0</v>
      </c>
      <c r="AK24" s="112">
        <f t="shared" si="4"/>
        <v>0</v>
      </c>
    </row>
    <row r="25" spans="1:40" s="9" customFormat="1">
      <c r="A25" s="121">
        <v>19</v>
      </c>
      <c r="B25" s="119" t="s">
        <v>182</v>
      </c>
      <c r="C25" s="120" t="s">
        <v>21</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5">
        <f t="shared" si="2"/>
        <v>0</v>
      </c>
      <c r="AJ25" s="112">
        <f t="shared" si="3"/>
        <v>0</v>
      </c>
      <c r="AK25" s="112">
        <f t="shared" si="4"/>
        <v>0</v>
      </c>
    </row>
    <row r="26" spans="1:40" s="9" customFormat="1">
      <c r="A26" s="121">
        <v>20</v>
      </c>
      <c r="B26" s="119" t="s">
        <v>200</v>
      </c>
      <c r="C26" s="120" t="s">
        <v>21</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5">
        <f t="shared" si="2"/>
        <v>0</v>
      </c>
      <c r="AJ26" s="112">
        <f t="shared" si="3"/>
        <v>0</v>
      </c>
      <c r="AK26" s="112">
        <f t="shared" si="4"/>
        <v>0</v>
      </c>
    </row>
    <row r="27" spans="1:40" s="9" customFormat="1">
      <c r="A27" s="121">
        <v>21</v>
      </c>
      <c r="B27" s="119" t="s">
        <v>205</v>
      </c>
      <c r="C27" s="120" t="s">
        <v>51</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5">
        <f t="shared" si="2"/>
        <v>0</v>
      </c>
      <c r="AJ27" s="112">
        <f t="shared" si="3"/>
        <v>0</v>
      </c>
      <c r="AK27" s="112">
        <f t="shared" si="4"/>
        <v>0</v>
      </c>
    </row>
    <row r="28" spans="1:40" s="9" customFormat="1">
      <c r="A28" s="121">
        <v>22</v>
      </c>
      <c r="B28" s="119" t="s">
        <v>206</v>
      </c>
      <c r="C28" s="120" t="s">
        <v>51</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5">
        <f t="shared" si="2"/>
        <v>0</v>
      </c>
      <c r="AJ28" s="112">
        <f t="shared" si="3"/>
        <v>0</v>
      </c>
      <c r="AK28" s="112">
        <f t="shared" si="4"/>
        <v>0</v>
      </c>
    </row>
    <row r="29" spans="1:40" s="9" customFormat="1">
      <c r="A29" s="121">
        <v>23</v>
      </c>
      <c r="B29" s="119" t="s">
        <v>207</v>
      </c>
      <c r="C29" s="120" t="s">
        <v>46</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5">
        <f t="shared" ref="AI29:AI35" si="5">COUNTIF(D29:AH29,"K")+2*COUNTIF(D29:AH29,"2K")+COUNTIF(D29:AH29,"TK")+COUNTIF(D29:AH29,"KT")+COUNTIF(D29:AH29,"PK")+COUNTIF(D29:AH29,"KP")+2*COUNTIF(D29:AH29,"K2")</f>
        <v>0</v>
      </c>
      <c r="AJ29" s="112">
        <f t="shared" ref="AJ29:AJ35" si="6">COUNTIF(E29:AI29,"P")+2*COUNTIF(E29:AI29,"2P")+COUNTIF(E29:AI29,"TP")+COUNTIF(E29:AI29,"PT")+COUNTIF(E29:AI29,"PK")+COUNTIF(E29:AI29,"KP")+2*COUNTIF(E29:AI29,"P2")</f>
        <v>0</v>
      </c>
      <c r="AK29" s="112">
        <f t="shared" ref="AK29:AK35" si="7">COUNTIF(D29:AH29,"T")+2*COUNTIF(D29:AH29,"2T")+2*COUNTIF(D29:AH29,"T2")+COUNTIF(D29:AH29,"PT")+COUNTIF(D29:AH29,"TP")+COUNTIF(D29:AH29,"TK")+COUNTIF(D29:AH29,"KT")</f>
        <v>0</v>
      </c>
    </row>
    <row r="30" spans="1:40" s="9" customFormat="1">
      <c r="A30" s="121">
        <v>24</v>
      </c>
      <c r="B30" s="119" t="s">
        <v>208</v>
      </c>
      <c r="C30" s="120" t="s">
        <v>45</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5">
        <f t="shared" si="5"/>
        <v>0</v>
      </c>
      <c r="AJ30" s="112">
        <f t="shared" si="6"/>
        <v>0</v>
      </c>
      <c r="AK30" s="112">
        <f t="shared" si="7"/>
        <v>0</v>
      </c>
    </row>
    <row r="31" spans="1:40" s="9" customFormat="1">
      <c r="A31" s="121">
        <v>25</v>
      </c>
      <c r="B31" s="119" t="s">
        <v>209</v>
      </c>
      <c r="C31" s="120" t="s">
        <v>53</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5">
        <f t="shared" si="5"/>
        <v>0</v>
      </c>
      <c r="AJ31" s="112">
        <f t="shared" si="6"/>
        <v>0</v>
      </c>
      <c r="AK31" s="112">
        <f t="shared" si="7"/>
        <v>0</v>
      </c>
    </row>
    <row r="32" spans="1:40" s="9" customFormat="1">
      <c r="A32" s="121">
        <v>26</v>
      </c>
      <c r="B32" s="119" t="s">
        <v>210</v>
      </c>
      <c r="C32" s="120" t="s">
        <v>53</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5">
        <f t="shared" si="5"/>
        <v>0</v>
      </c>
      <c r="AJ32" s="112">
        <f t="shared" si="6"/>
        <v>0</v>
      </c>
      <c r="AK32" s="112">
        <f t="shared" si="7"/>
        <v>0</v>
      </c>
    </row>
    <row r="33" spans="1:37" s="9" customFormat="1">
      <c r="A33" s="121">
        <v>27</v>
      </c>
      <c r="B33" s="119" t="s">
        <v>211</v>
      </c>
      <c r="C33" s="120" t="s">
        <v>41</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5">
        <f t="shared" si="5"/>
        <v>0</v>
      </c>
      <c r="AJ33" s="112">
        <f t="shared" si="6"/>
        <v>0</v>
      </c>
      <c r="AK33" s="112">
        <f t="shared" si="7"/>
        <v>0</v>
      </c>
    </row>
    <row r="34" spans="1:37">
      <c r="A34" s="121">
        <v>28</v>
      </c>
      <c r="B34" s="119" t="s">
        <v>212</v>
      </c>
      <c r="C34" s="120" t="s">
        <v>27</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5">
        <f t="shared" si="5"/>
        <v>0</v>
      </c>
      <c r="AJ34" s="112">
        <f t="shared" si="6"/>
        <v>0</v>
      </c>
      <c r="AK34" s="112">
        <f t="shared" si="7"/>
        <v>0</v>
      </c>
    </row>
    <row r="35" spans="1:37">
      <c r="A35" s="121">
        <v>29</v>
      </c>
      <c r="B35" s="119" t="s">
        <v>213</v>
      </c>
      <c r="C35" s="120" t="s">
        <v>35</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5">
        <f t="shared" si="5"/>
        <v>0</v>
      </c>
      <c r="AJ35" s="112">
        <f t="shared" si="6"/>
        <v>0</v>
      </c>
      <c r="AK35" s="112">
        <f t="shared" si="7"/>
        <v>0</v>
      </c>
    </row>
    <row r="36" spans="1:37">
      <c r="A36" s="121"/>
      <c r="B36" s="119"/>
      <c r="C36" s="120"/>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5">
        <f t="shared" si="2"/>
        <v>0</v>
      </c>
      <c r="AJ36" s="112">
        <f t="shared" si="3"/>
        <v>0</v>
      </c>
      <c r="AK36" s="112">
        <f t="shared" si="4"/>
        <v>0</v>
      </c>
    </row>
    <row r="37" spans="1:37">
      <c r="A37" s="121"/>
      <c r="B37" s="119"/>
      <c r="C37" s="120"/>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5">
        <f t="shared" si="2"/>
        <v>0</v>
      </c>
      <c r="AJ37" s="112">
        <f t="shared" si="3"/>
        <v>0</v>
      </c>
      <c r="AK37" s="112">
        <f t="shared" si="4"/>
        <v>0</v>
      </c>
    </row>
    <row r="38" spans="1:37">
      <c r="A38" s="121"/>
      <c r="B38" s="119"/>
      <c r="C38" s="120"/>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5">
        <f t="shared" si="2"/>
        <v>0</v>
      </c>
      <c r="AJ38" s="112">
        <f t="shared" si="3"/>
        <v>0</v>
      </c>
      <c r="AK38" s="112">
        <f t="shared" si="4"/>
        <v>0</v>
      </c>
    </row>
    <row r="39" spans="1:37">
      <c r="A39" s="121"/>
      <c r="B39" s="119"/>
      <c r="C39" s="120"/>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5">
        <f t="shared" si="2"/>
        <v>0</v>
      </c>
      <c r="AJ39" s="112">
        <f t="shared" si="3"/>
        <v>0</v>
      </c>
      <c r="AK39" s="112">
        <f t="shared" si="4"/>
        <v>0</v>
      </c>
    </row>
    <row r="40" spans="1:37">
      <c r="A40" s="121"/>
      <c r="B40" s="119"/>
      <c r="C40" s="120"/>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5">
        <f t="shared" si="2"/>
        <v>0</v>
      </c>
      <c r="AJ40" s="112">
        <f t="shared" si="3"/>
        <v>0</v>
      </c>
      <c r="AK40" s="112">
        <f t="shared" si="4"/>
        <v>0</v>
      </c>
    </row>
    <row r="41" spans="1:37">
      <c r="A41" s="121"/>
      <c r="B41" s="119"/>
      <c r="C41" s="120"/>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5">
        <f t="shared" si="2"/>
        <v>0</v>
      </c>
      <c r="AJ41" s="112">
        <f t="shared" si="3"/>
        <v>0</v>
      </c>
      <c r="AK41" s="112">
        <f t="shared" si="4"/>
        <v>0</v>
      </c>
    </row>
    <row r="42" spans="1:37">
      <c r="A42" s="121"/>
      <c r="B42" s="119"/>
      <c r="C42" s="120"/>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5">
        <f t="shared" si="2"/>
        <v>0</v>
      </c>
      <c r="AJ42" s="112">
        <f t="shared" si="3"/>
        <v>0</v>
      </c>
      <c r="AK42" s="112">
        <f t="shared" si="4"/>
        <v>0</v>
      </c>
    </row>
    <row r="43" spans="1:37">
      <c r="A43" s="207" t="s">
        <v>8</v>
      </c>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9"/>
      <c r="AI43" s="54">
        <f>SUM(AI7:AI42)</f>
        <v>0</v>
      </c>
      <c r="AJ43" s="54">
        <f>SUM(AJ7:AJ42)</f>
        <v>0</v>
      </c>
      <c r="AK43" s="54">
        <f>SUM(AK7:AK42)</f>
        <v>0</v>
      </c>
    </row>
    <row r="44" spans="1:37">
      <c r="A44" s="188" t="s">
        <v>135</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90"/>
    </row>
    <row r="45" spans="1:37">
      <c r="B45" s="186"/>
      <c r="C45" s="186"/>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86"/>
      <c r="C46" s="186"/>
      <c r="D46" s="186"/>
      <c r="E46" s="186"/>
      <c r="F46" s="186"/>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B47" s="186"/>
      <c r="C47" s="186"/>
      <c r="D47" s="186"/>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B48" s="186"/>
      <c r="C48" s="186"/>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sheetData>
  <mergeCells count="20">
    <mergeCell ref="A5:A6"/>
    <mergeCell ref="A44:AK44"/>
    <mergeCell ref="A1:O1"/>
    <mergeCell ref="P1:AK1"/>
    <mergeCell ref="A2:O2"/>
    <mergeCell ref="P2:AK2"/>
    <mergeCell ref="A3:AK3"/>
    <mergeCell ref="H4:K4"/>
    <mergeCell ref="L4:M4"/>
    <mergeCell ref="N4:P4"/>
    <mergeCell ref="Q4:S4"/>
    <mergeCell ref="AK5:AK6"/>
    <mergeCell ref="B5:C6"/>
    <mergeCell ref="AI5:AI6"/>
    <mergeCell ref="AJ5:AJ6"/>
    <mergeCell ref="B48:C48"/>
    <mergeCell ref="B45:C45"/>
    <mergeCell ref="B46:F46"/>
    <mergeCell ref="B47:D47"/>
    <mergeCell ref="A43:AH43"/>
  </mergeCells>
  <conditionalFormatting sqref="D6:AH28 D36:AH42">
    <cfRule type="expression" dxfId="11" priority="5">
      <formula>IF(D$6="CN",1,0)</formula>
    </cfRule>
  </conditionalFormatting>
  <conditionalFormatting sqref="D6:AH28 D36:AH42">
    <cfRule type="expression" dxfId="10" priority="7">
      <formula>IF(#REF!="CN",1,0)</formula>
    </cfRule>
  </conditionalFormatting>
  <conditionalFormatting sqref="D6:AH28 D36:AH42">
    <cfRule type="expression" dxfId="9" priority="6">
      <formula>IF(#REF!="CN",1,0)</formula>
    </cfRule>
  </conditionalFormatting>
  <conditionalFormatting sqref="D29:AH35">
    <cfRule type="expression" dxfId="8" priority="1">
      <formula>IF(D$6="CN",1,0)</formula>
    </cfRule>
  </conditionalFormatting>
  <conditionalFormatting sqref="D29:AH35">
    <cfRule type="expression" dxfId="7" priority="3">
      <formula>IF(#REF!="CN",1,0)</formula>
    </cfRule>
  </conditionalFormatting>
  <conditionalFormatting sqref="D29:AH35">
    <cfRule type="expression" dxfId="6" priority="2">
      <formula>IF(#REF!="CN",1,0)</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
  <sheetViews>
    <sheetView zoomScaleNormal="100" workbookViewId="0">
      <selection activeCell="I29" sqref="I29"/>
    </sheetView>
  </sheetViews>
  <sheetFormatPr defaultColWidth="9.33203125" defaultRowHeight="18"/>
  <cols>
    <col min="1" max="1" width="7.1640625" style="8" customWidth="1"/>
    <col min="2" max="2" width="26.5" style="8" customWidth="1"/>
    <col min="3" max="3" width="9.83203125" style="8" customWidth="1"/>
    <col min="4" max="34" width="4" style="8" customWidth="1"/>
    <col min="35" max="37" width="5.6640625" style="8" customWidth="1"/>
    <col min="38" max="38" width="10.83203125" style="8" customWidth="1"/>
    <col min="39" max="39" width="12.1640625" style="8" customWidth="1"/>
    <col min="40" max="40" width="10.83203125" style="8" customWidth="1"/>
    <col min="41" max="16384" width="9.33203125" style="8"/>
  </cols>
  <sheetData>
    <row r="1" spans="1:40">
      <c r="A1" s="202" t="s">
        <v>0</v>
      </c>
      <c r="B1" s="202"/>
      <c r="C1" s="202"/>
      <c r="D1" s="202"/>
      <c r="E1" s="202"/>
      <c r="F1" s="202"/>
      <c r="G1" s="202"/>
      <c r="H1" s="202"/>
      <c r="I1" s="202"/>
      <c r="J1" s="202"/>
      <c r="K1" s="202"/>
      <c r="L1" s="202"/>
      <c r="M1" s="202"/>
      <c r="N1" s="202"/>
      <c r="O1" s="202"/>
      <c r="P1" s="200" t="s">
        <v>1</v>
      </c>
      <c r="Q1" s="200"/>
      <c r="R1" s="200"/>
      <c r="S1" s="200"/>
      <c r="T1" s="200"/>
      <c r="U1" s="200"/>
      <c r="V1" s="200"/>
      <c r="W1" s="200"/>
      <c r="X1" s="200"/>
      <c r="Y1" s="200"/>
      <c r="Z1" s="200"/>
      <c r="AA1" s="200"/>
      <c r="AB1" s="200"/>
      <c r="AC1" s="200"/>
      <c r="AD1" s="200"/>
      <c r="AE1" s="200"/>
      <c r="AF1" s="200"/>
      <c r="AG1" s="200"/>
      <c r="AH1" s="200"/>
      <c r="AI1" s="200"/>
      <c r="AJ1" s="200"/>
      <c r="AK1" s="200"/>
    </row>
    <row r="2" spans="1:40">
      <c r="A2" s="200" t="s">
        <v>49</v>
      </c>
      <c r="B2" s="200"/>
      <c r="C2" s="200"/>
      <c r="D2" s="200"/>
      <c r="E2" s="200"/>
      <c r="F2" s="200"/>
      <c r="G2" s="200"/>
      <c r="H2" s="200"/>
      <c r="I2" s="200"/>
      <c r="J2" s="200"/>
      <c r="K2" s="200"/>
      <c r="L2" s="200"/>
      <c r="M2" s="200"/>
      <c r="N2" s="200"/>
      <c r="O2" s="200"/>
      <c r="P2" s="200" t="s">
        <v>2</v>
      </c>
      <c r="Q2" s="200"/>
      <c r="R2" s="200"/>
      <c r="S2" s="200"/>
      <c r="T2" s="200"/>
      <c r="U2" s="200"/>
      <c r="V2" s="200"/>
      <c r="W2" s="200"/>
      <c r="X2" s="200"/>
      <c r="Y2" s="200"/>
      <c r="Z2" s="200"/>
      <c r="AA2" s="200"/>
      <c r="AB2" s="200"/>
      <c r="AC2" s="200"/>
      <c r="AD2" s="200"/>
      <c r="AE2" s="200"/>
      <c r="AF2" s="200"/>
      <c r="AG2" s="200"/>
      <c r="AH2" s="200"/>
      <c r="AI2" s="200"/>
      <c r="AJ2" s="200"/>
      <c r="AK2" s="200"/>
    </row>
    <row r="3" spans="1:40" ht="22.5">
      <c r="A3" s="201" t="s">
        <v>231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row>
    <row r="4" spans="1:40" ht="31.5" customHeight="1">
      <c r="B4" s="92"/>
      <c r="C4" s="92"/>
      <c r="D4" s="92" t="s">
        <v>60</v>
      </c>
      <c r="E4" s="92" t="s">
        <v>60</v>
      </c>
      <c r="F4" s="92"/>
      <c r="G4" s="92"/>
      <c r="H4" s="187" t="s">
        <v>131</v>
      </c>
      <c r="I4" s="187"/>
      <c r="J4" s="187"/>
      <c r="K4" s="187"/>
      <c r="L4" s="187">
        <v>10</v>
      </c>
      <c r="M4" s="187"/>
      <c r="N4" s="187" t="s">
        <v>132</v>
      </c>
      <c r="O4" s="187"/>
      <c r="P4" s="187"/>
      <c r="Q4" s="187">
        <v>2021</v>
      </c>
      <c r="R4" s="187"/>
      <c r="S4" s="187"/>
      <c r="T4" s="92"/>
      <c r="U4" s="92"/>
      <c r="V4" s="92"/>
      <c r="W4" s="92"/>
      <c r="X4" s="92"/>
      <c r="Y4" s="92"/>
      <c r="Z4" s="92"/>
      <c r="AA4" s="92"/>
      <c r="AB4" s="92"/>
      <c r="AC4" s="92"/>
      <c r="AD4" s="92"/>
      <c r="AE4" s="92"/>
      <c r="AF4" s="92"/>
      <c r="AG4" s="92"/>
      <c r="AH4" s="92"/>
      <c r="AI4" s="92"/>
      <c r="AJ4" s="92"/>
      <c r="AK4" s="92"/>
    </row>
    <row r="5" spans="1:40" s="9" customFormat="1" ht="21" customHeight="1">
      <c r="A5" s="194" t="s">
        <v>3</v>
      </c>
      <c r="B5" s="196" t="s">
        <v>4</v>
      </c>
      <c r="C5" s="197"/>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1" t="s">
        <v>5</v>
      </c>
      <c r="AJ5" s="191" t="s">
        <v>6</v>
      </c>
      <c r="AK5" s="191" t="s">
        <v>7</v>
      </c>
    </row>
    <row r="6" spans="1:40" s="9" customFormat="1" ht="21" customHeight="1">
      <c r="A6" s="195"/>
      <c r="B6" s="198"/>
      <c r="C6" s="199"/>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2"/>
      <c r="AJ6" s="192"/>
      <c r="AK6" s="192"/>
    </row>
    <row r="7" spans="1:40" s="60" customFormat="1">
      <c r="A7" s="18">
        <v>1</v>
      </c>
      <c r="B7" s="119" t="s">
        <v>214</v>
      </c>
      <c r="C7" s="120" t="s">
        <v>18</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7">
        <f t="shared" ref="AI7:AI30" si="2">COUNTIF(D7:AH7,"K")+2*COUNTIF(D7:AH7,"2K")+COUNTIF(D7:AH7,"TK")+COUNTIF(D7:AH7,"KT")+COUNTIF(D7:AH7,"PK")+COUNTIF(D7:AH7,"KP")+2*COUNTIF(D7:AH7,"K2")</f>
        <v>0</v>
      </c>
      <c r="AJ7" s="110">
        <f t="shared" ref="AJ7:AJ30" si="3">COUNTIF(E7:AI7,"P")+2*COUNTIF(E7:AI7,"2P")+COUNTIF(E7:AI7,"TP")+COUNTIF(E7:AI7,"PT")+COUNTIF(E7:AI7,"PK")+COUNTIF(E7:AI7,"KP")+2*COUNTIF(E7:AI7,"P2")</f>
        <v>0</v>
      </c>
      <c r="AK7" s="110">
        <f t="shared" ref="AK7:AK30" si="4">COUNTIF(D7:AH7,"T")+2*COUNTIF(D7:AH7,"2T")+2*COUNTIF(D7:AH7,"T2")+COUNTIF(D7:AH7,"PT")+COUNTIF(D7:AH7,"TP")+COUNTIF(D7:AH7,"TK")+COUNTIF(D7:AH7,"KT")</f>
        <v>0</v>
      </c>
      <c r="AL7" s="57"/>
      <c r="AM7" s="58"/>
      <c r="AN7" s="59"/>
    </row>
    <row r="8" spans="1:40" s="60" customFormat="1">
      <c r="A8" s="18">
        <v>2</v>
      </c>
      <c r="B8" s="119" t="s">
        <v>215</v>
      </c>
      <c r="C8" s="120" t="s">
        <v>19</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7">
        <f t="shared" si="2"/>
        <v>0</v>
      </c>
      <c r="AJ8" s="110">
        <f t="shared" si="3"/>
        <v>0</v>
      </c>
      <c r="AK8" s="110">
        <f t="shared" si="4"/>
        <v>0</v>
      </c>
      <c r="AL8" s="59"/>
      <c r="AM8" s="59"/>
      <c r="AN8" s="59"/>
    </row>
    <row r="9" spans="1:40" s="60" customFormat="1">
      <c r="A9" s="18">
        <v>3</v>
      </c>
      <c r="B9" s="119" t="s">
        <v>216</v>
      </c>
      <c r="C9" s="120" t="s">
        <v>47</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7">
        <f t="shared" si="2"/>
        <v>0</v>
      </c>
      <c r="AJ9" s="110">
        <f t="shared" si="3"/>
        <v>0</v>
      </c>
      <c r="AK9" s="110">
        <f t="shared" si="4"/>
        <v>0</v>
      </c>
      <c r="AL9" s="59"/>
      <c r="AM9" s="59"/>
      <c r="AN9" s="59"/>
    </row>
    <row r="10" spans="1:40" s="60" customFormat="1">
      <c r="A10" s="18">
        <v>4</v>
      </c>
      <c r="B10" s="119" t="s">
        <v>217</v>
      </c>
      <c r="C10" s="120" t="s">
        <v>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7">
        <f t="shared" si="2"/>
        <v>0</v>
      </c>
      <c r="AJ10" s="110">
        <f t="shared" si="3"/>
        <v>0</v>
      </c>
      <c r="AK10" s="110">
        <f t="shared" si="4"/>
        <v>0</v>
      </c>
      <c r="AL10" s="59"/>
      <c r="AM10" s="59"/>
      <c r="AN10" s="59"/>
    </row>
    <row r="11" spans="1:40" s="60" customFormat="1">
      <c r="A11" s="18">
        <v>5</v>
      </c>
      <c r="B11" s="119" t="s">
        <v>218</v>
      </c>
      <c r="C11" s="120" t="s">
        <v>25</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7">
        <f t="shared" si="2"/>
        <v>0</v>
      </c>
      <c r="AJ11" s="110">
        <f t="shared" si="3"/>
        <v>0</v>
      </c>
      <c r="AK11" s="110">
        <f t="shared" si="4"/>
        <v>0</v>
      </c>
      <c r="AL11" s="59"/>
      <c r="AM11" s="59"/>
      <c r="AN11" s="59"/>
    </row>
    <row r="12" spans="1:40" s="60" customFormat="1">
      <c r="A12" s="18">
        <v>6</v>
      </c>
      <c r="B12" s="119" t="s">
        <v>219</v>
      </c>
      <c r="C12" s="120" t="s">
        <v>25</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7">
        <f t="shared" si="2"/>
        <v>0</v>
      </c>
      <c r="AJ12" s="110">
        <f t="shared" si="3"/>
        <v>0</v>
      </c>
      <c r="AK12" s="110">
        <f t="shared" si="4"/>
        <v>0</v>
      </c>
      <c r="AL12" s="59"/>
      <c r="AM12" s="59"/>
      <c r="AN12" s="59"/>
    </row>
    <row r="13" spans="1:40" s="60" customFormat="1">
      <c r="A13" s="18">
        <v>7</v>
      </c>
      <c r="B13" s="119" t="s">
        <v>220</v>
      </c>
      <c r="C13" s="120" t="s">
        <v>221</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7">
        <f t="shared" si="2"/>
        <v>0</v>
      </c>
      <c r="AJ13" s="110">
        <f t="shared" si="3"/>
        <v>0</v>
      </c>
      <c r="AK13" s="110">
        <f t="shared" si="4"/>
        <v>0</v>
      </c>
      <c r="AL13" s="59"/>
      <c r="AM13" s="59"/>
      <c r="AN13" s="59"/>
    </row>
    <row r="14" spans="1:40" s="60" customFormat="1">
      <c r="A14" s="18">
        <v>8</v>
      </c>
      <c r="B14" s="119" t="s">
        <v>222</v>
      </c>
      <c r="C14" s="120" t="s">
        <v>15</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7">
        <f t="shared" si="2"/>
        <v>0</v>
      </c>
      <c r="AJ14" s="110">
        <f t="shared" si="3"/>
        <v>0</v>
      </c>
      <c r="AK14" s="110">
        <f t="shared" si="4"/>
        <v>0</v>
      </c>
      <c r="AL14" s="59"/>
      <c r="AM14" s="59"/>
      <c r="AN14" s="59"/>
    </row>
    <row r="15" spans="1:40" s="60" customFormat="1">
      <c r="A15" s="18">
        <v>9</v>
      </c>
      <c r="B15" s="119" t="s">
        <v>223</v>
      </c>
      <c r="C15" s="120" t="s">
        <v>15</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7">
        <f t="shared" si="2"/>
        <v>0</v>
      </c>
      <c r="AJ15" s="110">
        <f t="shared" si="3"/>
        <v>0</v>
      </c>
      <c r="AK15" s="110">
        <f t="shared" si="4"/>
        <v>0</v>
      </c>
      <c r="AL15" s="59"/>
      <c r="AM15" s="59"/>
      <c r="AN15" s="59"/>
    </row>
    <row r="16" spans="1:40" s="60" customFormat="1">
      <c r="A16" s="18">
        <v>10</v>
      </c>
      <c r="B16" s="119" t="s">
        <v>181</v>
      </c>
      <c r="C16" s="120" t="s">
        <v>43</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7">
        <f t="shared" ref="AI16:AI21" si="5">COUNTIF(D16:AH16,"K")+2*COUNTIF(D16:AH16,"2K")+COUNTIF(D16:AH16,"TK")+COUNTIF(D16:AH16,"KT")+COUNTIF(D16:AH16,"PK")+COUNTIF(D16:AH16,"KP")+2*COUNTIF(D16:AH16,"K2")</f>
        <v>0</v>
      </c>
      <c r="AJ16" s="117">
        <f t="shared" ref="AJ16:AJ21" si="6">COUNTIF(E16:AI16,"P")+2*COUNTIF(E16:AI16,"2P")+COUNTIF(E16:AI16,"TP")+COUNTIF(E16:AI16,"PT")+COUNTIF(E16:AI16,"PK")+COUNTIF(E16:AI16,"KP")+2*COUNTIF(E16:AI16,"P2")</f>
        <v>0</v>
      </c>
      <c r="AK16" s="117">
        <f t="shared" ref="AK16:AK21" si="7">COUNTIF(D16:AH16,"T")+2*COUNTIF(D16:AH16,"2T")+2*COUNTIF(D16:AH16,"T2")+COUNTIF(D16:AH16,"PT")+COUNTIF(D16:AH16,"TP")+COUNTIF(D16:AH16,"TK")+COUNTIF(D16:AH16,"KT")</f>
        <v>0</v>
      </c>
      <c r="AL16" s="59"/>
      <c r="AM16" s="59"/>
      <c r="AN16" s="59"/>
    </row>
    <row r="17" spans="1:40" s="60" customFormat="1">
      <c r="A17" s="18">
        <v>11</v>
      </c>
      <c r="B17" s="119" t="s">
        <v>224</v>
      </c>
      <c r="C17" s="120" t="s">
        <v>13</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7">
        <f t="shared" si="5"/>
        <v>0</v>
      </c>
      <c r="AJ17" s="117">
        <f t="shared" si="6"/>
        <v>0</v>
      </c>
      <c r="AK17" s="117">
        <f t="shared" si="7"/>
        <v>0</v>
      </c>
      <c r="AL17" s="59"/>
      <c r="AM17" s="59"/>
      <c r="AN17" s="59"/>
    </row>
    <row r="18" spans="1:40" s="60" customFormat="1" ht="21" customHeight="1">
      <c r="A18" s="18">
        <v>12</v>
      </c>
      <c r="B18" s="119" t="s">
        <v>225</v>
      </c>
      <c r="C18" s="120" t="s">
        <v>21</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7">
        <f t="shared" si="5"/>
        <v>0</v>
      </c>
      <c r="AJ18" s="117">
        <f t="shared" si="6"/>
        <v>0</v>
      </c>
      <c r="AK18" s="117">
        <f t="shared" si="7"/>
        <v>0</v>
      </c>
      <c r="AL18" s="59"/>
      <c r="AM18" s="59"/>
      <c r="AN18" s="59"/>
    </row>
    <row r="19" spans="1:40" s="60" customFormat="1" ht="21" customHeight="1">
      <c r="A19" s="18">
        <v>13</v>
      </c>
      <c r="B19" s="119" t="s">
        <v>200</v>
      </c>
      <c r="C19" s="120" t="s">
        <v>21</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7">
        <f t="shared" si="5"/>
        <v>0</v>
      </c>
      <c r="AJ19" s="117">
        <f t="shared" si="6"/>
        <v>0</v>
      </c>
      <c r="AK19" s="117">
        <f t="shared" si="7"/>
        <v>0</v>
      </c>
      <c r="AL19" s="59"/>
      <c r="AM19" s="59"/>
      <c r="AN19" s="59"/>
    </row>
    <row r="20" spans="1:40" s="60" customFormat="1" ht="21" customHeight="1">
      <c r="A20" s="18">
        <v>14</v>
      </c>
      <c r="B20" s="119" t="s">
        <v>226</v>
      </c>
      <c r="C20" s="120" t="s">
        <v>32</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7">
        <f t="shared" si="5"/>
        <v>0</v>
      </c>
      <c r="AJ20" s="117">
        <f t="shared" si="6"/>
        <v>0</v>
      </c>
      <c r="AK20" s="117">
        <f t="shared" si="7"/>
        <v>0</v>
      </c>
      <c r="AL20" s="210"/>
      <c r="AM20" s="211"/>
      <c r="AN20" s="59"/>
    </row>
    <row r="21" spans="1:40" s="60" customFormat="1" ht="21" customHeight="1">
      <c r="A21" s="18">
        <v>15</v>
      </c>
      <c r="B21" s="119" t="s">
        <v>157</v>
      </c>
      <c r="C21" s="120" t="s">
        <v>227</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7">
        <f t="shared" si="5"/>
        <v>0</v>
      </c>
      <c r="AJ21" s="117">
        <f t="shared" si="6"/>
        <v>0</v>
      </c>
      <c r="AK21" s="117">
        <f t="shared" si="7"/>
        <v>0</v>
      </c>
      <c r="AL21" s="59"/>
      <c r="AM21" s="59"/>
      <c r="AN21" s="59"/>
    </row>
    <row r="22" spans="1:40" s="60" customFormat="1" ht="21" customHeight="1">
      <c r="A22" s="18">
        <v>16</v>
      </c>
      <c r="B22" s="119" t="s">
        <v>228</v>
      </c>
      <c r="C22" s="120" t="s">
        <v>27</v>
      </c>
      <c r="D22" s="55"/>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7">
        <f>COUNTIF(D22:AH22,"K")+2*COUNTIF(D22:AH22,"2K")+COUNTIF(D22:AH22,"TK")+COUNTIF(D22:AH22,"KT")+COUNTIF(D22:AH22,"PK")+COUNTIF(D22:AH22,"KP")+2*COUNTIF(D22:AH22,"K2")</f>
        <v>0</v>
      </c>
      <c r="AJ22" s="117">
        <f>COUNTIF(E22:AI22,"P")+2*COUNTIF(E22:AI22,"2P")+COUNTIF(E22:AI22,"TP")+COUNTIF(E22:AI22,"PT")+COUNTIF(E22:AI22,"PK")+COUNTIF(E22:AI22,"KP")+2*COUNTIF(E22:AI22,"P2")</f>
        <v>0</v>
      </c>
      <c r="AK22" s="117">
        <f>COUNTIF(D22:AH22,"T")+2*COUNTIF(D22:AH22,"2T")+2*COUNTIF(D22:AH22,"T2")+COUNTIF(D22:AH22,"PT")+COUNTIF(D22:AH22,"TP")+COUNTIF(D22:AH22,"TK")+COUNTIF(D22:AH22,"KT")</f>
        <v>0</v>
      </c>
      <c r="AL22" s="59"/>
      <c r="AM22" s="59"/>
      <c r="AN22" s="59"/>
    </row>
    <row r="23" spans="1:40" s="60" customFormat="1" ht="21" customHeight="1">
      <c r="A23" s="18">
        <v>17</v>
      </c>
      <c r="B23" s="119" t="s">
        <v>229</v>
      </c>
      <c r="C23" s="120" t="s">
        <v>23</v>
      </c>
      <c r="D23" s="55"/>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7">
        <f t="shared" ref="AI23:AI24" si="8">COUNTIF(D23:AH23,"K")+2*COUNTIF(D23:AH23,"2K")+COUNTIF(D23:AH23,"TK")+COUNTIF(D23:AH23,"KT")+COUNTIF(D23:AH23,"PK")+COUNTIF(D23:AH23,"KP")+2*COUNTIF(D23:AH23,"K2")</f>
        <v>0</v>
      </c>
      <c r="AJ23" s="117">
        <f t="shared" ref="AJ23:AJ24" si="9">COUNTIF(E23:AI23,"P")+2*COUNTIF(E23:AI23,"2P")+COUNTIF(E23:AI23,"TP")+COUNTIF(E23:AI23,"PT")+COUNTIF(E23:AI23,"PK")+COUNTIF(E23:AI23,"KP")+2*COUNTIF(E23:AI23,"P2")</f>
        <v>0</v>
      </c>
      <c r="AK23" s="117">
        <f t="shared" ref="AK23:AK24" si="10">COUNTIF(D23:AH23,"T")+2*COUNTIF(D23:AH23,"2T")+2*COUNTIF(D23:AH23,"T2")+COUNTIF(D23:AH23,"PT")+COUNTIF(D23:AH23,"TP")+COUNTIF(D23:AH23,"TK")+COUNTIF(D23:AH23,"KT")</f>
        <v>0</v>
      </c>
      <c r="AL23" s="59"/>
      <c r="AM23" s="59"/>
      <c r="AN23" s="59"/>
    </row>
    <row r="24" spans="1:40" s="60" customFormat="1" ht="21" customHeight="1">
      <c r="A24" s="18">
        <v>18</v>
      </c>
      <c r="B24" s="119" t="s">
        <v>230</v>
      </c>
      <c r="C24" s="120" t="s">
        <v>23</v>
      </c>
      <c r="D24" s="55"/>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7">
        <f t="shared" si="8"/>
        <v>0</v>
      </c>
      <c r="AJ24" s="117">
        <f t="shared" si="9"/>
        <v>0</v>
      </c>
      <c r="AK24" s="117">
        <f t="shared" si="10"/>
        <v>0</v>
      </c>
      <c r="AL24" s="59"/>
      <c r="AM24" s="59"/>
      <c r="AN24" s="59"/>
    </row>
    <row r="25" spans="1:40">
      <c r="A25" s="18"/>
      <c r="B25" s="119"/>
      <c r="C25" s="120"/>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7">
        <f t="shared" si="2"/>
        <v>0</v>
      </c>
      <c r="AJ25" s="110">
        <f t="shared" si="3"/>
        <v>0</v>
      </c>
      <c r="AK25" s="110">
        <f t="shared" si="4"/>
        <v>0</v>
      </c>
    </row>
    <row r="26" spans="1:40">
      <c r="A26" s="18"/>
      <c r="B26" s="119"/>
      <c r="C26" s="120"/>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7">
        <f t="shared" si="2"/>
        <v>0</v>
      </c>
      <c r="AJ26" s="110">
        <f t="shared" si="3"/>
        <v>0</v>
      </c>
      <c r="AK26" s="110">
        <f t="shared" si="4"/>
        <v>0</v>
      </c>
    </row>
    <row r="27" spans="1:40">
      <c r="A27" s="18"/>
      <c r="B27" s="119"/>
      <c r="C27" s="12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7">
        <f t="shared" si="2"/>
        <v>0</v>
      </c>
      <c r="AJ27" s="110">
        <f t="shared" si="3"/>
        <v>0</v>
      </c>
      <c r="AK27" s="110">
        <f t="shared" si="4"/>
        <v>0</v>
      </c>
    </row>
    <row r="28" spans="1:40">
      <c r="A28" s="18"/>
      <c r="B28" s="119"/>
      <c r="C28" s="120"/>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7">
        <f t="shared" si="2"/>
        <v>0</v>
      </c>
      <c r="AJ28" s="110">
        <f t="shared" si="3"/>
        <v>0</v>
      </c>
      <c r="AK28" s="110">
        <f t="shared" si="4"/>
        <v>0</v>
      </c>
    </row>
    <row r="29" spans="1:40">
      <c r="A29" s="18"/>
      <c r="B29" s="119"/>
      <c r="C29" s="120"/>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7">
        <f t="shared" si="2"/>
        <v>0</v>
      </c>
      <c r="AJ29" s="110">
        <f t="shared" si="3"/>
        <v>0</v>
      </c>
      <c r="AK29" s="110">
        <f t="shared" si="4"/>
        <v>0</v>
      </c>
    </row>
    <row r="30" spans="1:40">
      <c r="A30" s="18"/>
      <c r="B30" s="119"/>
      <c r="C30" s="120"/>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7">
        <f t="shared" si="2"/>
        <v>0</v>
      </c>
      <c r="AJ30" s="110">
        <f t="shared" si="3"/>
        <v>0</v>
      </c>
      <c r="AK30" s="110">
        <f t="shared" si="4"/>
        <v>0</v>
      </c>
    </row>
    <row r="31" spans="1:40">
      <c r="A31" s="18"/>
      <c r="B31" s="119"/>
      <c r="C31" s="120"/>
      <c r="D31" s="55"/>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7">
        <f>COUNTIF(D31:AH31,"K")+2*COUNTIF(D31:AH31,"2K")+COUNTIF(D31:AH31,"TK")+COUNTIF(D31:AH31,"KT")+COUNTIF(D31:AH31,"PK")+COUNTIF(D31:AH31,"KP")+2*COUNTIF(D31:AH31,"K2")</f>
        <v>0</v>
      </c>
      <c r="AJ31" s="95">
        <f>COUNTIF(E31:AI31,"P")+2*COUNTIF(E31:AI31,"2P")+COUNTIF(E31:AI31,"TP")+COUNTIF(E31:AI31,"PT")+COUNTIF(E31:AI31,"PK")+COUNTIF(E31:AI31,"KP")+2*COUNTIF(E31:AI31,"P2")</f>
        <v>0</v>
      </c>
      <c r="AK31" s="109">
        <f>COUNTIF(D31:AH31,"T")+2*COUNTIF(D31:AH31,"2T")+2*COUNTIF(D31:AH31,"T2")+COUNTIF(D31:AH31,"PT")+COUNTIF(D31:AH31,"TP")+COUNTIF(D31:AH31,"TK")+COUNTIF(D31:AH31,"KT")</f>
        <v>0</v>
      </c>
    </row>
    <row r="32" spans="1:40">
      <c r="A32" s="18"/>
      <c r="B32" s="119"/>
      <c r="C32" s="120"/>
      <c r="D32" s="55"/>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7">
        <f t="shared" ref="AI32:AI33" si="11">COUNTIF(D32:AH32,"K")+2*COUNTIF(D32:AH32,"2K")+COUNTIF(D32:AH32,"TK")+COUNTIF(D32:AH32,"KT")+COUNTIF(D32:AH32,"PK")+COUNTIF(D32:AH32,"KP")+2*COUNTIF(D32:AH32,"K2")</f>
        <v>0</v>
      </c>
      <c r="AJ32" s="95">
        <f t="shared" ref="AJ32:AJ33" si="12">COUNTIF(E32:AI32,"P")+2*COUNTIF(E32:AI32,"2P")+COUNTIF(E32:AI32,"TP")+COUNTIF(E32:AI32,"PT")+COUNTIF(E32:AI32,"PK")+COUNTIF(E32:AI32,"KP")+2*COUNTIF(E32:AI32,"P2")</f>
        <v>0</v>
      </c>
      <c r="AK32" s="109">
        <f t="shared" ref="AK32:AK33" si="13">COUNTIF(D32:AH32,"T")+2*COUNTIF(D32:AH32,"2T")+2*COUNTIF(D32:AH32,"T2")+COUNTIF(D32:AH32,"PT")+COUNTIF(D32:AH32,"TP")+COUNTIF(D32:AH32,"TK")+COUNTIF(D32:AH32,"KT")</f>
        <v>0</v>
      </c>
    </row>
    <row r="33" spans="1:37">
      <c r="A33" s="18"/>
      <c r="B33" s="119"/>
      <c r="C33" s="120"/>
      <c r="D33" s="55"/>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7">
        <f t="shared" si="11"/>
        <v>0</v>
      </c>
      <c r="AJ33" s="95">
        <f t="shared" si="12"/>
        <v>0</v>
      </c>
      <c r="AK33" s="109">
        <f t="shared" si="13"/>
        <v>0</v>
      </c>
    </row>
    <row r="34" spans="1:37">
      <c r="A34" s="203" t="s">
        <v>8</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7">
        <f>SUM(AI31:AI33)</f>
        <v>0</v>
      </c>
      <c r="AJ34" s="7">
        <f>SUM(AJ31:AJ33)</f>
        <v>0</v>
      </c>
      <c r="AK34" s="7">
        <f>SUM(AK31:AK33)</f>
        <v>0</v>
      </c>
    </row>
    <row r="35" spans="1:37">
      <c r="A35" s="188" t="s">
        <v>135</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90"/>
    </row>
    <row r="36" spans="1:37">
      <c r="B36" s="186"/>
      <c r="C36" s="186"/>
      <c r="D36" s="186"/>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B37" s="186"/>
      <c r="C37" s="186"/>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sheetData>
  <mergeCells count="19">
    <mergeCell ref="AL20:AM20"/>
    <mergeCell ref="H4:K4"/>
    <mergeCell ref="L4:M4"/>
    <mergeCell ref="N4:P4"/>
    <mergeCell ref="Q4:S4"/>
    <mergeCell ref="AK5:AK6"/>
    <mergeCell ref="AI5:AI6"/>
    <mergeCell ref="AJ5:AJ6"/>
    <mergeCell ref="A1:O1"/>
    <mergeCell ref="P1:AK1"/>
    <mergeCell ref="A2:O2"/>
    <mergeCell ref="P2:AK2"/>
    <mergeCell ref="A3:AK3"/>
    <mergeCell ref="B37:C37"/>
    <mergeCell ref="B36:D36"/>
    <mergeCell ref="A34:AH34"/>
    <mergeCell ref="A5:A6"/>
    <mergeCell ref="A35:AK35"/>
    <mergeCell ref="B5:C6"/>
  </mergeCells>
  <conditionalFormatting sqref="D6:AH15 D25:AH33">
    <cfRule type="expression" dxfId="5" priority="4">
      <formula>IF(D$6="CN",1,0)</formula>
    </cfRule>
  </conditionalFormatting>
  <conditionalFormatting sqref="D6:AH15 D25:AH30">
    <cfRule type="expression" dxfId="4" priority="6">
      <formula>IF(#REF!="CN",1,0)</formula>
    </cfRule>
  </conditionalFormatting>
  <conditionalFormatting sqref="D6:AH15 D25:AH30">
    <cfRule type="expression" dxfId="3" priority="5">
      <formula>IF(#REF!="CN",1,0)</formula>
    </cfRule>
  </conditionalFormatting>
  <conditionalFormatting sqref="D16:AH24">
    <cfRule type="expression" dxfId="2" priority="1">
      <formula>IF(D$6="CN",1,0)</formula>
    </cfRule>
  </conditionalFormatting>
  <conditionalFormatting sqref="D16:AH21">
    <cfRule type="expression" dxfId="1" priority="3">
      <formula>IF(#REF!="CN",1,0)</formula>
    </cfRule>
  </conditionalFormatting>
  <conditionalFormatting sqref="D16:AH21">
    <cfRule type="expression" dxfId="0" priority="2">
      <formula>IF(#REF!="CN",1,0)</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4" t="s">
        <v>62</v>
      </c>
      <c r="C1" s="154"/>
      <c r="D1" s="154"/>
      <c r="E1" s="154"/>
      <c r="F1" s="154"/>
      <c r="G1" s="154"/>
      <c r="H1" s="154"/>
      <c r="I1" s="154"/>
      <c r="J1" s="154"/>
      <c r="K1" s="101"/>
      <c r="L1" s="101"/>
      <c r="M1" s="101"/>
      <c r="N1" s="155" t="s">
        <v>63</v>
      </c>
      <c r="O1" s="155"/>
      <c r="P1" s="155"/>
      <c r="Q1" s="155"/>
      <c r="R1" s="155"/>
      <c r="S1" s="155"/>
      <c r="T1" s="155"/>
      <c r="U1" s="155"/>
      <c r="V1" s="155"/>
      <c r="W1" s="155"/>
      <c r="X1" s="155"/>
      <c r="Y1" s="155"/>
    </row>
    <row r="2" spans="2:25" ht="24" customHeight="1">
      <c r="B2" s="156" t="s">
        <v>133</v>
      </c>
      <c r="C2" s="156"/>
      <c r="D2" s="156"/>
      <c r="E2" s="156"/>
      <c r="F2" s="156"/>
      <c r="G2" s="156"/>
      <c r="H2" s="156"/>
      <c r="I2" s="156"/>
      <c r="J2" s="156"/>
      <c r="K2" s="156"/>
      <c r="L2" s="156"/>
      <c r="M2" s="156"/>
      <c r="N2" s="156"/>
      <c r="O2" s="156"/>
      <c r="P2" s="156"/>
      <c r="Q2" s="156"/>
      <c r="R2" s="156"/>
      <c r="S2" s="156"/>
      <c r="T2" s="156"/>
      <c r="U2" s="156"/>
      <c r="V2" s="156"/>
      <c r="W2" s="156"/>
      <c r="X2" s="156"/>
      <c r="Y2" s="156"/>
    </row>
    <row r="3" spans="2:25" ht="33" customHeight="1">
      <c r="B3" s="157" t="s">
        <v>134</v>
      </c>
      <c r="C3" s="157"/>
      <c r="D3" s="157"/>
      <c r="E3" s="157"/>
      <c r="F3" s="157"/>
      <c r="G3" s="157"/>
      <c r="H3" s="157"/>
      <c r="I3" s="157"/>
      <c r="J3" s="157"/>
      <c r="K3" s="157"/>
      <c r="L3" s="157"/>
      <c r="M3" s="157"/>
      <c r="N3" s="157"/>
      <c r="O3" s="157"/>
      <c r="P3" s="157"/>
      <c r="Q3" s="157"/>
      <c r="R3" s="157"/>
      <c r="S3" s="157"/>
      <c r="T3" s="157"/>
      <c r="U3" s="157"/>
      <c r="V3" s="157"/>
      <c r="W3" s="157"/>
      <c r="X3" s="157"/>
      <c r="Y3" s="157"/>
    </row>
    <row r="4" spans="2:25" s="64" customFormat="1" ht="21" customHeight="1">
      <c r="B4" s="129" t="s">
        <v>136</v>
      </c>
      <c r="C4" s="130"/>
      <c r="D4" s="130"/>
      <c r="E4" s="130"/>
      <c r="F4" s="130"/>
      <c r="G4" s="130"/>
      <c r="H4" s="130"/>
      <c r="I4" s="130"/>
      <c r="J4" s="130"/>
      <c r="K4" s="130"/>
      <c r="L4" s="130"/>
      <c r="M4" s="130"/>
      <c r="N4" s="130"/>
      <c r="O4" s="130"/>
      <c r="P4" s="130"/>
      <c r="Q4" s="130"/>
      <c r="R4" s="130"/>
      <c r="S4" s="130"/>
      <c r="T4" s="130"/>
      <c r="U4" s="130"/>
      <c r="V4" s="130"/>
      <c r="W4" s="130"/>
      <c r="X4" s="130"/>
      <c r="Y4" s="131"/>
    </row>
    <row r="5" spans="2:25" s="65" customFormat="1" ht="33" customHeight="1">
      <c r="B5" s="77" t="s">
        <v>66</v>
      </c>
      <c r="C5" s="56" t="s">
        <v>67</v>
      </c>
      <c r="D5" s="77" t="s">
        <v>68</v>
      </c>
      <c r="E5" s="78" t="s">
        <v>125</v>
      </c>
      <c r="F5" s="78" t="s">
        <v>126</v>
      </c>
      <c r="G5" s="78" t="s">
        <v>124</v>
      </c>
      <c r="H5" s="77" t="s">
        <v>66</v>
      </c>
      <c r="I5" s="56" t="s">
        <v>67</v>
      </c>
      <c r="J5" s="77" t="s">
        <v>68</v>
      </c>
      <c r="K5" s="78" t="s">
        <v>125</v>
      </c>
      <c r="L5" s="78" t="s">
        <v>126</v>
      </c>
      <c r="M5" s="104" t="s">
        <v>124</v>
      </c>
      <c r="N5" s="77" t="s">
        <v>66</v>
      </c>
      <c r="O5" s="56" t="s">
        <v>67</v>
      </c>
      <c r="P5" s="77" t="s">
        <v>68</v>
      </c>
      <c r="Q5" s="78" t="s">
        <v>125</v>
      </c>
      <c r="R5" s="78" t="s">
        <v>126</v>
      </c>
      <c r="S5" s="78" t="s">
        <v>124</v>
      </c>
      <c r="T5" s="77" t="s">
        <v>66</v>
      </c>
      <c r="U5" s="56" t="s">
        <v>67</v>
      </c>
      <c r="V5" s="77" t="s">
        <v>68</v>
      </c>
      <c r="W5" s="78" t="s">
        <v>125</v>
      </c>
      <c r="X5" s="78" t="s">
        <v>126</v>
      </c>
      <c r="Y5" s="78" t="s">
        <v>124</v>
      </c>
    </row>
    <row r="6" spans="2:25" s="69" customFormat="1" ht="21" customHeight="1">
      <c r="B6" s="66">
        <v>1</v>
      </c>
      <c r="C6" s="67" t="s">
        <v>69</v>
      </c>
      <c r="D6" s="70">
        <v>26</v>
      </c>
      <c r="E6" s="79" t="e">
        <f>#REF!</f>
        <v>#REF!</v>
      </c>
      <c r="F6" s="83" t="e">
        <f>#REF!</f>
        <v>#REF!</v>
      </c>
      <c r="G6" s="87" t="e">
        <f>#REF!</f>
        <v>#REF!</v>
      </c>
      <c r="H6" s="76">
        <v>1</v>
      </c>
      <c r="I6" s="74" t="s">
        <v>70</v>
      </c>
      <c r="J6" s="49">
        <v>35</v>
      </c>
      <c r="K6" s="79" t="e">
        <f>#REF!</f>
        <v>#REF!</v>
      </c>
      <c r="L6" s="83" t="e">
        <f>#REF!</f>
        <v>#REF!</v>
      </c>
      <c r="M6" s="87" t="e">
        <f>#REF!</f>
        <v>#REF!</v>
      </c>
      <c r="N6" s="76">
        <v>1</v>
      </c>
      <c r="O6" s="105" t="s">
        <v>95</v>
      </c>
      <c r="P6" s="49">
        <v>24</v>
      </c>
      <c r="Q6" s="79" t="e">
        <f>#REF!</f>
        <v>#REF!</v>
      </c>
      <c r="R6" s="83" t="e">
        <f>#REF!</f>
        <v>#REF!</v>
      </c>
      <c r="S6" s="87" t="e">
        <f>#REF!</f>
        <v>#REF!</v>
      </c>
      <c r="T6" s="76">
        <v>1</v>
      </c>
      <c r="U6" s="74" t="s">
        <v>88</v>
      </c>
      <c r="V6" s="49">
        <v>27</v>
      </c>
      <c r="W6" s="79" t="e">
        <f>#REF!</f>
        <v>#REF!</v>
      </c>
      <c r="X6" s="83" t="e">
        <f>#REF!</f>
        <v>#REF!</v>
      </c>
      <c r="Y6" s="87" t="e">
        <f>#REF!</f>
        <v>#REF!</v>
      </c>
    </row>
    <row r="7" spans="2:25" s="69" customFormat="1" ht="21" customHeight="1">
      <c r="B7" s="66">
        <v>2</v>
      </c>
      <c r="C7" s="67" t="s">
        <v>74</v>
      </c>
      <c r="D7" s="70">
        <v>28</v>
      </c>
      <c r="E7" s="79" t="e">
        <f>#REF!</f>
        <v>#REF!</v>
      </c>
      <c r="F7" s="83" t="e">
        <f>#REF!</f>
        <v>#REF!</v>
      </c>
      <c r="G7" s="87" t="e">
        <f>#REF!</f>
        <v>#REF!</v>
      </c>
      <c r="H7" s="76">
        <v>2</v>
      </c>
      <c r="I7" s="74" t="s">
        <v>75</v>
      </c>
      <c r="J7" s="49">
        <v>34</v>
      </c>
      <c r="K7" s="79" t="e">
        <f>#REF!</f>
        <v>#REF!</v>
      </c>
      <c r="L7" s="83" t="e">
        <f>#REF!</f>
        <v>#REF!</v>
      </c>
      <c r="M7" s="87" t="e">
        <f>#REF!</f>
        <v>#REF!</v>
      </c>
      <c r="N7" s="76">
        <v>2</v>
      </c>
      <c r="O7" s="105" t="s">
        <v>99</v>
      </c>
      <c r="P7" s="49">
        <v>22</v>
      </c>
      <c r="Q7" s="79" t="e">
        <f>#REF!</f>
        <v>#REF!</v>
      </c>
      <c r="R7" s="83" t="e">
        <f>#REF!</f>
        <v>#REF!</v>
      </c>
      <c r="S7" s="87" t="e">
        <f>#REF!</f>
        <v>#REF!</v>
      </c>
      <c r="T7" s="76">
        <v>2</v>
      </c>
      <c r="U7" s="74" t="s">
        <v>92</v>
      </c>
      <c r="V7" s="76">
        <v>25</v>
      </c>
      <c r="W7" s="79" t="e">
        <f>#REF!</f>
        <v>#REF!</v>
      </c>
      <c r="X7" s="83" t="e">
        <f>#REF!</f>
        <v>#REF!</v>
      </c>
      <c r="Y7" s="87" t="e">
        <f>#REF!</f>
        <v>#REF!</v>
      </c>
    </row>
    <row r="8" spans="2:25" s="69" customFormat="1" ht="21" customHeight="1">
      <c r="B8" s="66">
        <v>3</v>
      </c>
      <c r="C8" s="67" t="s">
        <v>78</v>
      </c>
      <c r="D8" s="70">
        <v>29</v>
      </c>
      <c r="E8" s="79" t="e">
        <f>#REF!</f>
        <v>#REF!</v>
      </c>
      <c r="F8" s="83" t="e">
        <f>#REF!</f>
        <v>#REF!</v>
      </c>
      <c r="G8" s="87" t="e">
        <f>#REF!</f>
        <v>#REF!</v>
      </c>
      <c r="H8" s="76">
        <v>3</v>
      </c>
      <c r="I8" s="74" t="s">
        <v>79</v>
      </c>
      <c r="J8" s="49">
        <v>28</v>
      </c>
      <c r="K8" s="79" t="e">
        <f>#REF!</f>
        <v>#REF!</v>
      </c>
      <c r="L8" s="83" t="e">
        <f>#REF!</f>
        <v>#REF!</v>
      </c>
      <c r="M8" s="87" t="e">
        <f>#REF!</f>
        <v>#REF!</v>
      </c>
      <c r="N8" s="76">
        <v>3</v>
      </c>
      <c r="O8" s="105" t="s">
        <v>102</v>
      </c>
      <c r="P8" s="49">
        <v>25</v>
      </c>
      <c r="Q8" s="79" t="e">
        <f>#REF!</f>
        <v>#REF!</v>
      </c>
      <c r="R8" s="83" t="e">
        <f>#REF!</f>
        <v>#REF!</v>
      </c>
      <c r="S8" s="87" t="e">
        <f>#REF!</f>
        <v>#REF!</v>
      </c>
      <c r="T8" s="76">
        <v>3</v>
      </c>
      <c r="U8" s="74" t="s">
        <v>96</v>
      </c>
      <c r="V8" s="49">
        <v>27</v>
      </c>
      <c r="W8" s="80" t="e">
        <f>#REF!</f>
        <v>#REF!</v>
      </c>
      <c r="X8" s="84" t="e">
        <f>#REF!</f>
        <v>#REF!</v>
      </c>
      <c r="Y8" s="88" t="e">
        <f>#REF!</f>
        <v>#REF!</v>
      </c>
    </row>
    <row r="9" spans="2:25" s="69" customFormat="1" ht="21" customHeight="1">
      <c r="B9" s="66">
        <v>4</v>
      </c>
      <c r="C9" s="67" t="s">
        <v>82</v>
      </c>
      <c r="D9" s="70">
        <v>28</v>
      </c>
      <c r="E9" s="79" t="e">
        <f>#REF!</f>
        <v>#REF!</v>
      </c>
      <c r="F9" s="83" t="e">
        <f>#REF!</f>
        <v>#REF!</v>
      </c>
      <c r="G9" s="87" t="e">
        <f>#REF!</f>
        <v>#REF!</v>
      </c>
      <c r="H9" s="76">
        <v>4</v>
      </c>
      <c r="I9" s="74" t="s">
        <v>83</v>
      </c>
      <c r="J9" s="49">
        <v>21</v>
      </c>
      <c r="K9" s="79" t="e">
        <f>#REF!</f>
        <v>#REF!</v>
      </c>
      <c r="L9" s="83" t="e">
        <f>#REF!</f>
        <v>#REF!</v>
      </c>
      <c r="M9" s="87" t="e">
        <f>#REF!</f>
        <v>#REF!</v>
      </c>
      <c r="N9" s="76">
        <v>4</v>
      </c>
      <c r="O9" s="105" t="s">
        <v>106</v>
      </c>
      <c r="P9" s="49">
        <v>25</v>
      </c>
      <c r="Q9" s="79" t="e">
        <f>#REF!</f>
        <v>#REF!</v>
      </c>
      <c r="R9" s="83" t="e">
        <f>#REF!</f>
        <v>#REF!</v>
      </c>
      <c r="S9" s="87" t="e">
        <f>#REF!</f>
        <v>#REF!</v>
      </c>
      <c r="T9" s="76">
        <v>4</v>
      </c>
      <c r="U9" s="74" t="s">
        <v>103</v>
      </c>
      <c r="V9" s="49">
        <v>17</v>
      </c>
      <c r="W9" s="79" t="e">
        <f>#REF!</f>
        <v>#REF!</v>
      </c>
      <c r="X9" s="83" t="e">
        <f>#REF!</f>
        <v>#REF!</v>
      </c>
      <c r="Y9" s="87" t="e">
        <f>#REF!</f>
        <v>#REF!</v>
      </c>
    </row>
    <row r="10" spans="2:25" s="69" customFormat="1" ht="21" customHeight="1">
      <c r="B10" s="66">
        <v>5</v>
      </c>
      <c r="C10" s="67" t="s">
        <v>87</v>
      </c>
      <c r="D10" s="70">
        <v>25</v>
      </c>
      <c r="E10" s="79" t="e">
        <f>#REF!</f>
        <v>#REF!</v>
      </c>
      <c r="F10" s="83" t="e">
        <f>#REF!</f>
        <v>#REF!</v>
      </c>
      <c r="G10" s="87" t="e">
        <f>#REF!</f>
        <v>#REF!</v>
      </c>
      <c r="H10" s="76">
        <v>5</v>
      </c>
      <c r="I10" s="102" t="s">
        <v>109</v>
      </c>
      <c r="J10" s="76">
        <v>26</v>
      </c>
      <c r="K10" s="82">
        <f>TBN21.3!AI34</f>
        <v>0</v>
      </c>
      <c r="L10" s="86">
        <f>TBN21.3!AJ34</f>
        <v>0</v>
      </c>
      <c r="M10" s="90">
        <f>TBN21.3!AK34</f>
        <v>0</v>
      </c>
      <c r="N10" s="76">
        <v>5</v>
      </c>
      <c r="O10" s="105" t="s">
        <v>110</v>
      </c>
      <c r="P10" s="49">
        <v>18</v>
      </c>
      <c r="Q10" s="79" t="e">
        <f>#REF!</f>
        <v>#REF!</v>
      </c>
      <c r="R10" s="83" t="e">
        <f>#REF!</f>
        <v>#REF!</v>
      </c>
      <c r="S10" s="87" t="e">
        <f>#REF!</f>
        <v>#REF!</v>
      </c>
      <c r="T10" s="76">
        <v>5</v>
      </c>
      <c r="U10" s="74" t="s">
        <v>107</v>
      </c>
      <c r="V10" s="49">
        <v>27</v>
      </c>
      <c r="W10" s="79" t="e">
        <f>#REF!</f>
        <v>#REF!</v>
      </c>
      <c r="X10" s="83" t="e">
        <f>#REF!</f>
        <v>#REF!</v>
      </c>
      <c r="Y10" s="87" t="e">
        <f>#REF!</f>
        <v>#REF!</v>
      </c>
    </row>
    <row r="11" spans="2:25" s="69" customFormat="1" ht="21" customHeight="1">
      <c r="B11" s="66">
        <v>6</v>
      </c>
      <c r="C11" s="67" t="s">
        <v>91</v>
      </c>
      <c r="D11" s="70">
        <v>23</v>
      </c>
      <c r="E11" s="79" t="e">
        <f>#REF!</f>
        <v>#REF!</v>
      </c>
      <c r="F11" s="83" t="e">
        <f>#REF!</f>
        <v>#REF!</v>
      </c>
      <c r="G11" s="87" t="e">
        <f>#REF!</f>
        <v>#REF!</v>
      </c>
      <c r="H11" s="76">
        <v>6</v>
      </c>
      <c r="I11" s="102" t="s">
        <v>113</v>
      </c>
      <c r="J11" s="76">
        <v>24</v>
      </c>
      <c r="K11" s="82" t="e">
        <f>#REF!</f>
        <v>#REF!</v>
      </c>
      <c r="L11" s="86" t="e">
        <f>#REF!</f>
        <v>#REF!</v>
      </c>
      <c r="M11" s="90" t="e">
        <f>#REF!</f>
        <v>#REF!</v>
      </c>
      <c r="N11" s="76">
        <v>6</v>
      </c>
      <c r="O11" s="105" t="s">
        <v>114</v>
      </c>
      <c r="P11" s="49">
        <v>26</v>
      </c>
      <c r="Q11" s="79" t="e">
        <f>#REF!</f>
        <v>#REF!</v>
      </c>
      <c r="R11" s="83" t="e">
        <f>#REF!</f>
        <v>#REF!</v>
      </c>
      <c r="S11" s="87" t="e">
        <f>#REF!</f>
        <v>#REF!</v>
      </c>
      <c r="T11" s="76">
        <v>6</v>
      </c>
      <c r="U11" s="74" t="s">
        <v>111</v>
      </c>
      <c r="V11" s="49">
        <v>22</v>
      </c>
      <c r="W11" s="79" t="e">
        <f>#REF!</f>
        <v>#REF!</v>
      </c>
      <c r="X11" s="83" t="e">
        <f>#REF!</f>
        <v>#REF!</v>
      </c>
      <c r="Y11" s="87" t="e">
        <f>#REF!</f>
        <v>#REF!</v>
      </c>
    </row>
    <row r="12" spans="2:25" s="69" customFormat="1" ht="21" customHeight="1">
      <c r="B12" s="66">
        <v>7</v>
      </c>
      <c r="C12" s="68" t="s">
        <v>71</v>
      </c>
      <c r="D12" s="66">
        <v>21</v>
      </c>
      <c r="E12" s="80" t="e">
        <f>#REF!</f>
        <v>#REF!</v>
      </c>
      <c r="F12" s="84" t="e">
        <f>#REF!</f>
        <v>#REF!</v>
      </c>
      <c r="G12" s="103" t="e">
        <f>#REF!</f>
        <v>#REF!</v>
      </c>
      <c r="H12" s="76">
        <v>7</v>
      </c>
      <c r="I12" s="102" t="s">
        <v>117</v>
      </c>
      <c r="J12" s="76">
        <v>20</v>
      </c>
      <c r="K12" s="82">
        <f>TQW21.2!AI43</f>
        <v>0</v>
      </c>
      <c r="L12" s="86">
        <f>TQW21.2!AJ43</f>
        <v>0</v>
      </c>
      <c r="M12" s="90">
        <f>TQW21.2!AK43</f>
        <v>0</v>
      </c>
      <c r="N12" s="76">
        <v>7</v>
      </c>
      <c r="O12" s="105" t="s">
        <v>118</v>
      </c>
      <c r="P12" s="49">
        <v>19</v>
      </c>
      <c r="Q12" s="79" t="e">
        <f>#REF!</f>
        <v>#REF!</v>
      </c>
      <c r="R12" s="83" t="e">
        <f>#REF!</f>
        <v>#REF!</v>
      </c>
      <c r="S12" s="87" t="e">
        <f>#REF!</f>
        <v>#REF!</v>
      </c>
      <c r="T12" s="76">
        <v>7</v>
      </c>
      <c r="U12" s="75" t="s">
        <v>115</v>
      </c>
      <c r="V12" s="49">
        <v>10</v>
      </c>
      <c r="W12" s="79" t="e">
        <f>#REF!</f>
        <v>#REF!</v>
      </c>
      <c r="X12" s="83" t="e">
        <f>#REF!</f>
        <v>#REF!</v>
      </c>
      <c r="Y12" s="87" t="e">
        <f>#REF!</f>
        <v>#REF!</v>
      </c>
    </row>
    <row r="13" spans="2:25" s="69" customFormat="1" ht="21" customHeight="1">
      <c r="B13" s="66">
        <v>8</v>
      </c>
      <c r="C13" s="68" t="s">
        <v>76</v>
      </c>
      <c r="D13" s="66">
        <v>24</v>
      </c>
      <c r="E13" s="80" t="e">
        <f>#REF!</f>
        <v>#REF!</v>
      </c>
      <c r="F13" s="84" t="e">
        <f>#REF!</f>
        <v>#REF!</v>
      </c>
      <c r="G13" s="103" t="e">
        <f>#REF!</f>
        <v>#REF!</v>
      </c>
      <c r="H13" s="76">
        <v>8</v>
      </c>
      <c r="I13" s="102" t="s">
        <v>120</v>
      </c>
      <c r="J13" s="76">
        <v>33</v>
      </c>
      <c r="K13" s="82" t="e">
        <f>#REF!</f>
        <v>#REF!</v>
      </c>
      <c r="L13" s="86" t="e">
        <f>#REF!</f>
        <v>#REF!</v>
      </c>
      <c r="M13" s="90" t="e">
        <f>#REF!</f>
        <v>#REF!</v>
      </c>
      <c r="N13" s="76">
        <v>8</v>
      </c>
      <c r="O13" s="105" t="s">
        <v>121</v>
      </c>
      <c r="P13" s="49">
        <v>19</v>
      </c>
      <c r="Q13" s="79" t="e">
        <f>#REF!</f>
        <v>#REF!</v>
      </c>
      <c r="R13" s="83" t="e">
        <f>#REF!</f>
        <v>#REF!</v>
      </c>
      <c r="S13" s="87" t="e">
        <f>#REF!</f>
        <v>#REF!</v>
      </c>
      <c r="T13" s="76">
        <v>8</v>
      </c>
      <c r="U13" s="74" t="s">
        <v>119</v>
      </c>
      <c r="V13" s="49">
        <v>25</v>
      </c>
      <c r="W13" s="79" t="e">
        <f>#REF!</f>
        <v>#REF!</v>
      </c>
      <c r="X13" s="83" t="e">
        <f>#REF!</f>
        <v>#REF!</v>
      </c>
      <c r="Y13" s="87" t="e">
        <f>#REF!</f>
        <v>#REF!</v>
      </c>
    </row>
    <row r="14" spans="2:25" s="69" customFormat="1" ht="21" customHeight="1">
      <c r="B14" s="66">
        <v>9</v>
      </c>
      <c r="C14" s="68" t="s">
        <v>80</v>
      </c>
      <c r="D14" s="66">
        <v>35</v>
      </c>
      <c r="E14" s="80" t="e">
        <f>#REF!</f>
        <v>#REF!</v>
      </c>
      <c r="F14" s="84" t="e">
        <f>#REF!</f>
        <v>#REF!</v>
      </c>
      <c r="G14" s="103" t="e">
        <f>#REF!</f>
        <v>#REF!</v>
      </c>
      <c r="H14" s="76">
        <v>9</v>
      </c>
      <c r="I14" s="102" t="s">
        <v>123</v>
      </c>
      <c r="J14" s="76">
        <v>33</v>
      </c>
      <c r="K14" s="82" t="e">
        <f>#REF!</f>
        <v>#REF!</v>
      </c>
      <c r="L14" s="86" t="e">
        <f>#REF!</f>
        <v>#REF!</v>
      </c>
      <c r="M14" s="90" t="e">
        <f>#REF!</f>
        <v>#REF!</v>
      </c>
      <c r="N14" s="76">
        <v>9</v>
      </c>
      <c r="O14" s="102" t="s">
        <v>97</v>
      </c>
      <c r="P14" s="76">
        <v>36</v>
      </c>
      <c r="Q14" s="80">
        <f>BHST20.3!AI55</f>
        <v>0</v>
      </c>
      <c r="R14" s="84">
        <f>BHST20.3!AJ55</f>
        <v>0</v>
      </c>
      <c r="S14" s="88">
        <f>BHST20.3!AK55</f>
        <v>0</v>
      </c>
      <c r="T14" s="76">
        <v>9</v>
      </c>
      <c r="U14" s="102" t="s">
        <v>122</v>
      </c>
      <c r="V14" s="76">
        <v>36</v>
      </c>
      <c r="W14" s="80" t="e">
        <f>#REF!</f>
        <v>#REF!</v>
      </c>
      <c r="X14" s="84" t="e">
        <f>#REF!</f>
        <v>#REF!</v>
      </c>
      <c r="Y14" s="88" t="e">
        <f>#REF!</f>
        <v>#REF!</v>
      </c>
    </row>
    <row r="15" spans="2:25" s="69" customFormat="1" ht="21" customHeight="1">
      <c r="B15" s="66">
        <v>10</v>
      </c>
      <c r="C15" s="68" t="s">
        <v>84</v>
      </c>
      <c r="D15" s="66">
        <v>33</v>
      </c>
      <c r="E15" s="80" t="e">
        <f>#REF!</f>
        <v>#REF!</v>
      </c>
      <c r="F15" s="84" t="e">
        <f>#REF!</f>
        <v>#REF!</v>
      </c>
      <c r="G15" s="103" t="e">
        <f>#REF!</f>
        <v>#REF!</v>
      </c>
      <c r="H15" s="76">
        <v>10</v>
      </c>
      <c r="I15" s="102" t="s">
        <v>73</v>
      </c>
      <c r="J15" s="76">
        <v>36</v>
      </c>
      <c r="K15" s="82" t="e">
        <f>#REF!</f>
        <v>#REF!</v>
      </c>
      <c r="L15" s="86" t="e">
        <f>#REF!</f>
        <v>#REF!</v>
      </c>
      <c r="M15" s="90" t="e">
        <f>#REF!</f>
        <v>#REF!</v>
      </c>
      <c r="N15" s="76">
        <v>10</v>
      </c>
      <c r="O15" s="102" t="s">
        <v>100</v>
      </c>
      <c r="P15" s="76">
        <v>39</v>
      </c>
      <c r="Q15" s="80" t="e">
        <f>#REF!</f>
        <v>#REF!</v>
      </c>
      <c r="R15" s="84" t="e">
        <f>#REF!</f>
        <v>#REF!</v>
      </c>
      <c r="S15" s="88" t="e">
        <f>#REF!</f>
        <v>#REF!</v>
      </c>
      <c r="T15" s="76">
        <v>10</v>
      </c>
      <c r="U15" s="102" t="s">
        <v>72</v>
      </c>
      <c r="V15" s="76">
        <v>37</v>
      </c>
      <c r="W15" s="80" t="e">
        <f>#REF!</f>
        <v>#REF!</v>
      </c>
      <c r="X15" s="84" t="e">
        <f>#REF!</f>
        <v>#REF!</v>
      </c>
      <c r="Y15" s="88" t="e">
        <f>#REF!</f>
        <v>#REF!</v>
      </c>
    </row>
    <row r="16" spans="2:25" s="69" customFormat="1" ht="21" customHeight="1">
      <c r="B16" s="66">
        <v>11</v>
      </c>
      <c r="C16" s="68" t="s">
        <v>89</v>
      </c>
      <c r="D16" s="66">
        <v>28</v>
      </c>
      <c r="E16" s="80" t="e">
        <f>#REF!</f>
        <v>#REF!</v>
      </c>
      <c r="F16" s="84" t="e">
        <f>#REF!</f>
        <v>#REF!</v>
      </c>
      <c r="G16" s="103" t="e">
        <f>#REF!</f>
        <v>#REF!</v>
      </c>
      <c r="H16" s="76">
        <v>11</v>
      </c>
      <c r="I16" s="102" t="s">
        <v>77</v>
      </c>
      <c r="J16" s="76">
        <v>25</v>
      </c>
      <c r="K16" s="82" t="e">
        <f>#REF!</f>
        <v>#REF!</v>
      </c>
      <c r="L16" s="86" t="e">
        <f>#REF!</f>
        <v>#REF!</v>
      </c>
      <c r="M16" s="90" t="e">
        <f>#REF!</f>
        <v>#REF!</v>
      </c>
      <c r="N16" s="76">
        <v>11</v>
      </c>
      <c r="O16" s="102" t="s">
        <v>104</v>
      </c>
      <c r="P16" s="76">
        <v>24</v>
      </c>
      <c r="Q16" s="80" t="e">
        <f>#REF!</f>
        <v>#REF!</v>
      </c>
      <c r="R16" s="84" t="e">
        <f>#REF!</f>
        <v>#REF!</v>
      </c>
      <c r="S16" s="88" t="e">
        <f>#REF!</f>
        <v>#REF!</v>
      </c>
      <c r="T16" s="76">
        <v>11</v>
      </c>
      <c r="U16" s="102" t="s">
        <v>85</v>
      </c>
      <c r="V16" s="76">
        <v>23</v>
      </c>
      <c r="W16" s="80" t="e">
        <f>#REF!</f>
        <v>#REF!</v>
      </c>
      <c r="X16" s="84" t="e">
        <f>#REF!</f>
        <v>#REF!</v>
      </c>
      <c r="Y16" s="88" t="e">
        <f>#REF!</f>
        <v>#REF!</v>
      </c>
    </row>
    <row r="17" spans="1:25" s="69" customFormat="1" ht="21" customHeight="1">
      <c r="B17" s="66">
        <v>12</v>
      </c>
      <c r="C17" s="68" t="s">
        <v>93</v>
      </c>
      <c r="D17" s="66">
        <v>34</v>
      </c>
      <c r="E17" s="80" t="e">
        <f>#REF!</f>
        <v>#REF!</v>
      </c>
      <c r="F17" s="84" t="e">
        <f>#REF!</f>
        <v>#REF!</v>
      </c>
      <c r="G17" s="103" t="e">
        <f>#REF!</f>
        <v>#REF!</v>
      </c>
      <c r="H17" s="76">
        <v>12</v>
      </c>
      <c r="I17" s="102" t="s">
        <v>81</v>
      </c>
      <c r="J17" s="76">
        <v>29</v>
      </c>
      <c r="K17" s="82">
        <f>TQW21.1!AI55</f>
        <v>0</v>
      </c>
      <c r="L17" s="86">
        <f>TQW21.1!AJ55</f>
        <v>0</v>
      </c>
      <c r="M17" s="90">
        <f>TQW21.1!AK55</f>
        <v>0</v>
      </c>
      <c r="N17" s="76">
        <v>12</v>
      </c>
      <c r="O17" s="102" t="s">
        <v>108</v>
      </c>
      <c r="P17" s="76">
        <v>24</v>
      </c>
      <c r="Q17" s="80" t="e">
        <f>#REF!</f>
        <v>#REF!</v>
      </c>
      <c r="R17" s="84" t="e">
        <f>#REF!</f>
        <v>#REF!</v>
      </c>
      <c r="S17" s="88" t="e">
        <f>#REF!</f>
        <v>#REF!</v>
      </c>
      <c r="T17" s="76">
        <v>12</v>
      </c>
      <c r="U17" s="102" t="s">
        <v>90</v>
      </c>
      <c r="V17" s="76">
        <v>32</v>
      </c>
      <c r="W17" s="80" t="e">
        <f>#REF!</f>
        <v>#REF!</v>
      </c>
      <c r="X17" s="84" t="e">
        <f>#REF!</f>
        <v>#REF!</v>
      </c>
      <c r="Y17" s="88" t="e">
        <f>#REF!</f>
        <v>#REF!</v>
      </c>
    </row>
    <row r="18" spans="1:25" s="69" customFormat="1" ht="21" customHeight="1">
      <c r="B18" s="144" t="s">
        <v>127</v>
      </c>
      <c r="C18" s="144"/>
      <c r="D18" s="144"/>
      <c r="E18" s="144"/>
      <c r="F18" s="144"/>
      <c r="G18" s="144"/>
      <c r="H18" s="76">
        <v>13</v>
      </c>
      <c r="I18" s="102" t="s">
        <v>86</v>
      </c>
      <c r="J18" s="76">
        <v>26</v>
      </c>
      <c r="K18" s="82" t="e">
        <f>#REF!</f>
        <v>#REF!</v>
      </c>
      <c r="L18" s="86" t="e">
        <f>#REF!</f>
        <v>#REF!</v>
      </c>
      <c r="M18" s="90" t="e">
        <f>#REF!</f>
        <v>#REF!</v>
      </c>
      <c r="N18" s="76">
        <v>13</v>
      </c>
      <c r="O18" s="102" t="s">
        <v>112</v>
      </c>
      <c r="P18" s="76">
        <v>26</v>
      </c>
      <c r="Q18" s="80">
        <f>BHST21.4!AI40</f>
        <v>0</v>
      </c>
      <c r="R18" s="84">
        <f>BHST21.4!AJ40</f>
        <v>0</v>
      </c>
      <c r="S18" s="88">
        <f>BHST21.4!AK40</f>
        <v>0</v>
      </c>
      <c r="T18" s="76">
        <v>13</v>
      </c>
      <c r="U18" s="102" t="s">
        <v>94</v>
      </c>
      <c r="V18" s="76">
        <v>19</v>
      </c>
      <c r="W18" s="80" t="e">
        <f>#REF!</f>
        <v>#REF!</v>
      </c>
      <c r="X18" s="84" t="e">
        <f>#REF!</f>
        <v>#REF!</v>
      </c>
      <c r="Y18" s="88" t="e">
        <f>#REF!</f>
        <v>#REF!</v>
      </c>
    </row>
    <row r="19" spans="1:25" s="69" customFormat="1" ht="21" customHeight="1">
      <c r="B19" s="160" t="e">
        <f>"Tổng HS vắng không phép "&amp;SUM(E6:E17)+SUM(E12:E17)</f>
        <v>#REF!</v>
      </c>
      <c r="C19" s="161"/>
      <c r="D19" s="161"/>
      <c r="E19" s="161"/>
      <c r="F19" s="161"/>
      <c r="G19" s="162"/>
      <c r="H19" s="166" t="s">
        <v>130</v>
      </c>
      <c r="I19" s="166"/>
      <c r="J19" s="166"/>
      <c r="K19" s="166"/>
      <c r="L19" s="166"/>
      <c r="M19" s="166"/>
      <c r="N19" s="76">
        <v>14</v>
      </c>
      <c r="O19" s="102" t="s">
        <v>116</v>
      </c>
      <c r="P19" s="76">
        <v>39</v>
      </c>
      <c r="Q19" s="80">
        <f>LGT21.2!AI53</f>
        <v>0</v>
      </c>
      <c r="R19" s="84">
        <f>LGT21.2!AJ53</f>
        <v>0</v>
      </c>
      <c r="S19" s="88">
        <f>LGT21.2!AK53</f>
        <v>0</v>
      </c>
      <c r="T19" s="76">
        <v>14</v>
      </c>
      <c r="U19" s="102" t="s">
        <v>98</v>
      </c>
      <c r="V19" s="76">
        <v>33</v>
      </c>
      <c r="W19" s="80" t="e">
        <f>#REF!</f>
        <v>#REF!</v>
      </c>
      <c r="X19" s="84" t="e">
        <f>#REF!</f>
        <v>#REF!</v>
      </c>
      <c r="Y19" s="88" t="e">
        <f>#REF!</f>
        <v>#REF!</v>
      </c>
    </row>
    <row r="20" spans="1:25" s="69" customFormat="1" ht="21" customHeight="1">
      <c r="B20" s="163" t="e">
        <f>"Tổng HS vắng có phép "&amp;SUM(F6:F17)+SUM(F12:F17)</f>
        <v>#REF!</v>
      </c>
      <c r="C20" s="164"/>
      <c r="D20" s="164"/>
      <c r="E20" s="164"/>
      <c r="F20" s="164"/>
      <c r="G20" s="165"/>
      <c r="H20" s="160" t="e">
        <f>"Tổng HS vắng không phép " &amp;SUM(K6:K18)</f>
        <v>#REF!</v>
      </c>
      <c r="I20" s="161"/>
      <c r="J20" s="161"/>
      <c r="K20" s="161"/>
      <c r="L20" s="161"/>
      <c r="M20" s="162"/>
      <c r="N20" s="144" t="s">
        <v>128</v>
      </c>
      <c r="O20" s="144"/>
      <c r="P20" s="144"/>
      <c r="Q20" s="144"/>
      <c r="R20" s="144"/>
      <c r="S20" s="144"/>
      <c r="T20" s="76">
        <v>15</v>
      </c>
      <c r="U20" s="102" t="s">
        <v>101</v>
      </c>
      <c r="V20" s="76">
        <v>27</v>
      </c>
      <c r="W20" s="80" t="e">
        <f>#REF!</f>
        <v>#REF!</v>
      </c>
      <c r="X20" s="84" t="e">
        <f>#REF!</f>
        <v>#REF!</v>
      </c>
      <c r="Y20" s="88" t="e">
        <f>#REF!</f>
        <v>#REF!</v>
      </c>
    </row>
    <row r="21" spans="1:25" s="69" customFormat="1" ht="21" customHeight="1">
      <c r="B21" s="151" t="e">
        <f>"Tổng HS đi học trễ "&amp;SUM(G6:G11)+SUM(G6:G17)</f>
        <v>#REF!</v>
      </c>
      <c r="C21" s="152"/>
      <c r="D21" s="152"/>
      <c r="E21" s="152"/>
      <c r="F21" s="152"/>
      <c r="G21" s="153"/>
      <c r="H21" s="163" t="e">
        <f>"Tổng HS vắng có phép " &amp;SUM(L6:L18)</f>
        <v>#REF!</v>
      </c>
      <c r="I21" s="164"/>
      <c r="J21" s="164"/>
      <c r="K21" s="164"/>
      <c r="L21" s="164"/>
      <c r="M21" s="165"/>
      <c r="N21" s="167" t="s">
        <v>137</v>
      </c>
      <c r="O21" s="168"/>
      <c r="P21" s="168"/>
      <c r="Q21" s="168"/>
      <c r="R21" s="171" t="e">
        <f>SUM(Q6:Q19)</f>
        <v>#REF!</v>
      </c>
      <c r="S21" s="172"/>
      <c r="T21" s="76">
        <v>16</v>
      </c>
      <c r="U21" s="102" t="s">
        <v>105</v>
      </c>
      <c r="V21" s="76">
        <v>30</v>
      </c>
      <c r="W21" s="82" t="e">
        <f>#REF!</f>
        <v>#REF!</v>
      </c>
      <c r="X21" s="86" t="e">
        <f>#REF!</f>
        <v>#REF!</v>
      </c>
      <c r="Y21" s="90" t="e">
        <f>#REF!</f>
        <v>#REF!</v>
      </c>
    </row>
    <row r="22" spans="1:25" s="71" customFormat="1" ht="19.5">
      <c r="H22" s="169" t="e">
        <f>"Tổng HS đi học trễ " &amp;SUM(M6:M18)</f>
        <v>#REF!</v>
      </c>
      <c r="I22" s="170"/>
      <c r="J22" s="170"/>
      <c r="K22" s="170"/>
      <c r="L22" s="170"/>
      <c r="M22" s="214"/>
      <c r="N22" s="149" t="e">
        <f>"Tổng HS vắng có phép "&amp;SUM(R6:R19)</f>
        <v>#REF!</v>
      </c>
      <c r="O22" s="149"/>
      <c r="P22" s="149"/>
      <c r="Q22" s="149"/>
      <c r="R22" s="149"/>
      <c r="S22" s="149"/>
      <c r="T22" s="166" t="s">
        <v>129</v>
      </c>
      <c r="U22" s="166"/>
      <c r="V22" s="166"/>
      <c r="W22" s="166"/>
      <c r="X22" s="166"/>
      <c r="Y22" s="166"/>
    </row>
    <row r="23" spans="1:25" s="91" customFormat="1" ht="23.25">
      <c r="A23" s="106"/>
      <c r="B23" s="217" t="e">
        <f>"Tổng số buổi học sinh vắng học không phép trong tháng 01: " &amp;SUM(E6:E17)+SUM(K6:K18)+SUM(Q6:Q19)+SUM(W6:W21)</f>
        <v>#REF!</v>
      </c>
      <c r="C23" s="217"/>
      <c r="D23" s="217"/>
      <c r="E23" s="217"/>
      <c r="F23" s="217"/>
      <c r="G23" s="217"/>
      <c r="H23" s="217"/>
      <c r="I23" s="217"/>
      <c r="J23" s="217"/>
      <c r="K23" s="217"/>
      <c r="L23" s="217"/>
      <c r="M23" s="217"/>
      <c r="N23" s="153" t="e">
        <f>"Tổng HS đi học trễ "&amp;SUM(S6:S19)</f>
        <v>#REF!</v>
      </c>
      <c r="O23" s="150"/>
      <c r="P23" s="150"/>
      <c r="Q23" s="150"/>
      <c r="R23" s="150"/>
      <c r="S23" s="150"/>
      <c r="T23" s="160" t="e">
        <f>"Tổng HS vắng không phép "&amp; SUM(W6:W21)</f>
        <v>#REF!</v>
      </c>
      <c r="U23" s="161"/>
      <c r="V23" s="161"/>
      <c r="W23" s="161"/>
      <c r="X23" s="161"/>
      <c r="Y23" s="162"/>
    </row>
    <row r="24" spans="1:25" ht="20.25">
      <c r="D24" s="215" t="e">
        <f>"Tổng số buổi học sinh vắng học có phép trong tháng 01: " &amp;SUM(F6:F17)+SUM(L6:L18)+SUM(R6:R19)+SUM(X6:X21)</f>
        <v>#REF!</v>
      </c>
      <c r="E24" s="216"/>
      <c r="F24" s="216"/>
      <c r="G24" s="216"/>
      <c r="H24" s="216"/>
      <c r="I24" s="216"/>
      <c r="J24" s="216"/>
      <c r="K24" s="216"/>
      <c r="L24" s="216"/>
      <c r="M24" s="216"/>
      <c r="N24" s="216"/>
      <c r="O24" s="216"/>
      <c r="T24" s="163" t="e">
        <f>"Tổng HS vắng có phép "&amp; SUM(X6:X21)</f>
        <v>#REF!</v>
      </c>
      <c r="U24" s="164"/>
      <c r="V24" s="164"/>
      <c r="W24" s="164"/>
      <c r="X24" s="164"/>
      <c r="Y24" s="165"/>
    </row>
    <row r="25" spans="1:25" ht="20.25">
      <c r="G25" s="212" t="e">
        <f>"Tổng số buổi học sinh đi học trễ trong tháng 01: " &amp;SUM(G6:G17)+SUM(L6:M18)+SUM(S6:S19)+SUM(Y6:Y21)</f>
        <v>#REF!</v>
      </c>
      <c r="H25" s="213"/>
      <c r="I25" s="213"/>
      <c r="J25" s="213"/>
      <c r="K25" s="213"/>
      <c r="L25" s="213"/>
      <c r="M25" s="213"/>
      <c r="N25" s="213"/>
      <c r="O25" s="213"/>
      <c r="P25" s="213"/>
      <c r="Q25" s="213"/>
      <c r="R25" s="213"/>
      <c r="T25" s="151" t="e">
        <f>"Tổng HS đi học trễ "&amp; SUM(Y6:Y21)</f>
        <v>#REF!</v>
      </c>
      <c r="U25" s="152"/>
      <c r="V25" s="152"/>
      <c r="W25" s="152"/>
      <c r="X25" s="152"/>
      <c r="Y25" s="153"/>
    </row>
    <row r="27" spans="1:25">
      <c r="C27" s="63"/>
      <c r="D27" s="63"/>
      <c r="E27" s="63"/>
      <c r="F27" s="63"/>
      <c r="G27" s="63"/>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BẢNG TỔNG HỢP V-T TOÀN TRƯỜNG</vt:lpstr>
      <vt:lpstr>Tổng</vt:lpstr>
      <vt:lpstr>BHST20.3</vt:lpstr>
      <vt:lpstr>BHST21.4</vt:lpstr>
      <vt:lpstr>LGT21.2</vt:lpstr>
      <vt:lpstr>TQW21.1</vt:lpstr>
      <vt:lpstr>TQW21.2</vt:lpstr>
      <vt:lpstr>TBN21.3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2021-04-29T09:49:24Z</cp:lastPrinted>
  <dcterms:created xsi:type="dcterms:W3CDTF">2001-09-21T17:17:00Z</dcterms:created>
  <dcterms:modified xsi:type="dcterms:W3CDTF">2021-10-13T04:23:12Z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