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<sst xmlns="http://schemas.openxmlformats.org/spreadsheetml/2006/main" count="2117" uniqueCount="718">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</sst>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t="s">
        <v>48</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7" t="s">
        <v>47</v>
      </c>
      <c r="K10" s="87" t="s">
        <v>47</v>
      </c>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3</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7" t="s">
        <v>47</v>
      </c>
      <c r="K13" s="85"/>
      <c r="L13" s="87" t="s">
        <v>47</v>
      </c>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2</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7" t="s">
        <v>47</v>
      </c>
      <c r="J18" s="87" t="s">
        <v>49</v>
      </c>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1</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t="s">
        <v>48</v>
      </c>
      <c r="J19" s="87" t="s">
        <v>48</v>
      </c>
      <c r="K19" s="87" t="s">
        <v>48</v>
      </c>
      <c r="L19" s="87" t="s">
        <v>48</v>
      </c>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7" t="s">
        <v>49</v>
      </c>
      <c r="L28" s="87" t="s">
        <v>49</v>
      </c>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9</v>
      </c>
      <c r="AL60" s="88">
        <f t="shared" si="6"/>
        <v>7</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7" t="s">
        <v>47</v>
      </c>
      <c r="K7" s="85"/>
      <c r="L7" s="87" t="s">
        <v>47</v>
      </c>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7" t="s">
        <v>47</v>
      </c>
      <c r="K8" s="87" t="s">
        <v>47</v>
      </c>
      <c r="L8" s="85"/>
      <c r="M8" s="85"/>
      <c r="N8" s="87"/>
      <c r="O8" s="85"/>
      <c r="P8" s="86"/>
      <c r="Q8" s="85"/>
      <c r="R8" s="85"/>
      <c r="S8" s="85"/>
      <c r="T8" s="85"/>
      <c r="U8" s="85"/>
      <c r="V8" s="85"/>
      <c r="W8" s="85"/>
      <c r="X8" s="85"/>
      <c r="Y8" s="85"/>
      <c r="Z8" s="85"/>
      <c r="AA8" s="85"/>
      <c r="AB8" s="85"/>
      <c r="AC8" s="85"/>
      <c r="AD8" s="85"/>
      <c r="AE8" s="85"/>
      <c r="AF8" s="87"/>
      <c r="AG8" s="87"/>
      <c r="AH8" s="85"/>
      <c r="AI8" s="85"/>
      <c r="AJ8" s="88">
        <f t="shared" si="3"/>
        <v>3</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7" t="s">
        <v>49</v>
      </c>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7" t="s">
        <v>48</v>
      </c>
      <c r="K10" s="87" t="s">
        <v>47</v>
      </c>
      <c r="L10" s="87" t="s">
        <v>47</v>
      </c>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4</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7" t="s">
        <v>47</v>
      </c>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7" t="s">
        <v>49</v>
      </c>
      <c r="K14" s="87" t="s">
        <v>47</v>
      </c>
      <c r="L14" s="87" t="s">
        <v>49</v>
      </c>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7" t="s">
        <v>49</v>
      </c>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4</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7" t="s">
        <v>47</v>
      </c>
      <c r="K20" s="87" t="s">
        <v>47</v>
      </c>
      <c r="L20" s="87" t="s">
        <v>47</v>
      </c>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5</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7" t="s">
        <v>47</v>
      </c>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t="s">
        <v>47</v>
      </c>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7" t="s">
        <v>47</v>
      </c>
      <c r="L23" s="87" t="s">
        <v>47</v>
      </c>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3</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7" t="s">
        <v>47</v>
      </c>
      <c r="K24" s="87" t="s">
        <v>47</v>
      </c>
      <c r="L24" s="87" t="s">
        <v>47</v>
      </c>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4</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7" t="s">
        <v>47</v>
      </c>
      <c r="K30" s="85"/>
      <c r="L30" s="87" t="s">
        <v>47</v>
      </c>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4</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7" t="s">
        <v>49</v>
      </c>
      <c r="K33" s="87" t="s">
        <v>47</v>
      </c>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3</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34</v>
      </c>
      <c r="AK42" s="88">
        <f t="shared" si="6"/>
        <v>2</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7" t="s">
        <v>47</v>
      </c>
      <c r="K7" s="87" t="s">
        <v>49</v>
      </c>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7" t="s">
        <v>47</v>
      </c>
      <c r="J15" s="85"/>
      <c r="K15" s="85"/>
      <c r="L15" s="87" t="s">
        <v>48</v>
      </c>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t="s">
        <v>47</v>
      </c>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2</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t="s">
        <v>47</v>
      </c>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1</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t="s">
        <v>47</v>
      </c>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10</v>
      </c>
      <c r="AK60" s="88">
        <f t="shared" si="6"/>
        <v>1</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7" t="s">
        <v>49</v>
      </c>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7" t="s">
        <v>48</v>
      </c>
      <c r="J11" s="85"/>
      <c r="K11" s="87" t="s">
        <v>49</v>
      </c>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2</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7" t="s">
        <v>49</v>
      </c>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7" t="s">
        <v>48</v>
      </c>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2</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11</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7" t="s">
        <v>47</v>
      </c>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7" t="s">
        <v>47</v>
      </c>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7" t="s">
        <v>48</v>
      </c>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7" t="s">
        <v>48</v>
      </c>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7" t="s">
        <v>47</v>
      </c>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7" t="s">
        <v>47</v>
      </c>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7" t="s">
        <v>48</v>
      </c>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7" t="s">
        <v>47</v>
      </c>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7" t="s">
        <v>47</v>
      </c>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7" t="s">
        <v>47</v>
      </c>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7" t="s">
        <v>48</v>
      </c>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t="s">
        <v>47</v>
      </c>
      <c r="I40" s="87"/>
      <c r="J40" s="85"/>
      <c r="K40" s="87" t="s">
        <v>47</v>
      </c>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2</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15</v>
      </c>
      <c r="AK52" s="88">
        <f t="shared" si="6"/>
        <v>6</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5</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7" t="s">
        <v>49</v>
      </c>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t="s">
        <v>47</v>
      </c>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7" t="s">
        <v>47</v>
      </c>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7" t="s">
        <v>49</v>
      </c>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4</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t="s">
        <v>48</v>
      </c>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t="s">
        <v>49</v>
      </c>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2</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7" t="s">
        <v>48</v>
      </c>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7" t="s">
        <v>49</v>
      </c>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1</v>
      </c>
      <c r="AL22" s="9">
        <f t="shared" si="4"/>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7" t="s">
        <v>48</v>
      </c>
      <c r="J23" s="87" t="s">
        <v>48</v>
      </c>
      <c r="K23" s="87" t="s">
        <v>48</v>
      </c>
      <c r="L23" s="87" t="s">
        <v>48</v>
      </c>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5</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t="s">
        <v>48</v>
      </c>
      <c r="J25" s="87" t="s">
        <v>48</v>
      </c>
      <c r="K25" s="87" t="s">
        <v>48</v>
      </c>
      <c r="L25" s="87" t="s">
        <v>48</v>
      </c>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5</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7" t="s">
        <v>49</v>
      </c>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12</v>
      </c>
      <c r="AL42" s="88">
        <f t="shared" si="5"/>
        <v>7</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12</v>
      </c>
      <c r="F5" s="15">
        <f>CKCT23.2!AL42</f>
        <v>7</v>
      </c>
      <c r="G5" s="13">
        <v>1.0</v>
      </c>
      <c r="H5" s="14" t="s">
        <v>11</v>
      </c>
      <c r="I5" s="13"/>
      <c r="J5" s="16">
        <f>'ĐCN23.2'!AJ60</f>
        <v>7</v>
      </c>
      <c r="K5" s="16">
        <f>'ĐCN23.2'!AK60</f>
        <v>9</v>
      </c>
      <c r="L5" s="16">
        <f>'ĐCN23.2'!AL60</f>
        <v>7</v>
      </c>
      <c r="M5" s="13">
        <v>1.0</v>
      </c>
      <c r="N5" s="14" t="s">
        <v>12</v>
      </c>
      <c r="O5" s="13"/>
      <c r="P5" s="15">
        <f>KTDN23!AJ42</f>
        <v>10</v>
      </c>
      <c r="Q5" s="15">
        <f>KTDN23!AK42</f>
        <v>12</v>
      </c>
      <c r="R5" s="15">
        <f>KTDN23!AL42</f>
        <v>11</v>
      </c>
      <c r="S5" s="13">
        <v>1.0</v>
      </c>
      <c r="T5" s="14" t="s">
        <v>13</v>
      </c>
      <c r="U5" s="13"/>
      <c r="V5" s="15">
        <f>KTDN23!AJ42</f>
        <v>10</v>
      </c>
      <c r="W5" s="17">
        <f>KTDN23!AK42</f>
        <v>12</v>
      </c>
      <c r="X5" s="18">
        <f>KTDN23!AL42</f>
        <v>11</v>
      </c>
      <c r="Y5" s="19"/>
    </row>
    <row r="6" ht="20.25" customHeight="1">
      <c r="A6" s="13">
        <v>2.0</v>
      </c>
      <c r="B6" s="14" t="s">
        <v>14</v>
      </c>
      <c r="C6" s="13"/>
      <c r="D6" s="15">
        <f>'CKĐL23'!AJ60</f>
        <v>12</v>
      </c>
      <c r="E6" s="15">
        <f>'CKĐL23'!AK60</f>
        <v>10</v>
      </c>
      <c r="F6" s="15">
        <f>'CKĐL23'!AL60</f>
        <v>1</v>
      </c>
      <c r="G6" s="13">
        <v>2.0</v>
      </c>
      <c r="H6" s="14" t="s">
        <v>15</v>
      </c>
      <c r="I6" s="13"/>
      <c r="J6" s="16">
        <f>'ĐCN23.3'!AJ60</f>
        <v>0</v>
      </c>
      <c r="K6" s="16">
        <f>'ĐCN23.3'!AK60</f>
        <v>0</v>
      </c>
      <c r="L6" s="16">
        <f>'ĐCN23.3'!AL60</f>
        <v>0</v>
      </c>
      <c r="M6" s="13">
        <v>2.0</v>
      </c>
      <c r="N6" s="14" t="s">
        <v>16</v>
      </c>
      <c r="O6" s="13"/>
      <c r="P6" s="15">
        <f>LGT23.2!AJ42</f>
        <v>14</v>
      </c>
      <c r="Q6" s="15">
        <f>LGT23.2!AK42</f>
        <v>8</v>
      </c>
      <c r="R6" s="15">
        <f>LGT23.2!AL42</f>
        <v>4</v>
      </c>
      <c r="S6" s="13">
        <v>2.0</v>
      </c>
      <c r="T6" s="14" t="s">
        <v>17</v>
      </c>
      <c r="U6" s="13"/>
      <c r="V6" s="15">
        <f>'TKĐH23.5'!AJ60</f>
        <v>13</v>
      </c>
      <c r="W6" s="15">
        <f>'TKĐH23.5'!AK60</f>
        <v>10</v>
      </c>
      <c r="X6" s="15">
        <f>'TKĐH23.5'!AL60</f>
        <v>5</v>
      </c>
      <c r="Y6" s="19"/>
    </row>
    <row r="7" ht="20.25" customHeight="1">
      <c r="A7" s="13">
        <v>3.0</v>
      </c>
      <c r="B7" s="14" t="s">
        <v>18</v>
      </c>
      <c r="C7" s="13"/>
      <c r="D7" s="15">
        <f>CNOT23.1!AJ52</f>
        <v>7</v>
      </c>
      <c r="E7" s="15">
        <f>CNOT23.1!AK52</f>
        <v>11</v>
      </c>
      <c r="F7" s="15">
        <f>CNOT23.1!AL52</f>
        <v>0</v>
      </c>
      <c r="G7" s="13">
        <v>3.0</v>
      </c>
      <c r="H7" s="14" t="s">
        <v>19</v>
      </c>
      <c r="I7" s="13"/>
      <c r="J7" s="16">
        <f>'TBN23'!AJ60</f>
        <v>10</v>
      </c>
      <c r="K7" s="16">
        <f>'TBN23'!AK60</f>
        <v>1</v>
      </c>
      <c r="L7" s="16">
        <f>'TBN23'!AL60</f>
        <v>0</v>
      </c>
      <c r="M7" s="13">
        <v>3.0</v>
      </c>
      <c r="N7" s="14" t="s">
        <v>20</v>
      </c>
      <c r="O7" s="13"/>
      <c r="P7" s="15">
        <f>BHST23!AJ42</f>
        <v>1</v>
      </c>
      <c r="Q7" s="15">
        <f>BHST23!AK42</f>
        <v>5</v>
      </c>
      <c r="R7" s="15">
        <f>BHST23!AL42</f>
        <v>1</v>
      </c>
      <c r="S7" s="13">
        <v>3.0</v>
      </c>
      <c r="T7" s="14" t="s">
        <v>21</v>
      </c>
      <c r="U7" s="13"/>
      <c r="V7" s="15">
        <f>'CĐT23'!AJ42</f>
        <v>1</v>
      </c>
      <c r="W7" s="15">
        <f>'CĐT23'!AK42</f>
        <v>4</v>
      </c>
      <c r="X7" s="15">
        <f>'CĐT23'!AL42</f>
        <v>2</v>
      </c>
      <c r="Y7" s="19"/>
    </row>
    <row r="8" ht="20.25" customHeight="1">
      <c r="A8" s="13">
        <v>4.0</v>
      </c>
      <c r="B8" s="14" t="s">
        <v>22</v>
      </c>
      <c r="C8" s="13"/>
      <c r="D8" s="15">
        <f>CNOT23.2!AJ52</f>
        <v>2</v>
      </c>
      <c r="E8" s="15">
        <f>CNOT23.2!AK52</f>
        <v>3</v>
      </c>
      <c r="F8" s="15">
        <f>CNOT23.2!AL52</f>
        <v>5</v>
      </c>
      <c r="G8" s="13">
        <v>4.0</v>
      </c>
      <c r="H8" s="14" t="s">
        <v>23</v>
      </c>
      <c r="I8" s="13"/>
      <c r="J8" s="16">
        <f>TKTT23!AJ42</f>
        <v>34</v>
      </c>
      <c r="K8" s="16">
        <f>TKTT23!AK42</f>
        <v>2</v>
      </c>
      <c r="L8" s="16">
        <f>TKTT23!AL42</f>
        <v>5</v>
      </c>
      <c r="M8" s="13">
        <v>4.0</v>
      </c>
      <c r="N8" s="14"/>
      <c r="O8" s="13"/>
      <c r="P8" s="15"/>
      <c r="Q8" s="17"/>
      <c r="R8" s="18"/>
      <c r="S8" s="13">
        <v>4.0</v>
      </c>
      <c r="T8" s="14" t="s">
        <v>24</v>
      </c>
      <c r="U8" s="13"/>
      <c r="V8" s="15">
        <f>'TTĐPT23'!AJ47</f>
        <v>40</v>
      </c>
      <c r="W8" s="15">
        <f>'TTĐPT23'!AK47</f>
        <v>7</v>
      </c>
      <c r="X8" s="15">
        <f>'TTĐPT23'!AL47</f>
        <v>6</v>
      </c>
      <c r="Y8" s="19"/>
    </row>
    <row r="9" ht="20.25" customHeight="1">
      <c r="A9" s="13">
        <v>5.0</v>
      </c>
      <c r="B9" s="14"/>
      <c r="C9" s="13"/>
      <c r="D9" s="15"/>
      <c r="E9" s="15"/>
      <c r="F9" s="15"/>
      <c r="G9" s="13">
        <v>5.0</v>
      </c>
      <c r="H9" s="14" t="s">
        <v>25</v>
      </c>
      <c r="I9" s="13"/>
      <c r="J9" s="16">
        <f>'CSSĐ23.1'!AJ60</f>
        <v>0</v>
      </c>
      <c r="K9" s="16">
        <f>'CSSĐ23.1'!AK60</f>
        <v>11</v>
      </c>
      <c r="L9" s="16">
        <f>'CSSĐ23.1'!AL60</f>
        <v>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15</v>
      </c>
      <c r="K10" s="16">
        <f>'CSSĐ23.2'!AK52</f>
        <v>6</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4</v>
      </c>
      <c r="L11" s="16">
        <f>KTML23!AL42</f>
        <v>3</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5</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21</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36</v>
      </c>
      <c r="B19" s="33"/>
      <c r="C19" s="33"/>
      <c r="D19" s="33"/>
      <c r="E19" s="33"/>
      <c r="F19" s="34"/>
      <c r="G19" s="41" t="s">
        <v>30</v>
      </c>
      <c r="H19" s="33"/>
      <c r="I19" s="33"/>
      <c r="J19" s="36"/>
      <c r="K19" s="37">
        <f>SUM(J5:J17)</f>
        <v>69</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26</v>
      </c>
      <c r="B20" s="33"/>
      <c r="C20" s="33"/>
      <c r="D20" s="33"/>
      <c r="E20" s="33"/>
      <c r="F20" s="34"/>
      <c r="G20" s="40" t="str">
        <f>"Tổng HS vắng có phép "&amp; SUM(K5:K17)</f>
        <v>Tổng HS vắng có phép 38</v>
      </c>
      <c r="H20" s="33"/>
      <c r="I20" s="33"/>
      <c r="J20" s="33"/>
      <c r="K20" s="33"/>
      <c r="L20" s="36"/>
      <c r="M20" s="41" t="s">
        <v>33</v>
      </c>
      <c r="N20" s="33"/>
      <c r="O20" s="33"/>
      <c r="P20" s="36"/>
      <c r="Q20" s="37">
        <f>SUM(P5:P18)</f>
        <v>25</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24</v>
      </c>
      <c r="H21" s="45"/>
      <c r="I21" s="45"/>
      <c r="J21" s="45"/>
      <c r="K21" s="45"/>
      <c r="L21" s="46"/>
      <c r="M21" s="40" t="str">
        <f>"Tổng HS vắng có phép "&amp;SUM(Q5:Q18)</f>
        <v>Tổng HS vắng có phép 25</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179</v>
      </c>
      <c r="L22" s="49"/>
      <c r="M22" s="42" t="str">
        <f>"Tổng HS đi học trễ "&amp;SUM(R5:R18)</f>
        <v>Tổng HS đi học trễ 16</v>
      </c>
      <c r="N22" s="33"/>
      <c r="O22" s="33"/>
      <c r="P22" s="33"/>
      <c r="Q22" s="33"/>
      <c r="R22" s="34"/>
      <c r="S22" s="41" t="s">
        <v>33</v>
      </c>
      <c r="T22" s="33"/>
      <c r="U22" s="33"/>
      <c r="V22" s="36"/>
      <c r="W22" s="37">
        <f>SUM(V5:V20)</f>
        <v>64</v>
      </c>
      <c r="X22" s="34"/>
      <c r="Y22" s="51"/>
    </row>
    <row r="23" ht="24.75" customHeight="1">
      <c r="A23" s="3"/>
      <c r="B23" s="52" t="s">
        <v>35</v>
      </c>
      <c r="C23" s="48"/>
      <c r="D23" s="48"/>
      <c r="E23" s="48"/>
      <c r="F23" s="48"/>
      <c r="G23" s="48"/>
      <c r="H23" s="48"/>
      <c r="I23" s="48"/>
      <c r="J23" s="48"/>
      <c r="K23" s="48"/>
      <c r="L23" s="48"/>
      <c r="M23" s="49"/>
      <c r="N23" s="53">
        <f>SUM(E5:E16)+SUM(K5:K17)+SUM(Q5:Q18)+SUM(W5:W20)</f>
        <v>132</v>
      </c>
      <c r="O23" s="49"/>
      <c r="P23" s="54"/>
      <c r="Q23" s="55"/>
      <c r="R23" s="56"/>
      <c r="S23" s="40" t="str">
        <f>"Tổng HS vắng có phép "&amp; SUM(W5:W20)</f>
        <v>Tổng HS vắng có phép 33</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77</v>
      </c>
      <c r="P24" s="48"/>
      <c r="Q24" s="48"/>
      <c r="R24" s="61"/>
      <c r="S24" s="42" t="str">
        <f>"Tổng HS đi học trễ "&amp; SUM(X5:X20)</f>
        <v>Tổng HS đi học trễ 24</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t="s">
        <v>47</v>
      </c>
      <c r="J8" s="87" t="s">
        <v>48</v>
      </c>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7" t="s">
        <v>47</v>
      </c>
      <c r="J13" s="85"/>
      <c r="K13" s="87" t="s">
        <v>48</v>
      </c>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2</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7" t="s">
        <v>47</v>
      </c>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7" t="s">
        <v>48</v>
      </c>
      <c r="I29" s="85"/>
      <c r="J29" s="85"/>
      <c r="K29" s="87" t="s">
        <v>48</v>
      </c>
      <c r="L29" s="87" t="s">
        <v>47</v>
      </c>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1</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7" t="s">
        <v>47</v>
      </c>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7" t="s">
        <v>48</v>
      </c>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7" t="s">
        <v>48</v>
      </c>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t="s">
        <v>47</v>
      </c>
      <c r="J36" s="87" t="s">
        <v>48</v>
      </c>
      <c r="K36" s="87" t="s">
        <v>48</v>
      </c>
      <c r="L36" s="87" t="s">
        <v>47</v>
      </c>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4</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7" t="s">
        <v>47</v>
      </c>
      <c r="J38" s="87" t="s">
        <v>48</v>
      </c>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12</v>
      </c>
      <c r="AK60" s="88">
        <f t="shared" si="6"/>
        <v>10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7" t="s">
        <v>48</v>
      </c>
      <c r="L10" s="87" t="s">
        <v>48</v>
      </c>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2</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7" t="s">
        <v>48</v>
      </c>
      <c r="K11" s="85"/>
      <c r="L11" s="87" t="s">
        <v>47</v>
      </c>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7" t="s">
        <v>48</v>
      </c>
      <c r="K13" s="87" t="s">
        <v>48</v>
      </c>
      <c r="L13" s="87" t="s">
        <v>47</v>
      </c>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2</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7" t="s">
        <v>47</v>
      </c>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1</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t="s">
        <v>48</v>
      </c>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11</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7" t="s">
        <v>48</v>
      </c>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3</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2</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5</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1</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2</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4</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2</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10</v>
      </c>
      <c r="AK42" s="88">
        <f t="shared" si="6"/>
        <v>12</v>
      </c>
      <c r="AL42" s="88">
        <f t="shared" si="6"/>
        <v>11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2</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2</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1</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3</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8</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3</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3</v>
      </c>
      <c r="AK37" s="9">
        <f t="shared" si="4"/>
        <v>0</v>
      </c>
      <c r="AL37" s="9">
        <f t="shared" si="5"/>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13</v>
      </c>
      <c r="AK52" s="88">
        <f t="shared" si="6"/>
        <v>0</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0</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1</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2</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13</v>
      </c>
      <c r="AK60" s="88">
        <f t="shared" si="6"/>
        <v>10</v>
      </c>
      <c r="AL60" s="88">
        <f t="shared" si="6"/>
        <v>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4</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1</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6</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6</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2</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1</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6</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2</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6</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t="s">
        <v>47</v>
      </c>
      <c r="J42" s="87" t="s">
        <v>47</v>
      </c>
      <c r="K42" s="87" t="s">
        <v>47</v>
      </c>
      <c r="L42" s="87" t="s">
        <v>47</v>
      </c>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6</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40</v>
      </c>
      <c r="AK47" s="88">
        <f t="shared" si="6"/>
        <v>7</v>
      </c>
      <c r="AL47" s="88">
        <f t="shared" si="6"/>
        <v>6</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