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<sst xmlns="http://schemas.openxmlformats.org/spreadsheetml/2006/main" count="2409" uniqueCount="803">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</sst>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91" t="s">
        <v>53</v>
      </c>
      <c r="W10" s="86"/>
      <c r="X10" s="85"/>
      <c r="Y10" s="86" t="s">
        <v>54</v>
      </c>
      <c r="Z10" s="86"/>
      <c r="AA10" s="85"/>
      <c r="AB10" s="86"/>
      <c r="AC10" s="86"/>
      <c r="AD10" s="85"/>
      <c r="AE10" s="86"/>
      <c r="AF10" s="86"/>
      <c r="AG10" s="85"/>
      <c r="AH10" s="85"/>
      <c r="AI10" s="85"/>
      <c r="AJ10" s="89">
        <f t="shared" si="3"/>
        <v>0</v>
      </c>
      <c r="AK10" s="9">
        <f t="shared" si="4"/>
        <v>1</v>
      </c>
      <c r="AL10" s="9">
        <f t="shared" si="5"/>
        <v>2</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6</v>
      </c>
      <c r="AL32" s="89">
        <f t="shared" si="6"/>
        <v>3</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6" t="s">
        <v>53</v>
      </c>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c r="AK20" s="9">
        <f t="shared" si="3"/>
        <v>1</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6" t="s">
        <v>53</v>
      </c>
      <c r="X23" s="85"/>
      <c r="Y23" s="85"/>
      <c r="Z23" s="85"/>
      <c r="AA23" s="85"/>
      <c r="AB23" s="85"/>
      <c r="AC23" s="85"/>
      <c r="AD23" s="85"/>
      <c r="AE23" s="85"/>
      <c r="AF23" s="85"/>
      <c r="AG23" s="85"/>
      <c r="AH23" s="85"/>
      <c r="AI23" s="85"/>
      <c r="AJ23" s="89"/>
      <c r="AK23" s="9">
        <f t="shared" si="3"/>
        <v>1</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t="s">
        <v>53</v>
      </c>
      <c r="AA24" s="85"/>
      <c r="AB24" s="85"/>
      <c r="AC24" s="85"/>
      <c r="AD24" s="85"/>
      <c r="AE24" s="86"/>
      <c r="AF24" s="85"/>
      <c r="AG24" s="86"/>
      <c r="AH24" s="85"/>
      <c r="AI24" s="85"/>
      <c r="AJ24" s="89"/>
      <c r="AK24" s="9">
        <f t="shared" si="3"/>
        <v>3</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6" t="s">
        <v>53</v>
      </c>
      <c r="AA34" s="85"/>
      <c r="AB34" s="85"/>
      <c r="AC34" s="85"/>
      <c r="AD34" s="86" t="s">
        <v>53</v>
      </c>
      <c r="AE34" s="86"/>
      <c r="AF34" s="85"/>
      <c r="AG34" s="86"/>
      <c r="AH34" s="85"/>
      <c r="AI34" s="85"/>
      <c r="AJ34" s="89"/>
      <c r="AK34" s="9">
        <f t="shared" si="3"/>
        <v>3</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t="s">
        <v>53</v>
      </c>
      <c r="AF14" s="86"/>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91" t="s">
        <v>53</v>
      </c>
      <c r="W16" s="85"/>
      <c r="X16" s="85"/>
      <c r="Y16" s="85"/>
      <c r="Z16" s="85"/>
      <c r="AA16" s="85"/>
      <c r="AB16" s="85"/>
      <c r="AC16" s="85"/>
      <c r="AD16" s="85"/>
      <c r="AE16" s="86" t="s">
        <v>53</v>
      </c>
      <c r="AF16" s="85"/>
      <c r="AG16" s="85"/>
      <c r="AH16" s="85"/>
      <c r="AI16" s="85"/>
      <c r="AJ16" s="89">
        <f t="shared" si="4"/>
        <v>0</v>
      </c>
      <c r="AK16" s="9">
        <f t="shared" si="5"/>
        <v>3</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6" t="s">
        <v>53</v>
      </c>
      <c r="AG17" s="85"/>
      <c r="AH17" s="85"/>
      <c r="AI17" s="85"/>
      <c r="AJ17" s="89">
        <f t="shared" si="4"/>
        <v>0</v>
      </c>
      <c r="AK17" s="9">
        <f t="shared" si="5"/>
        <v>2</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91" t="s">
        <v>53</v>
      </c>
      <c r="W20" s="85"/>
      <c r="X20" s="85"/>
      <c r="Y20" s="86"/>
      <c r="Z20" s="85"/>
      <c r="AA20" s="85"/>
      <c r="AB20" s="85"/>
      <c r="AC20" s="86"/>
      <c r="AD20" s="85"/>
      <c r="AE20" s="85"/>
      <c r="AF20" s="85"/>
      <c r="AG20" s="85"/>
      <c r="AH20" s="86"/>
      <c r="AI20" s="85"/>
      <c r="AJ20" s="89">
        <f t="shared" si="4"/>
        <v>0</v>
      </c>
      <c r="AK20" s="9">
        <f t="shared" si="5"/>
        <v>2</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t="s">
        <v>53</v>
      </c>
      <c r="AA21" s="86"/>
      <c r="AB21" s="85"/>
      <c r="AC21" s="85"/>
      <c r="AD21" s="85"/>
      <c r="AE21" s="86" t="s">
        <v>53</v>
      </c>
      <c r="AF21" s="85"/>
      <c r="AG21" s="85"/>
      <c r="AH21" s="85"/>
      <c r="AI21" s="85"/>
      <c r="AJ21" s="89">
        <f t="shared" si="4"/>
        <v>0</v>
      </c>
      <c r="AK21" s="9">
        <f t="shared" si="5"/>
        <v>3</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6" t="s">
        <v>53</v>
      </c>
      <c r="W26" s="85"/>
      <c r="X26" s="85"/>
      <c r="Y26" s="86"/>
      <c r="Z26" s="86" t="s">
        <v>53</v>
      </c>
      <c r="AA26" s="85"/>
      <c r="AB26" s="85"/>
      <c r="AC26" s="86" t="s">
        <v>53</v>
      </c>
      <c r="AD26" s="86"/>
      <c r="AE26" s="85"/>
      <c r="AF26" s="86" t="s">
        <v>53</v>
      </c>
      <c r="AG26" s="85"/>
      <c r="AH26" s="85"/>
      <c r="AI26" s="85"/>
      <c r="AJ26" s="89">
        <f t="shared" si="4"/>
        <v>0</v>
      </c>
      <c r="AK26" s="9">
        <f t="shared" si="5"/>
        <v>9</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6" t="s">
        <v>53</v>
      </c>
      <c r="X27" s="85"/>
      <c r="Y27" s="85"/>
      <c r="Z27" s="85"/>
      <c r="AA27" s="85"/>
      <c r="AB27" s="85"/>
      <c r="AC27" s="85"/>
      <c r="AD27" s="85"/>
      <c r="AE27" s="86" t="s">
        <v>53</v>
      </c>
      <c r="AF27" s="86" t="s">
        <v>53</v>
      </c>
      <c r="AG27" s="85"/>
      <c r="AH27" s="85"/>
      <c r="AI27" s="85"/>
      <c r="AJ27" s="89">
        <f t="shared" si="4"/>
        <v>0</v>
      </c>
      <c r="AK27" s="9">
        <f t="shared" si="5"/>
        <v>6</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6" t="s">
        <v>53</v>
      </c>
      <c r="W28" s="86" t="s">
        <v>53</v>
      </c>
      <c r="X28" s="86" t="s">
        <v>53</v>
      </c>
      <c r="Y28" s="86" t="s">
        <v>53</v>
      </c>
      <c r="Z28" s="86" t="s">
        <v>53</v>
      </c>
      <c r="AA28" s="85"/>
      <c r="AB28" s="85"/>
      <c r="AC28" s="86" t="s">
        <v>53</v>
      </c>
      <c r="AD28" s="86" t="s">
        <v>53</v>
      </c>
      <c r="AE28" s="86" t="s">
        <v>53</v>
      </c>
      <c r="AF28" s="86" t="s">
        <v>53</v>
      </c>
      <c r="AG28" s="85"/>
      <c r="AH28" s="85"/>
      <c r="AI28" s="85"/>
      <c r="AJ28" s="89">
        <f t="shared" si="4"/>
        <v>0</v>
      </c>
      <c r="AK28" s="9">
        <f t="shared" si="5"/>
        <v>10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6" t="s">
        <v>53</v>
      </c>
      <c r="AD29" s="85"/>
      <c r="AE29" s="85"/>
      <c r="AF29" s="85"/>
      <c r="AG29" s="85"/>
      <c r="AH29" s="85"/>
      <c r="AI29" s="85"/>
      <c r="AJ29" s="89">
        <f t="shared" si="4"/>
        <v>0</v>
      </c>
      <c r="AK29" s="9">
        <f t="shared" si="5"/>
        <v>4</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6" t="s">
        <v>53</v>
      </c>
      <c r="AA30" s="85"/>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t="s">
        <v>54</v>
      </c>
      <c r="AG31" s="85"/>
      <c r="AH31" s="85"/>
      <c r="AI31" s="85"/>
      <c r="AJ31" s="89">
        <f t="shared" si="4"/>
        <v>0</v>
      </c>
      <c r="AK31" s="9">
        <f t="shared" si="5"/>
        <v>1</v>
      </c>
      <c r="AL31" s="9">
        <f t="shared" si="6"/>
        <v>1</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48</v>
      </c>
      <c r="AL37" s="89">
        <f t="shared" si="7"/>
        <v>1</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t="s">
        <v>52</v>
      </c>
      <c r="U7" s="86"/>
      <c r="V7" s="91" t="s">
        <v>53</v>
      </c>
      <c r="W7" s="86" t="s">
        <v>53</v>
      </c>
      <c r="X7" s="86" t="s">
        <v>53</v>
      </c>
      <c r="Y7" s="86" t="s">
        <v>53</v>
      </c>
      <c r="Z7" s="85"/>
      <c r="AA7" s="85"/>
      <c r="AB7" s="85"/>
      <c r="AC7" s="85"/>
      <c r="AD7" s="85"/>
      <c r="AE7" s="85"/>
      <c r="AF7" s="85"/>
      <c r="AG7" s="86"/>
      <c r="AH7" s="86"/>
      <c r="AI7" s="86"/>
      <c r="AJ7" s="89">
        <f t="shared" ref="AJ7:AJ38" si="3">COUNTIF(E7:AI7,"K")+2*COUNTIF(E7:AI7,"2K")+COUNTIF(E7:AI7,"TK")+COUNTIF(E7:AI7,"KT")+COUNTIF(E7:AI7,"PK")+COUNTIF(E7:AI7,"KP")+2*COUNTIF(E7:AI7,"K2")</f>
        <v>1</v>
      </c>
      <c r="AK7" s="9">
        <f t="shared" ref="AK7:AK38" si="4">COUNTIF(F7:AJ7,"P")+2*COUNTIF(F7:AJ7,"2P")+COUNTIF(F7:AJ7,"TP")+COUNTIF(F7:AJ7,"PT")+COUNTIF(F7:AJ7,"PK")+COUNTIF(F7:AJ7,"KP")+2*COUNTIF(F7:AJ7,"P2")</f>
        <v>7</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79"/>
      <c r="U8" s="85"/>
      <c r="V8" s="91"/>
      <c r="W8" s="86" t="s">
        <v>53</v>
      </c>
      <c r="X8" s="86" t="s">
        <v>53</v>
      </c>
      <c r="Y8" s="85"/>
      <c r="Z8" s="86" t="s">
        <v>53</v>
      </c>
      <c r="AA8" s="85"/>
      <c r="AB8" s="85"/>
      <c r="AC8" s="85"/>
      <c r="AD8" s="85"/>
      <c r="AE8" s="85"/>
      <c r="AF8" s="85"/>
      <c r="AG8" s="85"/>
      <c r="AH8" s="85"/>
      <c r="AI8" s="85"/>
      <c r="AJ8" s="89">
        <f t="shared" si="3"/>
        <v>0</v>
      </c>
      <c r="AK8" s="9">
        <f t="shared" si="4"/>
        <v>6</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80"/>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80"/>
      <c r="U10" s="85"/>
      <c r="V10" s="91" t="s">
        <v>53</v>
      </c>
      <c r="W10" s="86"/>
      <c r="X10" s="85"/>
      <c r="Y10" s="86"/>
      <c r="Z10" s="86" t="s">
        <v>53</v>
      </c>
      <c r="AA10" s="85"/>
      <c r="AB10" s="85"/>
      <c r="AC10" s="86"/>
      <c r="AD10" s="85"/>
      <c r="AE10" s="86" t="s">
        <v>53</v>
      </c>
      <c r="AF10" s="86"/>
      <c r="AG10" s="85"/>
      <c r="AH10" s="85"/>
      <c r="AI10" s="85"/>
      <c r="AJ10" s="89">
        <f t="shared" si="3"/>
        <v>0</v>
      </c>
      <c r="AK10" s="9">
        <f t="shared" si="4"/>
        <v>9</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80"/>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t="s">
        <v>53</v>
      </c>
      <c r="U12" s="86"/>
      <c r="V12" s="88"/>
      <c r="W12" s="86"/>
      <c r="X12" s="86" t="s">
        <v>53</v>
      </c>
      <c r="Y12" s="86"/>
      <c r="Z12" s="86"/>
      <c r="AA12" s="85"/>
      <c r="AB12" s="86"/>
      <c r="AC12" s="86"/>
      <c r="AD12" s="86"/>
      <c r="AE12" s="86" t="s">
        <v>53</v>
      </c>
      <c r="AF12" s="86"/>
      <c r="AG12" s="86"/>
      <c r="AH12" s="85"/>
      <c r="AI12" s="86"/>
      <c r="AJ12" s="89">
        <f t="shared" si="3"/>
        <v>0</v>
      </c>
      <c r="AK12" s="9">
        <f t="shared" si="4"/>
        <v>4</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80"/>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80"/>
      <c r="U14" s="85"/>
      <c r="V14" s="91" t="s">
        <v>53</v>
      </c>
      <c r="W14" s="86"/>
      <c r="X14" s="85"/>
      <c r="Y14" s="85"/>
      <c r="Z14" s="85"/>
      <c r="AA14" s="85"/>
      <c r="AB14" s="85"/>
      <c r="AC14" s="86"/>
      <c r="AD14" s="86"/>
      <c r="AE14" s="86" t="s">
        <v>53</v>
      </c>
      <c r="AF14" s="86"/>
      <c r="AG14" s="85"/>
      <c r="AH14" s="85"/>
      <c r="AI14" s="85"/>
      <c r="AJ14" s="89">
        <f t="shared" si="3"/>
        <v>0</v>
      </c>
      <c r="AK14" s="9">
        <f t="shared" si="4"/>
        <v>3</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80"/>
      <c r="U15" s="85"/>
      <c r="V15" s="88"/>
      <c r="W15" s="86"/>
      <c r="X15" s="86"/>
      <c r="Y15" s="85"/>
      <c r="Z15" s="85"/>
      <c r="AA15" s="85"/>
      <c r="AB15" s="85"/>
      <c r="AC15" s="86" t="s">
        <v>53</v>
      </c>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t="s">
        <v>53</v>
      </c>
      <c r="U16" s="85"/>
      <c r="V16" s="91" t="s">
        <v>53</v>
      </c>
      <c r="W16" s="85"/>
      <c r="X16" s="85"/>
      <c r="Y16" s="85"/>
      <c r="Z16" s="85"/>
      <c r="AA16" s="85"/>
      <c r="AB16" s="85"/>
      <c r="AC16" s="85"/>
      <c r="AD16" s="86" t="s">
        <v>53</v>
      </c>
      <c r="AE16" s="85"/>
      <c r="AF16" s="86" t="s">
        <v>53</v>
      </c>
      <c r="AG16" s="85"/>
      <c r="AH16" s="85"/>
      <c r="AI16" s="85"/>
      <c r="AJ16" s="89">
        <f t="shared" si="3"/>
        <v>0</v>
      </c>
      <c r="AK16" s="9">
        <f t="shared" si="4"/>
        <v>6</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80"/>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79"/>
      <c r="U18" s="85"/>
      <c r="V18" s="88"/>
      <c r="W18" s="86" t="s">
        <v>53</v>
      </c>
      <c r="X18" s="86" t="s">
        <v>53</v>
      </c>
      <c r="Y18" s="86" t="s">
        <v>53</v>
      </c>
      <c r="Z18" s="85"/>
      <c r="AA18" s="85"/>
      <c r="AB18" s="85"/>
      <c r="AC18" s="85"/>
      <c r="AD18" s="85"/>
      <c r="AE18" s="85"/>
      <c r="AF18" s="86" t="s">
        <v>53</v>
      </c>
      <c r="AG18" s="85"/>
      <c r="AH18" s="85"/>
      <c r="AI18" s="85"/>
      <c r="AJ18" s="89">
        <f t="shared" si="3"/>
        <v>0</v>
      </c>
      <c r="AK18" s="9">
        <f t="shared" si="4"/>
        <v>6</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80"/>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80"/>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1" t="s">
        <v>53</v>
      </c>
      <c r="U22" s="86"/>
      <c r="V22" s="88"/>
      <c r="W22" s="85"/>
      <c r="X22" s="86"/>
      <c r="Y22" s="86" t="s">
        <v>53</v>
      </c>
      <c r="Z22" s="85"/>
      <c r="AA22" s="85"/>
      <c r="AB22" s="86"/>
      <c r="AC22" s="86"/>
      <c r="AD22" s="85"/>
      <c r="AE22" s="85"/>
      <c r="AF22" s="86"/>
      <c r="AG22" s="85"/>
      <c r="AH22" s="85"/>
      <c r="AI22" s="85"/>
      <c r="AJ22" s="89">
        <f t="shared" si="3"/>
        <v>0</v>
      </c>
      <c r="AK22" s="9">
        <f t="shared" si="4"/>
        <v>5</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6"/>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1" t="s">
        <v>53</v>
      </c>
      <c r="U25" s="85"/>
      <c r="V25" s="85"/>
      <c r="W25" s="85"/>
      <c r="X25" s="85"/>
      <c r="Y25" s="85"/>
      <c r="Z25" s="86" t="s">
        <v>53</v>
      </c>
      <c r="AA25" s="85"/>
      <c r="AB25" s="85"/>
      <c r="AC25" s="86"/>
      <c r="AD25" s="86" t="s">
        <v>53</v>
      </c>
      <c r="AE25" s="86"/>
      <c r="AF25" s="86"/>
      <c r="AG25" s="86"/>
      <c r="AH25" s="85"/>
      <c r="AI25" s="85"/>
      <c r="AJ25" s="89">
        <f t="shared" si="3"/>
        <v>0</v>
      </c>
      <c r="AK25" s="9">
        <f t="shared" si="4"/>
        <v>6</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6" t="s">
        <v>53</v>
      </c>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1" t="s">
        <v>53</v>
      </c>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6" t="s">
        <v>53</v>
      </c>
      <c r="X30" s="85"/>
      <c r="Y30" s="85"/>
      <c r="Z30" s="85"/>
      <c r="AA30" s="85"/>
      <c r="AB30" s="85"/>
      <c r="AC30" s="85"/>
      <c r="AD30" s="86" t="s">
        <v>53</v>
      </c>
      <c r="AE30" s="85"/>
      <c r="AF30" s="85"/>
      <c r="AG30" s="85"/>
      <c r="AH30" s="85"/>
      <c r="AI30" s="85"/>
      <c r="AJ30" s="89">
        <f t="shared" si="3"/>
        <v>0</v>
      </c>
      <c r="AK30" s="9">
        <f t="shared" si="4"/>
        <v>2</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1" t="s">
        <v>53</v>
      </c>
      <c r="U32" s="85"/>
      <c r="V32" s="85"/>
      <c r="W32" s="85"/>
      <c r="X32" s="86"/>
      <c r="Y32" s="85"/>
      <c r="Z32" s="86"/>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56</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6" t="s">
        <v>53</v>
      </c>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91" t="s">
        <v>53</v>
      </c>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t="s">
        <v>53</v>
      </c>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t="s">
        <v>53</v>
      </c>
      <c r="W17" s="86"/>
      <c r="X17" s="86"/>
      <c r="Y17" s="85"/>
      <c r="Z17" s="85"/>
      <c r="AA17" s="85"/>
      <c r="AB17" s="85"/>
      <c r="AC17" s="86" t="s">
        <v>53</v>
      </c>
      <c r="AD17" s="86" t="s">
        <v>53</v>
      </c>
      <c r="AE17" s="85"/>
      <c r="AF17" s="85"/>
      <c r="AG17" s="85"/>
      <c r="AH17" s="85"/>
      <c r="AI17" s="85"/>
      <c r="AJ17" s="89">
        <f t="shared" si="3"/>
        <v>0</v>
      </c>
      <c r="AK17" s="9">
        <f t="shared" si="4"/>
        <v>4</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6" t="s">
        <v>53</v>
      </c>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10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4</v>
      </c>
      <c r="R5" s="15">
        <f>KTDN22!AL42</f>
        <v>0</v>
      </c>
      <c r="S5" s="13">
        <v>1.0</v>
      </c>
      <c r="T5" s="14" t="s">
        <v>13</v>
      </c>
      <c r="U5" s="13"/>
      <c r="V5" s="15">
        <f>KTDN22!AJ42</f>
        <v>0</v>
      </c>
      <c r="W5" s="17">
        <f>KTDN22!AK42</f>
        <v>4</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4</v>
      </c>
      <c r="Q6" s="15">
        <f>LGT22.1!AK47</f>
        <v>43</v>
      </c>
      <c r="R6" s="15">
        <f>LGT22.1!AL47</f>
        <v>0</v>
      </c>
      <c r="S6" s="13">
        <v>2.0</v>
      </c>
      <c r="T6" s="14" t="s">
        <v>17</v>
      </c>
      <c r="U6" s="13"/>
      <c r="V6" s="15">
        <f>THUD22.3!AJ42</f>
        <v>3</v>
      </c>
      <c r="W6" s="15">
        <f>THUD22.3!AK42</f>
        <v>16</v>
      </c>
      <c r="X6" s="15">
        <f>THUD22.3!AL42</f>
        <v>15</v>
      </c>
      <c r="Y6" s="19"/>
    </row>
    <row r="7" ht="20.25" customHeight="1">
      <c r="A7" s="13">
        <v>3.0</v>
      </c>
      <c r="B7" s="14" t="s">
        <v>18</v>
      </c>
      <c r="C7" s="13"/>
      <c r="D7" s="15">
        <f>'CKĐL22.1'!AJ37</f>
        <v>4</v>
      </c>
      <c r="E7" s="15">
        <f>'CKĐL22.1'!AK37</f>
        <v>5</v>
      </c>
      <c r="F7" s="15">
        <f>'CKĐL22.1'!AL37</f>
        <v>0</v>
      </c>
      <c r="G7" s="13">
        <v>3.0</v>
      </c>
      <c r="H7" s="14" t="s">
        <v>19</v>
      </c>
      <c r="I7" s="13"/>
      <c r="J7" s="16">
        <f>'TBN22'!AJ31</f>
        <v>1</v>
      </c>
      <c r="K7" s="16">
        <f>'TBN22'!AK31</f>
        <v>10</v>
      </c>
      <c r="L7" s="16">
        <f>'TBN22'!AL31</f>
        <v>0</v>
      </c>
      <c r="M7" s="13">
        <v>3.0</v>
      </c>
      <c r="N7" s="14" t="s">
        <v>20</v>
      </c>
      <c r="O7" s="13"/>
      <c r="P7" s="15">
        <f>BHST22.1!AJ52</f>
        <v>0</v>
      </c>
      <c r="Q7" s="15">
        <f>BHST22.1!AK52</f>
        <v>36</v>
      </c>
      <c r="R7" s="15">
        <f>BHST22.1!AL52</f>
        <v>0</v>
      </c>
      <c r="S7" s="13">
        <v>3.0</v>
      </c>
      <c r="T7" s="14" t="s">
        <v>21</v>
      </c>
      <c r="U7" s="13"/>
      <c r="V7" s="15">
        <f>'TKĐH22.1'!AJ42</f>
        <v>10</v>
      </c>
      <c r="W7" s="15">
        <f>'TKĐH22.1'!AK42</f>
        <v>19</v>
      </c>
      <c r="X7" s="15">
        <f>'TKĐH22.1'!AL42</f>
        <v>8</v>
      </c>
      <c r="Y7" s="19"/>
    </row>
    <row r="8" ht="20.25" customHeight="1">
      <c r="A8" s="13">
        <v>4.0</v>
      </c>
      <c r="B8" s="14" t="s">
        <v>22</v>
      </c>
      <c r="C8" s="13"/>
      <c r="D8" s="15">
        <f>'CKĐL22.2'!AJ39</f>
        <v>12</v>
      </c>
      <c r="E8" s="15">
        <f>'CKĐL22.2'!AK39</f>
        <v>5</v>
      </c>
      <c r="F8" s="15">
        <f>'CKĐL22.2'!AL39</f>
        <v>0</v>
      </c>
      <c r="G8" s="13">
        <v>4.0</v>
      </c>
      <c r="H8" s="14" t="s">
        <v>23</v>
      </c>
      <c r="I8" s="13"/>
      <c r="J8" s="16">
        <f>TKTT22!AJ39</f>
        <v>0</v>
      </c>
      <c r="K8" s="16">
        <f>TKTT22!AK39</f>
        <v>56</v>
      </c>
      <c r="L8" s="16">
        <f>TKTT22!AL39</f>
        <v>0</v>
      </c>
      <c r="M8" s="13">
        <v>4.0</v>
      </c>
      <c r="N8" s="14"/>
      <c r="O8" s="13"/>
      <c r="P8" s="15"/>
      <c r="Q8" s="17"/>
      <c r="R8" s="18"/>
      <c r="S8" s="13">
        <v>4.0</v>
      </c>
      <c r="T8" s="14" t="s">
        <v>24</v>
      </c>
      <c r="U8" s="13"/>
      <c r="V8" s="15">
        <f>'TKĐH22.2'!AJ42</f>
        <v>36</v>
      </c>
      <c r="W8" s="15">
        <f>'TKĐH22.2'!AK42</f>
        <v>2</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6</v>
      </c>
      <c r="X9" s="15">
        <f>'TQW22'!AL32</f>
        <v>3</v>
      </c>
      <c r="Y9" s="19"/>
    </row>
    <row r="10" ht="20.25" customHeight="1">
      <c r="A10" s="13">
        <v>6.0</v>
      </c>
      <c r="B10" s="21" t="s">
        <v>28</v>
      </c>
      <c r="C10" s="20"/>
      <c r="D10" s="15">
        <f>CNOT22.2!AJ43</f>
        <v>6</v>
      </c>
      <c r="E10" s="15">
        <f>CNOT22.2!AK43</f>
        <v>21</v>
      </c>
      <c r="F10" s="15">
        <f>CNOT22.2!AL43</f>
        <v>6</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11</v>
      </c>
      <c r="X10" s="15">
        <f>'CĐT22'!AL42</f>
        <v>0</v>
      </c>
      <c r="Y10" s="19"/>
    </row>
    <row r="11" ht="20.25" customHeight="1">
      <c r="A11" s="13">
        <v>7.0</v>
      </c>
      <c r="B11" s="14"/>
      <c r="C11" s="13"/>
      <c r="D11" s="15"/>
      <c r="E11" s="22"/>
      <c r="F11" s="23"/>
      <c r="G11" s="13">
        <v>7.0</v>
      </c>
      <c r="H11" s="21" t="s">
        <v>31</v>
      </c>
      <c r="I11" s="20"/>
      <c r="J11" s="16">
        <f>KTML22!AJ37</f>
        <v>45</v>
      </c>
      <c r="K11" s="16">
        <f>KTML22!AK37</f>
        <v>16</v>
      </c>
      <c r="L11" s="16">
        <f>KTML22!AL37</f>
        <v>8</v>
      </c>
      <c r="M11" s="13">
        <v>7.0</v>
      </c>
      <c r="N11" s="24"/>
      <c r="O11" s="25"/>
      <c r="P11" s="26"/>
      <c r="Q11" s="27"/>
      <c r="R11" s="28"/>
      <c r="S11" s="13">
        <v>7.0</v>
      </c>
      <c r="T11" s="14" t="s">
        <v>32</v>
      </c>
      <c r="U11" s="13"/>
      <c r="V11" s="15">
        <f>PCMT22!AJ37</f>
        <v>0</v>
      </c>
      <c r="W11" s="15">
        <f>PCMT22!AK37</f>
        <v>48</v>
      </c>
      <c r="X11" s="15">
        <f>PCMT22!AL37</f>
        <v>1</v>
      </c>
      <c r="Y11" s="19"/>
    </row>
    <row r="12" ht="20.25" customHeight="1">
      <c r="A12" s="13">
        <v>8.0</v>
      </c>
      <c r="B12" s="14"/>
      <c r="C12" s="13"/>
      <c r="D12" s="15"/>
      <c r="E12" s="22"/>
      <c r="F12" s="23"/>
      <c r="G12" s="13">
        <v>8.0</v>
      </c>
      <c r="H12" s="14" t="s">
        <v>33</v>
      </c>
      <c r="I12" s="13"/>
      <c r="J12" s="16">
        <f>NHKS22!AJ34</f>
        <v>3</v>
      </c>
      <c r="K12" s="16">
        <f>NHKS22!AK34</f>
        <v>22</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25</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39</v>
      </c>
      <c r="B19" s="33"/>
      <c r="C19" s="33"/>
      <c r="D19" s="33"/>
      <c r="E19" s="33"/>
      <c r="F19" s="34"/>
      <c r="G19" s="41" t="s">
        <v>35</v>
      </c>
      <c r="H19" s="33"/>
      <c r="I19" s="33"/>
      <c r="J19" s="36"/>
      <c r="K19" s="37">
        <f>SUM(J5:J17)</f>
        <v>49</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6</v>
      </c>
      <c r="B20" s="33"/>
      <c r="C20" s="33"/>
      <c r="D20" s="33"/>
      <c r="E20" s="33"/>
      <c r="F20" s="34"/>
      <c r="G20" s="40" t="str">
        <f>"Tổng HS vắng có phép "&amp; SUM(K5:K17)</f>
        <v>Tổng HS vắng có phép 104</v>
      </c>
      <c r="H20" s="33"/>
      <c r="I20" s="33"/>
      <c r="J20" s="33"/>
      <c r="K20" s="33"/>
      <c r="L20" s="36"/>
      <c r="M20" s="41" t="s">
        <v>38</v>
      </c>
      <c r="N20" s="33"/>
      <c r="O20" s="33"/>
      <c r="P20" s="36"/>
      <c r="Q20" s="37">
        <f>SUM(P5:P18)</f>
        <v>4</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83</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127</v>
      </c>
      <c r="L22" s="49"/>
      <c r="M22" s="42" t="str">
        <f>"Tổng HS đi học trễ "&amp;SUM(R5:R18)</f>
        <v>Tổng HS đi học trễ 0</v>
      </c>
      <c r="N22" s="33"/>
      <c r="O22" s="33"/>
      <c r="P22" s="33"/>
      <c r="Q22" s="33"/>
      <c r="R22" s="34"/>
      <c r="S22" s="41" t="s">
        <v>38</v>
      </c>
      <c r="T22" s="33"/>
      <c r="U22" s="33"/>
      <c r="V22" s="36"/>
      <c r="W22" s="37">
        <f>SUM(V5:V20)</f>
        <v>49</v>
      </c>
      <c r="X22" s="34"/>
      <c r="Y22" s="51"/>
    </row>
    <row r="23" ht="24.75" customHeight="1">
      <c r="A23" s="3"/>
      <c r="B23" s="52" t="s">
        <v>40</v>
      </c>
      <c r="C23" s="48"/>
      <c r="D23" s="48"/>
      <c r="E23" s="48"/>
      <c r="F23" s="48"/>
      <c r="G23" s="48"/>
      <c r="H23" s="48"/>
      <c r="I23" s="48"/>
      <c r="J23" s="48"/>
      <c r="K23" s="48"/>
      <c r="L23" s="48"/>
      <c r="M23" s="49"/>
      <c r="N23" s="53">
        <f>SUM(E5:E16)+SUM(K5:K17)+SUM(Q5:Q18)+SUM(W5:W20)</f>
        <v>332</v>
      </c>
      <c r="O23" s="49"/>
      <c r="P23" s="54"/>
      <c r="Q23" s="55"/>
      <c r="R23" s="56"/>
      <c r="S23" s="40" t="str">
        <f>"Tổng HS vắng có phép "&amp; SUM(W5:W20)</f>
        <v>Tổng HS vắng có phép 106</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42</v>
      </c>
      <c r="P24" s="48"/>
      <c r="Q24" s="48"/>
      <c r="R24" s="61"/>
      <c r="S24" s="42" t="str">
        <f>"Tổng HS đi học trễ "&amp; SUM(X5:X20)</f>
        <v>Tổng HS đi học trễ 28</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6" t="s">
        <v>53</v>
      </c>
      <c r="X8" s="85"/>
      <c r="Y8" s="85"/>
      <c r="Z8" s="85"/>
      <c r="AA8" s="85"/>
      <c r="AB8" s="85"/>
      <c r="AC8" s="85"/>
      <c r="AD8" s="86" t="s">
        <v>53</v>
      </c>
      <c r="AE8" s="85"/>
      <c r="AF8" s="85"/>
      <c r="AG8" s="85"/>
      <c r="AH8" s="85"/>
      <c r="AI8" s="85"/>
      <c r="AJ8" s="89">
        <f t="shared" si="3"/>
        <v>1</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t="s">
        <v>53</v>
      </c>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6" t="s">
        <v>53</v>
      </c>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6" t="s">
        <v>53</v>
      </c>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t="s">
        <v>53</v>
      </c>
      <c r="AD15" s="85"/>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6" t="s">
        <v>53</v>
      </c>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t="s">
        <v>53</v>
      </c>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6" t="s">
        <v>53</v>
      </c>
      <c r="W19" s="85"/>
      <c r="X19" s="86"/>
      <c r="Y19" s="85"/>
      <c r="Z19" s="85"/>
      <c r="AA19" s="86"/>
      <c r="AB19" s="85"/>
      <c r="AC19" s="85"/>
      <c r="AD19" s="85"/>
      <c r="AE19" s="86"/>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6" t="s">
        <v>53</v>
      </c>
      <c r="Z20" s="85"/>
      <c r="AA20" s="85"/>
      <c r="AB20" s="85"/>
      <c r="AC20" s="86" t="s">
        <v>53</v>
      </c>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6" t="s">
        <v>53</v>
      </c>
      <c r="W21" s="85"/>
      <c r="X21" s="85"/>
      <c r="Y21" s="85"/>
      <c r="Z21" s="85"/>
      <c r="AA21" s="85"/>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6" t="s">
        <v>53</v>
      </c>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t="s">
        <v>53</v>
      </c>
      <c r="AD24" s="85"/>
      <c r="AE24" s="86"/>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6" t="s">
        <v>53</v>
      </c>
      <c r="X25" s="85"/>
      <c r="Y25" s="85"/>
      <c r="Z25" s="85"/>
      <c r="AA25" s="85"/>
      <c r="AB25" s="85"/>
      <c r="AC25" s="85"/>
      <c r="AD25" s="86" t="s">
        <v>53</v>
      </c>
      <c r="AE25" s="85"/>
      <c r="AF25" s="85"/>
      <c r="AG25" s="85"/>
      <c r="AH25" s="85"/>
      <c r="AI25" s="85"/>
      <c r="AJ25" s="89">
        <f t="shared" si="3"/>
        <v>2</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t="s">
        <v>53</v>
      </c>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22</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t="s">
        <v>53</v>
      </c>
      <c r="AA9" s="85"/>
      <c r="AB9" s="85"/>
      <c r="AC9" s="85"/>
      <c r="AD9" s="85"/>
      <c r="AE9" s="85"/>
      <c r="AF9" s="85"/>
      <c r="AG9" s="85"/>
      <c r="AH9" s="85"/>
      <c r="AI9" s="85"/>
      <c r="AJ9" s="89">
        <f t="shared" si="4"/>
        <v>0</v>
      </c>
      <c r="AK9" s="9">
        <f t="shared" si="5"/>
        <v>2</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6" t="s">
        <v>52</v>
      </c>
      <c r="AA13" s="85"/>
      <c r="AB13" s="86"/>
      <c r="AC13" s="85"/>
      <c r="AD13" s="85"/>
      <c r="AE13" s="85"/>
      <c r="AF13" s="85"/>
      <c r="AG13" s="85"/>
      <c r="AH13" s="85"/>
      <c r="AI13" s="85"/>
      <c r="AJ13" s="89">
        <f t="shared" si="4"/>
        <v>2</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6" t="s">
        <v>53</v>
      </c>
      <c r="AA23" s="86"/>
      <c r="AB23" s="86"/>
      <c r="AC23" s="85"/>
      <c r="AD23" s="85"/>
      <c r="AE23" s="85"/>
      <c r="AF23" s="86" t="s">
        <v>53</v>
      </c>
      <c r="AG23" s="85"/>
      <c r="AH23" s="85"/>
      <c r="AI23" s="85"/>
      <c r="AJ23" s="89">
        <f t="shared" si="4"/>
        <v>3</v>
      </c>
      <c r="AK23" s="9">
        <f t="shared" si="5"/>
        <v>4</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6" t="s">
        <v>52</v>
      </c>
      <c r="X24" s="86" t="s">
        <v>52</v>
      </c>
      <c r="Y24" s="86"/>
      <c r="Z24" s="85"/>
      <c r="AA24" s="86"/>
      <c r="AB24" s="86"/>
      <c r="AC24" s="85"/>
      <c r="AD24" s="85"/>
      <c r="AE24" s="86"/>
      <c r="AF24" s="86" t="s">
        <v>53</v>
      </c>
      <c r="AG24" s="86"/>
      <c r="AH24" s="85"/>
      <c r="AI24" s="85"/>
      <c r="AJ24" s="89">
        <f t="shared" si="4"/>
        <v>8</v>
      </c>
      <c r="AK24" s="9">
        <f t="shared" si="5"/>
        <v>1</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6" t="s">
        <v>52</v>
      </c>
      <c r="AG26" s="85"/>
      <c r="AH26" s="85"/>
      <c r="AI26" s="85"/>
      <c r="AJ26" s="89">
        <f t="shared" si="4"/>
        <v>5</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6" t="s">
        <v>53</v>
      </c>
      <c r="AA27" s="85"/>
      <c r="AB27" s="86"/>
      <c r="AC27" s="85"/>
      <c r="AD27" s="85"/>
      <c r="AE27" s="86" t="s">
        <v>52</v>
      </c>
      <c r="AF27" s="85"/>
      <c r="AG27" s="85"/>
      <c r="AH27" s="85"/>
      <c r="AI27" s="86"/>
      <c r="AJ27" s="89">
        <f t="shared" si="4"/>
        <v>4</v>
      </c>
      <c r="AK27" s="9">
        <f t="shared" si="5"/>
        <v>2</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6" t="s">
        <v>52</v>
      </c>
      <c r="AA28" s="86"/>
      <c r="AB28" s="86"/>
      <c r="AC28" s="85"/>
      <c r="AD28" s="85"/>
      <c r="AE28" s="85"/>
      <c r="AF28" s="86" t="s">
        <v>52</v>
      </c>
      <c r="AG28" s="85"/>
      <c r="AH28" s="85"/>
      <c r="AI28" s="85"/>
      <c r="AJ28" s="89">
        <f t="shared" si="4"/>
        <v>3</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6" t="s">
        <v>53</v>
      </c>
      <c r="AE30" s="86" t="s">
        <v>53</v>
      </c>
      <c r="AF30" s="85"/>
      <c r="AG30" s="85"/>
      <c r="AH30" s="85"/>
      <c r="AI30" s="85"/>
      <c r="AJ30" s="89">
        <f t="shared" si="4"/>
        <v>0</v>
      </c>
      <c r="AK30" s="9">
        <f t="shared" si="5"/>
        <v>3</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45</v>
      </c>
      <c r="AK37" s="89">
        <f t="shared" si="7"/>
        <v>16</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6" t="s">
        <v>53</v>
      </c>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1</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6" t="s">
        <v>53</v>
      </c>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6" t="s">
        <v>53</v>
      </c>
      <c r="X24" s="86"/>
      <c r="Y24" s="85"/>
      <c r="Z24" s="85"/>
      <c r="AA24" s="85"/>
      <c r="AB24" s="85"/>
      <c r="AC24" s="85"/>
      <c r="AD24" s="85"/>
      <c r="AE24" s="86" t="s">
        <v>53</v>
      </c>
      <c r="AF24" s="85"/>
      <c r="AG24" s="85"/>
      <c r="AH24" s="85"/>
      <c r="AI24" s="85"/>
      <c r="AJ24" s="89">
        <f t="shared" si="3"/>
        <v>0</v>
      </c>
      <c r="AK24" s="9">
        <f t="shared" si="4"/>
        <v>2</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5</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6" t="s">
        <v>53</v>
      </c>
      <c r="AD10" s="86"/>
      <c r="AE10" s="85"/>
      <c r="AF10" s="85"/>
      <c r="AG10" s="86"/>
      <c r="AH10" s="85"/>
      <c r="AI10" s="86"/>
      <c r="AJ10" s="89">
        <f t="shared" si="3"/>
        <v>0</v>
      </c>
      <c r="AK10" s="9">
        <f t="shared" si="4"/>
        <v>1</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6" t="s">
        <v>52</v>
      </c>
      <c r="W11" s="86"/>
      <c r="X11" s="85"/>
      <c r="Y11" s="86"/>
      <c r="Z11" s="86"/>
      <c r="AA11" s="85"/>
      <c r="AB11" s="85"/>
      <c r="AC11" s="85"/>
      <c r="AD11" s="85"/>
      <c r="AE11" s="85"/>
      <c r="AF11" s="85"/>
      <c r="AG11" s="86"/>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6" t="s">
        <v>52</v>
      </c>
      <c r="AG14" s="85"/>
      <c r="AH14" s="85"/>
      <c r="AI14" s="85"/>
      <c r="AJ14" s="89">
        <f t="shared" si="3"/>
        <v>1</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6" t="s">
        <v>52</v>
      </c>
      <c r="AG16" s="85"/>
      <c r="AH16" s="85"/>
      <c r="AI16" s="85"/>
      <c r="AJ16" s="89">
        <f t="shared" si="3"/>
        <v>1</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6" t="s">
        <v>53</v>
      </c>
      <c r="W20" s="85"/>
      <c r="X20" s="85"/>
      <c r="Y20" s="85"/>
      <c r="Z20" s="85"/>
      <c r="AA20" s="85"/>
      <c r="AB20" s="86"/>
      <c r="AC20" s="85"/>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6" t="s">
        <v>52</v>
      </c>
      <c r="AG22" s="85"/>
      <c r="AH22" s="85"/>
      <c r="AI22" s="85"/>
      <c r="AJ22" s="89">
        <f t="shared" si="3"/>
        <v>1</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t="s">
        <v>52</v>
      </c>
      <c r="AG23" s="85"/>
      <c r="AH23" s="85"/>
      <c r="AI23" s="85"/>
      <c r="AJ23" s="89">
        <f t="shared" si="3"/>
        <v>1</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6" t="s">
        <v>52</v>
      </c>
      <c r="W24" s="85"/>
      <c r="X24" s="86"/>
      <c r="Y24" s="85"/>
      <c r="Z24" s="85"/>
      <c r="AA24" s="85"/>
      <c r="AB24" s="85"/>
      <c r="AC24" s="85"/>
      <c r="AD24" s="85"/>
      <c r="AE24" s="85"/>
      <c r="AF24" s="85"/>
      <c r="AG24" s="85"/>
      <c r="AH24" s="85"/>
      <c r="AI24" s="85"/>
      <c r="AJ24" s="89">
        <f t="shared" si="3"/>
        <v>1</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t="s">
        <v>52</v>
      </c>
      <c r="W26" s="188"/>
      <c r="X26" s="188"/>
      <c r="Y26" s="188"/>
      <c r="Z26" s="188"/>
      <c r="AA26" s="188"/>
      <c r="AB26" s="188"/>
      <c r="AC26" s="188"/>
      <c r="AD26" s="188"/>
      <c r="AE26" s="188"/>
      <c r="AF26" s="188"/>
      <c r="AG26" s="188"/>
      <c r="AH26" s="188"/>
      <c r="AI26" s="188"/>
      <c r="AJ26" s="195">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t="s">
        <v>52</v>
      </c>
      <c r="AG29" s="85"/>
      <c r="AH29" s="85"/>
      <c r="AI29" s="85"/>
      <c r="AJ29" s="89">
        <f t="shared" si="3"/>
        <v>2</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6" t="s">
        <v>52</v>
      </c>
      <c r="AG31" s="85"/>
      <c r="AH31" s="85"/>
      <c r="AI31" s="85"/>
      <c r="AJ31" s="89">
        <f t="shared" si="3"/>
        <v>1</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12</v>
      </c>
      <c r="AK39" s="89">
        <f t="shared" si="6"/>
        <v>5</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6" t="s">
        <v>53</v>
      </c>
      <c r="AA9" s="85"/>
      <c r="AB9" s="85"/>
      <c r="AC9" s="86"/>
      <c r="AD9" s="86" t="s">
        <v>53</v>
      </c>
      <c r="AE9" s="86"/>
      <c r="AF9" s="86"/>
      <c r="AG9" s="85"/>
      <c r="AH9" s="85"/>
      <c r="AI9" s="85"/>
      <c r="AJ9" s="89">
        <f t="shared" si="3"/>
        <v>1</v>
      </c>
      <c r="AK9" s="9">
        <f t="shared" si="4"/>
        <v>3</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6" t="s">
        <v>53</v>
      </c>
      <c r="X13" s="86" t="s">
        <v>53</v>
      </c>
      <c r="Y13" s="85"/>
      <c r="Z13" s="85"/>
      <c r="AA13" s="86"/>
      <c r="AB13" s="85"/>
      <c r="AC13" s="86"/>
      <c r="AD13" s="85"/>
      <c r="AE13" s="85"/>
      <c r="AF13" s="85"/>
      <c r="AG13" s="85"/>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6" t="s">
        <v>53</v>
      </c>
      <c r="W15" s="86" t="s">
        <v>53</v>
      </c>
      <c r="X15" s="86" t="s">
        <v>53</v>
      </c>
      <c r="Y15" s="85"/>
      <c r="Z15" s="85"/>
      <c r="AA15" s="86"/>
      <c r="AB15" s="85"/>
      <c r="AC15" s="85"/>
      <c r="AD15" s="85"/>
      <c r="AE15" s="85"/>
      <c r="AF15" s="85"/>
      <c r="AG15" s="85"/>
      <c r="AH15" s="85"/>
      <c r="AI15" s="85"/>
      <c r="AJ15" s="89">
        <f t="shared" si="3"/>
        <v>0</v>
      </c>
      <c r="AK15" s="9">
        <f t="shared" si="4"/>
        <v>3</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t="s">
        <v>54</v>
      </c>
      <c r="W20" s="86"/>
      <c r="X20" s="86"/>
      <c r="Y20" s="85"/>
      <c r="Z20" s="85"/>
      <c r="AA20" s="85"/>
      <c r="AB20" s="86"/>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6" t="s">
        <v>54</v>
      </c>
      <c r="W24" s="86"/>
      <c r="X24" s="86"/>
      <c r="Y24" s="85"/>
      <c r="Z24" s="86"/>
      <c r="AA24" s="85"/>
      <c r="AB24" s="85"/>
      <c r="AC24" s="85"/>
      <c r="AD24" s="85"/>
      <c r="AE24" s="86"/>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6" t="s">
        <v>53</v>
      </c>
      <c r="X25" s="85"/>
      <c r="Y25" s="86"/>
      <c r="Z25" s="86" t="s">
        <v>53</v>
      </c>
      <c r="AA25" s="85"/>
      <c r="AB25" s="85"/>
      <c r="AC25" s="86"/>
      <c r="AD25" s="86"/>
      <c r="AE25" s="85"/>
      <c r="AF25" s="85"/>
      <c r="AG25" s="85"/>
      <c r="AH25" s="85"/>
      <c r="AI25" s="85"/>
      <c r="AJ25" s="89">
        <f t="shared" si="3"/>
        <v>0</v>
      </c>
      <c r="AK25" s="9">
        <f t="shared" si="4"/>
        <v>3</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6" t="s">
        <v>53</v>
      </c>
      <c r="AA33" s="86"/>
      <c r="AB33" s="85"/>
      <c r="AC33" s="85"/>
      <c r="AD33" s="85"/>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6" t="s">
        <v>52</v>
      </c>
      <c r="W39" s="86" t="s">
        <v>52</v>
      </c>
      <c r="X39" s="86" t="s">
        <v>53</v>
      </c>
      <c r="Y39" s="86" t="s">
        <v>53</v>
      </c>
      <c r="Z39" s="86" t="s">
        <v>53</v>
      </c>
      <c r="AA39" s="86"/>
      <c r="AB39" s="85"/>
      <c r="AC39" s="85"/>
      <c r="AD39" s="86" t="s">
        <v>53</v>
      </c>
      <c r="AE39" s="86" t="s">
        <v>53</v>
      </c>
      <c r="AF39" s="86" t="s">
        <v>53</v>
      </c>
      <c r="AG39" s="85"/>
      <c r="AH39" s="85"/>
      <c r="AI39" s="85"/>
      <c r="AJ39" s="89">
        <f t="shared" si="3"/>
        <v>3</v>
      </c>
      <c r="AK39" s="9">
        <f t="shared" si="4"/>
        <v>7</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6</v>
      </c>
      <c r="AK43" s="89">
        <f t="shared" si="6"/>
        <v>21</v>
      </c>
      <c r="AL43" s="89">
        <f t="shared" si="6"/>
        <v>6</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t="s">
        <v>53</v>
      </c>
      <c r="Z10" s="86"/>
      <c r="AA10" s="85"/>
      <c r="AB10" s="85"/>
      <c r="AC10" s="86"/>
      <c r="AD10" s="85"/>
      <c r="AE10" s="86"/>
      <c r="AF10" s="86"/>
      <c r="AG10" s="85"/>
      <c r="AH10" s="85"/>
      <c r="AI10" s="85"/>
      <c r="AJ10" s="89"/>
      <c r="AK10" s="9">
        <f t="shared" si="3"/>
        <v>1</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6" t="s">
        <v>53</v>
      </c>
      <c r="AG11" s="85"/>
      <c r="AH11" s="85"/>
      <c r="AI11" s="85"/>
      <c r="AJ11" s="89"/>
      <c r="AK11" s="9">
        <f t="shared" si="3"/>
        <v>1</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t="s">
        <v>53</v>
      </c>
      <c r="Z14" s="85"/>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t="s">
        <v>53</v>
      </c>
      <c r="Z15" s="85"/>
      <c r="AA15" s="85"/>
      <c r="AB15" s="85"/>
      <c r="AC15" s="85"/>
      <c r="AD15" s="86"/>
      <c r="AE15" s="85"/>
      <c r="AF15" s="86"/>
      <c r="AG15" s="85"/>
      <c r="AH15" s="85"/>
      <c r="AI15" s="85"/>
      <c r="AJ15" s="89"/>
      <c r="AK15" s="9">
        <f t="shared" si="3"/>
        <v>1</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6" t="s">
        <v>53</v>
      </c>
      <c r="AG17" s="85"/>
      <c r="AH17" s="85"/>
      <c r="AI17" s="85"/>
      <c r="AJ17" s="89"/>
      <c r="AK17" s="9">
        <f t="shared" si="3"/>
        <v>2</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t="s">
        <v>53</v>
      </c>
      <c r="W19" s="85"/>
      <c r="X19" s="86"/>
      <c r="Y19" s="85"/>
      <c r="Z19" s="85"/>
      <c r="AA19" s="85"/>
      <c r="AB19" s="85"/>
      <c r="AC19" s="85"/>
      <c r="AD19" s="85"/>
      <c r="AE19" s="85"/>
      <c r="AF19" s="86" t="s">
        <v>53</v>
      </c>
      <c r="AG19" s="85"/>
      <c r="AH19" s="85"/>
      <c r="AI19" s="85"/>
      <c r="AJ19" s="89"/>
      <c r="AK19" s="9">
        <f t="shared" si="3"/>
        <v>2</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t="s">
        <v>53</v>
      </c>
      <c r="X29" s="85"/>
      <c r="Y29" s="85"/>
      <c r="Z29" s="85"/>
      <c r="AA29" s="85"/>
      <c r="AB29" s="85"/>
      <c r="AC29" s="85"/>
      <c r="AD29" s="86" t="s">
        <v>53</v>
      </c>
      <c r="AE29" s="85"/>
      <c r="AF29" s="85"/>
      <c r="AG29" s="85"/>
      <c r="AH29" s="85"/>
      <c r="AI29" s="85"/>
      <c r="AJ29" s="89"/>
      <c r="AK29" s="9">
        <f t="shared" si="3"/>
        <v>3</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6" t="s">
        <v>53</v>
      </c>
      <c r="Z30" s="85"/>
      <c r="AA30" s="85"/>
      <c r="AB30" s="85"/>
      <c r="AC30" s="85"/>
      <c r="AD30" s="85"/>
      <c r="AE30" s="85"/>
      <c r="AF30" s="85"/>
      <c r="AG30" s="85"/>
      <c r="AH30" s="85"/>
      <c r="AI30" s="85"/>
      <c r="AJ30" s="89"/>
      <c r="AK30" s="9">
        <f t="shared" si="3"/>
        <v>2</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t="s">
        <v>53</v>
      </c>
      <c r="Z31" s="85"/>
      <c r="AA31" s="85"/>
      <c r="AB31" s="86"/>
      <c r="AC31" s="85"/>
      <c r="AD31" s="96"/>
      <c r="AE31" s="86"/>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6" t="s">
        <v>53</v>
      </c>
      <c r="W32" s="85"/>
      <c r="X32" s="85"/>
      <c r="Y32" s="85"/>
      <c r="Z32" s="85"/>
      <c r="AA32" s="85"/>
      <c r="AB32" s="85"/>
      <c r="AC32" s="85"/>
      <c r="AD32" s="20"/>
      <c r="AE32" s="85"/>
      <c r="AF32" s="85"/>
      <c r="AG32" s="85"/>
      <c r="AH32" s="85"/>
      <c r="AI32" s="85"/>
      <c r="AJ32" s="89"/>
      <c r="AK32" s="9">
        <f t="shared" si="3"/>
        <v>3</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6" t="s">
        <v>53</v>
      </c>
      <c r="AG34" s="85"/>
      <c r="AH34" s="86"/>
      <c r="AI34" s="85"/>
      <c r="AJ34" s="89"/>
      <c r="AK34" s="9">
        <f t="shared" si="3"/>
        <v>2</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6" t="s">
        <v>53</v>
      </c>
      <c r="W37" s="86" t="s">
        <v>53</v>
      </c>
      <c r="X37" s="86"/>
      <c r="Y37" s="86"/>
      <c r="Z37" s="85"/>
      <c r="AA37" s="85"/>
      <c r="AB37" s="85"/>
      <c r="AC37" s="85"/>
      <c r="AD37" s="97"/>
      <c r="AE37" s="85"/>
      <c r="AF37" s="85"/>
      <c r="AG37" s="85"/>
      <c r="AH37" s="85"/>
      <c r="AI37" s="85"/>
      <c r="AJ37" s="89"/>
      <c r="AK37" s="9">
        <f t="shared" si="3"/>
        <v>4</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t="s">
        <v>53</v>
      </c>
      <c r="AE40" s="85"/>
      <c r="AF40" s="85"/>
      <c r="AG40" s="85"/>
      <c r="AH40" s="85"/>
      <c r="AI40" s="85"/>
      <c r="AJ40" s="89"/>
      <c r="AK40" s="9">
        <f t="shared" si="3"/>
        <v>2</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t="s">
        <v>53</v>
      </c>
      <c r="X41" s="85"/>
      <c r="Y41" s="86" t="s">
        <v>53</v>
      </c>
      <c r="Z41" s="85"/>
      <c r="AA41" s="85"/>
      <c r="AB41" s="85"/>
      <c r="AC41" s="85"/>
      <c r="AD41" s="20"/>
      <c r="AE41" s="85"/>
      <c r="AF41" s="85"/>
      <c r="AG41" s="85"/>
      <c r="AH41" s="85"/>
      <c r="AI41" s="85"/>
      <c r="AJ41" s="89"/>
      <c r="AK41" s="9">
        <f t="shared" si="3"/>
        <v>2</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t="s">
        <v>53</v>
      </c>
      <c r="X42" s="85"/>
      <c r="Y42" s="85"/>
      <c r="Z42" s="85"/>
      <c r="AA42" s="85"/>
      <c r="AB42" s="85"/>
      <c r="AC42" s="85"/>
      <c r="AD42" s="20"/>
      <c r="AE42" s="85"/>
      <c r="AF42" s="85"/>
      <c r="AG42" s="85"/>
      <c r="AH42" s="85"/>
      <c r="AI42" s="85"/>
      <c r="AJ42" s="89"/>
      <c r="AK42" s="9">
        <f t="shared" si="3"/>
        <v>1</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36</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t="s">
        <v>53</v>
      </c>
      <c r="AF36" s="86"/>
      <c r="AG36" s="86"/>
      <c r="AH36" s="85"/>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4</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6" t="s">
        <v>52</v>
      </c>
      <c r="AE8" s="86"/>
      <c r="AF8" s="86"/>
      <c r="AG8" s="85"/>
      <c r="AH8" s="85"/>
      <c r="AI8" s="85"/>
      <c r="AJ8" s="89">
        <f t="shared" si="3"/>
        <v>1</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6" t="s">
        <v>53</v>
      </c>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6" t="s">
        <v>52</v>
      </c>
      <c r="AE20" s="86"/>
      <c r="AF20" s="86"/>
      <c r="AG20" s="85"/>
      <c r="AH20" s="86"/>
      <c r="AI20" s="85"/>
      <c r="AJ20" s="89">
        <f t="shared" si="3"/>
        <v>1</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91" t="s">
        <v>53</v>
      </c>
      <c r="W21" s="86" t="s">
        <v>53</v>
      </c>
      <c r="X21" s="86" t="s">
        <v>53</v>
      </c>
      <c r="Y21" s="86" t="s">
        <v>53</v>
      </c>
      <c r="Z21" s="86" t="s">
        <v>53</v>
      </c>
      <c r="AA21" s="86"/>
      <c r="AB21" s="85"/>
      <c r="AC21" s="86" t="s">
        <v>53</v>
      </c>
      <c r="AD21" s="86" t="s">
        <v>52</v>
      </c>
      <c r="AE21" s="86" t="s">
        <v>53</v>
      </c>
      <c r="AF21" s="86" t="s">
        <v>53</v>
      </c>
      <c r="AG21" s="86"/>
      <c r="AH21" s="85"/>
      <c r="AI21" s="85"/>
      <c r="AJ21" s="89">
        <f t="shared" si="3"/>
        <v>1</v>
      </c>
      <c r="AK21" s="9">
        <f t="shared" si="4"/>
        <v>13</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6" t="s">
        <v>53</v>
      </c>
      <c r="Y32" s="85"/>
      <c r="Z32" s="85"/>
      <c r="AA32" s="85"/>
      <c r="AB32" s="85"/>
      <c r="AC32" s="85"/>
      <c r="AD32" s="85"/>
      <c r="AE32" s="86" t="s">
        <v>53</v>
      </c>
      <c r="AF32" s="85"/>
      <c r="AG32" s="85"/>
      <c r="AH32" s="86"/>
      <c r="AI32" s="85"/>
      <c r="AJ32" s="89">
        <f t="shared" si="3"/>
        <v>0</v>
      </c>
      <c r="AK32" s="9">
        <f t="shared" si="4"/>
        <v>2</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6" t="s">
        <v>53</v>
      </c>
      <c r="Y39" s="85"/>
      <c r="Z39" s="85"/>
      <c r="AA39" s="85"/>
      <c r="AB39" s="85"/>
      <c r="AC39" s="85"/>
      <c r="AD39" s="85"/>
      <c r="AE39" s="85"/>
      <c r="AF39" s="86"/>
      <c r="AG39" s="85"/>
      <c r="AH39" s="86"/>
      <c r="AI39" s="85"/>
      <c r="AJ39" s="89">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t="s">
        <v>53</v>
      </c>
      <c r="W42" s="86" t="s">
        <v>53</v>
      </c>
      <c r="X42" s="86" t="s">
        <v>53</v>
      </c>
      <c r="Y42" s="86" t="s">
        <v>53</v>
      </c>
      <c r="Z42" s="86" t="s">
        <v>53</v>
      </c>
      <c r="AA42" s="86"/>
      <c r="AB42" s="86"/>
      <c r="AC42" s="86" t="s">
        <v>53</v>
      </c>
      <c r="AD42" s="86" t="s">
        <v>52</v>
      </c>
      <c r="AE42" s="86" t="s">
        <v>53</v>
      </c>
      <c r="AF42" s="86" t="s">
        <v>53</v>
      </c>
      <c r="AG42" s="86"/>
      <c r="AH42" s="86"/>
      <c r="AI42" s="86"/>
      <c r="AJ42" s="89">
        <f t="shared" si="3"/>
        <v>1</v>
      </c>
      <c r="AK42" s="9">
        <f t="shared" si="4"/>
        <v>12</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4</v>
      </c>
      <c r="AK47" s="89">
        <f t="shared" si="6"/>
        <v>43</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6" t="s">
        <v>54</v>
      </c>
      <c r="AD11" s="86" t="s">
        <v>54</v>
      </c>
      <c r="AE11" s="86"/>
      <c r="AF11" s="86"/>
      <c r="AG11" s="85"/>
      <c r="AH11" s="85"/>
      <c r="AI11" s="85"/>
      <c r="AJ11" s="89">
        <f t="shared" si="3"/>
        <v>0</v>
      </c>
      <c r="AK11" s="9">
        <f t="shared" si="4"/>
        <v>1</v>
      </c>
      <c r="AL11" s="9">
        <f t="shared" si="5"/>
        <v>3</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t="s">
        <v>53</v>
      </c>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t="s">
        <v>53</v>
      </c>
      <c r="AA17" s="86"/>
      <c r="AB17" s="85"/>
      <c r="AC17" s="85"/>
      <c r="AD17" s="86" t="s">
        <v>54</v>
      </c>
      <c r="AE17" s="86" t="s">
        <v>52</v>
      </c>
      <c r="AF17" s="86"/>
      <c r="AG17" s="86"/>
      <c r="AH17" s="85"/>
      <c r="AI17" s="85"/>
      <c r="AJ17" s="89">
        <f t="shared" si="3"/>
        <v>2</v>
      </c>
      <c r="AK17" s="9">
        <f t="shared" si="4"/>
        <v>3</v>
      </c>
      <c r="AL17" s="9">
        <f t="shared" si="5"/>
        <v>2</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6" t="s">
        <v>54</v>
      </c>
      <c r="AE28" s="86"/>
      <c r="AF28" s="86"/>
      <c r="AG28" s="85"/>
      <c r="AH28" s="85"/>
      <c r="AI28" s="85"/>
      <c r="AJ28" s="89">
        <f t="shared" si="3"/>
        <v>0</v>
      </c>
      <c r="AK28" s="9">
        <f t="shared" si="4"/>
        <v>2</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6" t="s">
        <v>54</v>
      </c>
      <c r="AD33" s="86" t="s">
        <v>54</v>
      </c>
      <c r="AE33" s="86"/>
      <c r="AF33" s="86"/>
      <c r="AG33" s="85"/>
      <c r="AH33" s="85"/>
      <c r="AI33" s="85"/>
      <c r="AJ33" s="89">
        <f t="shared" si="3"/>
        <v>0</v>
      </c>
      <c r="AK33" s="9">
        <f t="shared" si="4"/>
        <v>0</v>
      </c>
      <c r="AL33" s="9">
        <f t="shared" si="5"/>
        <v>4</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v>
      </c>
      <c r="AK42" s="89">
        <f t="shared" si="6"/>
        <v>16</v>
      </c>
      <c r="AL42" s="89">
        <f t="shared" si="6"/>
        <v>15</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6" t="s">
        <v>54</v>
      </c>
      <c r="AA11" s="85"/>
      <c r="AB11" s="85"/>
      <c r="AC11" s="85"/>
      <c r="AD11" s="85"/>
      <c r="AE11" s="86"/>
      <c r="AF11" s="85"/>
      <c r="AG11" s="85"/>
      <c r="AH11" s="85"/>
      <c r="AI11" s="85"/>
      <c r="AJ11" s="89">
        <f t="shared" si="3"/>
        <v>3</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t="s">
        <v>54</v>
      </c>
      <c r="AA12" s="85"/>
      <c r="AB12" s="86"/>
      <c r="AC12" s="86"/>
      <c r="AD12" s="86"/>
      <c r="AE12" s="85"/>
      <c r="AF12" s="86"/>
      <c r="AG12" s="86"/>
      <c r="AH12" s="85"/>
      <c r="AI12" s="86"/>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6" t="s">
        <v>54</v>
      </c>
      <c r="X16" s="85"/>
      <c r="Y16" s="85"/>
      <c r="Z16" s="86" t="s">
        <v>54</v>
      </c>
      <c r="AA16" s="85"/>
      <c r="AB16" s="85"/>
      <c r="AC16" s="85"/>
      <c r="AD16" s="86" t="s">
        <v>54</v>
      </c>
      <c r="AE16" s="86"/>
      <c r="AF16" s="85"/>
      <c r="AG16" s="85"/>
      <c r="AH16" s="85"/>
      <c r="AI16" s="85"/>
      <c r="AJ16" s="89">
        <f t="shared" si="3"/>
        <v>3</v>
      </c>
      <c r="AK16" s="9">
        <f t="shared" si="4"/>
        <v>0</v>
      </c>
      <c r="AL16" s="9">
        <f t="shared" si="5"/>
        <v>4</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6" t="s">
        <v>53</v>
      </c>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6" t="s">
        <v>53</v>
      </c>
      <c r="AE30" s="85"/>
      <c r="AF30" s="86" t="s">
        <v>52</v>
      </c>
      <c r="AG30" s="85"/>
      <c r="AH30" s="85"/>
      <c r="AI30" s="85"/>
      <c r="AJ30" s="89">
        <f t="shared" si="3"/>
        <v>1</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6" t="s">
        <v>53</v>
      </c>
      <c r="X33" s="85"/>
      <c r="Y33" s="85"/>
      <c r="Z33" s="85"/>
      <c r="AA33" s="85"/>
      <c r="AB33" s="85"/>
      <c r="AC33" s="85"/>
      <c r="AD33" s="85"/>
      <c r="AE33" s="85"/>
      <c r="AF33" s="86" t="s">
        <v>52</v>
      </c>
      <c r="AG33" s="85"/>
      <c r="AH33" s="85"/>
      <c r="AI33" s="85"/>
      <c r="AJ33" s="89">
        <f t="shared" si="3"/>
        <v>1</v>
      </c>
      <c r="AK33" s="9">
        <f t="shared" si="4"/>
        <v>1</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6" t="s">
        <v>53</v>
      </c>
      <c r="Z35" s="85"/>
      <c r="AA35" s="85"/>
      <c r="AB35" s="85"/>
      <c r="AC35" s="86"/>
      <c r="AD35" s="86"/>
      <c r="AE35" s="85"/>
      <c r="AF35" s="85"/>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6" t="s">
        <v>52</v>
      </c>
      <c r="AD36" s="85"/>
      <c r="AE36" s="86"/>
      <c r="AF36" s="85"/>
      <c r="AG36" s="85"/>
      <c r="AH36" s="86"/>
      <c r="AI36" s="85"/>
      <c r="AJ36" s="89">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10</v>
      </c>
      <c r="AK42" s="89">
        <f t="shared" si="6"/>
        <v>19</v>
      </c>
      <c r="AL42" s="89">
        <f t="shared" si="6"/>
        <v>8</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t="s">
        <v>52</v>
      </c>
      <c r="AG7" s="86"/>
      <c r="AH7" s="86"/>
      <c r="AI7" s="86"/>
      <c r="AJ7" s="89">
        <f t="shared" ref="AJ7:AJ41" si="3">COUNTIF(E7:AI7,"K")+2*COUNTIF(E7:AI7,"2K")+COUNTIF(E7:AI7,"TK")+COUNTIF(E7:AI7,"KT")+COUNTIF(E7:AI7,"PK")+COUNTIF(E7:AI7,"KP")+2*COUNTIF(E7:AI7,"K2")</f>
        <v>3</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6" t="s">
        <v>52</v>
      </c>
      <c r="AG8" s="86"/>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6" t="s">
        <v>53</v>
      </c>
      <c r="Y13" s="85"/>
      <c r="Z13" s="86"/>
      <c r="AA13" s="85"/>
      <c r="AB13" s="85"/>
      <c r="AC13" s="85"/>
      <c r="AD13" s="85"/>
      <c r="AE13" s="85"/>
      <c r="AF13" s="85"/>
      <c r="AG13" s="86"/>
      <c r="AH13" s="85"/>
      <c r="AI13" s="85"/>
      <c r="AJ13" s="89">
        <f t="shared" si="3"/>
        <v>1</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6" t="s">
        <v>53</v>
      </c>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t="s">
        <v>52</v>
      </c>
      <c r="Y22" s="85"/>
      <c r="Z22" s="85"/>
      <c r="AA22" s="85"/>
      <c r="AB22" s="86"/>
      <c r="AC22" s="86"/>
      <c r="AD22" s="86" t="s">
        <v>52</v>
      </c>
      <c r="AE22" s="85"/>
      <c r="AF22" s="86"/>
      <c r="AG22" s="85"/>
      <c r="AH22" s="85"/>
      <c r="AI22" s="85"/>
      <c r="AJ22" s="89">
        <f t="shared" si="3"/>
        <v>4</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6" t="s">
        <v>52</v>
      </c>
      <c r="X25" s="86" t="s">
        <v>52</v>
      </c>
      <c r="Y25" s="86" t="s">
        <v>52</v>
      </c>
      <c r="Z25" s="85"/>
      <c r="AA25" s="86"/>
      <c r="AB25" s="85"/>
      <c r="AC25" s="86"/>
      <c r="AD25" s="86" t="s">
        <v>52</v>
      </c>
      <c r="AE25" s="86" t="s">
        <v>52</v>
      </c>
      <c r="AF25" s="86" t="s">
        <v>52</v>
      </c>
      <c r="AG25" s="86"/>
      <c r="AH25" s="85"/>
      <c r="AI25" s="85"/>
      <c r="AJ25" s="89">
        <f t="shared" si="3"/>
        <v>14</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6" t="s">
        <v>52</v>
      </c>
      <c r="X36" s="86" t="s">
        <v>52</v>
      </c>
      <c r="Y36" s="86" t="s">
        <v>52</v>
      </c>
      <c r="Z36" s="85"/>
      <c r="AA36" s="86"/>
      <c r="AB36" s="85"/>
      <c r="AC36" s="86"/>
      <c r="AD36" s="86" t="s">
        <v>52</v>
      </c>
      <c r="AE36" s="86" t="s">
        <v>52</v>
      </c>
      <c r="AF36" s="86" t="s">
        <v>52</v>
      </c>
      <c r="AG36" s="86"/>
      <c r="AH36" s="86"/>
      <c r="AI36" s="85"/>
      <c r="AJ36" s="89">
        <f t="shared" si="3"/>
        <v>14</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36</v>
      </c>
      <c r="AK42" s="89">
        <f t="shared" si="6"/>
        <v>2</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