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BHST21.4.CT" sheetId="3" r:id="rId6"/>
    <sheet state="visible" name="BHST21.5.CT" sheetId="4" r:id="rId7"/>
    <sheet state="visible" name="BHST21.6.CT" sheetId="5" r:id="rId8"/>
    <sheet state="visible" name="THUD21.4.CT" sheetId="6" r:id="rId9"/>
    <sheet state="visible" name="THUD21.5.CT" sheetId="7" r:id="rId10"/>
    <sheet state="hidden" name="Trang tính1" sheetId="8" r:id="rId11"/>
    <sheet state="hidden" name="Sheet2" sheetId="9" r:id="rId12"/>
  </sheets>
  <definedNames>
    <definedName localSheetId="6" name="Z_DC1AF667_86ED_4035_8279_B6038EE7C7B4_.wvu.PrintTitles">#REF!</definedName>
    <definedName localSheetId="2" name="Z_DC1AF667_86ED_4035_8279_B6038EE7C7B4_.wvu.PrintTitles">#REF!</definedName>
    <definedName localSheetId="5" name="Z_DC1AF667_86ED_4035_8279_B6038EE7C7B4_.wvu.PrintTitles">#REF!</definedName>
    <definedName localSheetId="3" name="Z_DC1AF667_86ED_4035_8279_B6038EE7C7B4_.wvu.PrintTitles">#REF!</definedName>
  </definedNames>
  <calcPr/>
</workbook>
</file>

<file path=xl/sharedStrings.xml><?xml version="1.0" encoding="utf-8"?>
<sst xmlns="http://schemas.openxmlformats.org/spreadsheetml/2006/main" count="728" uniqueCount="386">
  <si>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</si>
  <si>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</si>
  <si>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</si>
  <si>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</si>
  <si>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</si>
  <si>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</si>
  <si>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</si>
  <si>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</si>
  <si>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</si>
  <si>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</si>
  <si>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</si>
  <si>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</si>
  <si>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</si>
  <si>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</si>
  <si>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</si>
  <si>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</si>
  <si>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</si>
  <si>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</si>
  <si>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</si>
  <si>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</si>
  <si>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#REF!</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</si>
  <si>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</si>
  <si>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</si>
  <si>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</si>
  <si>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</si>
  <si>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</si>
  <si>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</si>
  <si>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</si>
  <si>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</si>
  <si>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</si>
  <si>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</si>
  <si>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</si>
  <si>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</si>
  <si>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</si>
  <si>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</si>
  <si>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</si>
  <si>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</si>
  <si>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</si>
  <si>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</si>
  <si>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</si>
  <si>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</si>
  <si>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</si>
  <si>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</si>
  <si>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</si>
  <si>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</si>
  <si>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</si>
  <si>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</si>
  <si>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</si>
  <si>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</si>
  <si>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</si>
  <si>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</si>
  <si>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</si>
  <si>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</si>
  <si>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</si>
  <si>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</si>
  <si>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</si>
  <si>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</si>
  <si>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</si>
  <si>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</si>
  <si>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</si>
  <si>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</si>
  <si>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</si>
  <si>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</si>
  <si>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</si>
  <si>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</si>
  <si>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</si>
  <si>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</si>
  <si>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</si>
  <si>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</si>
  <si>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</si>
  <si>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</si>
  <si>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</si>
  <si>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</si>
  <si>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02 tháng 12 năm 2021</t>
  </si>
  <si>
    <t>Bảng tổng hợp học sinh khóa 21 Châu Thành vắng trễ năm học 2021-2022</t>
  </si>
  <si>
    <t>BHST21.4</t>
  </si>
  <si>
    <t>THUD21.4</t>
  </si>
  <si>
    <t>BHST21.5</t>
  </si>
  <si>
    <t>THUD21.5</t>
  </si>
  <si>
    <t xml:space="preserve">Tổng HS vắng không phép </t>
  </si>
  <si>
    <t>Tổng HS vắng không phép</t>
  </si>
  <si>
    <t xml:space="preserve">   Tổng số buổi học sinh vắng học không phép trong tháng 4: </t>
  </si>
  <si>
    <t>Tổng số buổi học sinh vắng học có phép trong tháng 4:</t>
  </si>
  <si>
    <t>Tổng số buổi học sinh đi học trễ trong tháng 4:</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</si>
  <si>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</si>
  <si>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</si>
  <si>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</si>
  <si>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</si>
  <si>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BHST21.4.CT</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</si>
  <si>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</si>
  <si>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</si>
  <si>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</si>
  <si>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</si>
  <si>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</si>
  <si>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</si>
  <si>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</si>
  <si>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</si>
  <si>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</si>
  <si>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Nguyễn Tuấn</t>
  </si>
  <si>
    <t>An</t>
  </si>
  <si>
    <t>Mạc Vân</t>
  </si>
  <si>
    <t>Anh</t>
  </si>
  <si>
    <t>Châu Quang</t>
  </si>
  <si>
    <t>Cường</t>
  </si>
  <si>
    <t>Trần Lệ Trúc</t>
  </si>
  <si>
    <t>Hà</t>
  </si>
  <si>
    <t>Nguyễn Khánh</t>
  </si>
  <si>
    <t>Hân</t>
  </si>
  <si>
    <t>Phạm Nguyễn Anh</t>
  </si>
  <si>
    <t>Hào</t>
  </si>
  <si>
    <t>Võ Nguyễn Khánh</t>
  </si>
  <si>
    <t>Hưng</t>
  </si>
  <si>
    <t>Nguyễn Trường</t>
  </si>
  <si>
    <t>Huy</t>
  </si>
  <si>
    <t>Phan Thị Kiều</t>
  </si>
  <si>
    <t>Huyên</t>
  </si>
  <si>
    <t>Phạm Thị Minh</t>
  </si>
  <si>
    <t>Huyền</t>
  </si>
  <si>
    <t>Lê Trọng</t>
  </si>
  <si>
    <t>Khanh</t>
  </si>
  <si>
    <t>Trần Hồng</t>
  </si>
  <si>
    <t>Khánh</t>
  </si>
  <si>
    <t>Phạm Nhật</t>
  </si>
  <si>
    <t>Khoa</t>
  </si>
  <si>
    <t>Trần Văn</t>
  </si>
  <si>
    <t>Lợi</t>
  </si>
  <si>
    <t>Võ Hoàng</t>
  </si>
  <si>
    <t>Nam</t>
  </si>
  <si>
    <t>Đặng Kiều</t>
  </si>
  <si>
    <t>Oanh</t>
  </si>
  <si>
    <t>Roãn Tấn</t>
  </si>
  <si>
    <t>Phát</t>
  </si>
  <si>
    <t>Lê Minh</t>
  </si>
  <si>
    <t>Phong</t>
  </si>
  <si>
    <t>Nguyễn Nhật</t>
  </si>
  <si>
    <t>Phúc</t>
  </si>
  <si>
    <t>Lê Thị Thu</t>
  </si>
  <si>
    <t>Quyên</t>
  </si>
  <si>
    <t>Nguyễn Mai</t>
  </si>
  <si>
    <t>Tân</t>
  </si>
  <si>
    <t>Hà Trúc</t>
  </si>
  <si>
    <t>Thanh</t>
  </si>
  <si>
    <t>Mai Quốc</t>
  </si>
  <si>
    <t>Thịnh</t>
  </si>
  <si>
    <t>Nguyễn Thị Hoàng</t>
  </si>
  <si>
    <t>Thương</t>
  </si>
  <si>
    <t>Võ Minh</t>
  </si>
  <si>
    <t>Trung</t>
  </si>
  <si>
    <t>Nguyễn</t>
  </si>
  <si>
    <t>Trường</t>
  </si>
  <si>
    <t>Nguyễn Dương</t>
  </si>
  <si>
    <t>Tùng</t>
  </si>
  <si>
    <t>Lê Thị Bích</t>
  </si>
  <si>
    <t>Tuyền</t>
  </si>
  <si>
    <t>Nguyễn Thị Ngọc</t>
  </si>
  <si>
    <t>Uyên</t>
  </si>
  <si>
    <t>Nguyễn Thị Thảo</t>
  </si>
  <si>
    <t>Vy</t>
  </si>
  <si>
    <t>Lê Thị Ngọc</t>
  </si>
  <si>
    <t>Yến</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</si>
  <si>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</si>
  <si>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</si>
  <si>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BHST21.5.CT</t>
    </r>
    <r>
      <rPr>
        <rFont val="Times New Roman"/>
        <b/>
        <color rgb="FFFF0000"/>
        <sz val="14.0"/>
      </rPr>
      <t xml:space="preserve"> </t>
    </r>
    <r>
      <rPr>
        <rFont val="Times New Roman"/>
        <b/>
        <color theme="1"/>
        <sz val="14.0"/>
      </rPr>
      <t>HÀNG NGÀY</t>
    </r>
  </si>
  <si>
    <t>Lê Quốc</t>
  </si>
  <si>
    <t>Trần Thị Thu</t>
  </si>
  <si>
    <t>Nguyễn Thị Khánh</t>
  </si>
  <si>
    <t>Băng</t>
  </si>
  <si>
    <t>Nguyễn Chí</t>
  </si>
  <si>
    <t>Bảo</t>
  </si>
  <si>
    <t>Võ Hoàng Thiên</t>
  </si>
  <si>
    <t>Lê Nguyễn Thái</t>
  </si>
  <si>
    <t>Châu</t>
  </si>
  <si>
    <t>Nguyễn Ngọc Bảo</t>
  </si>
  <si>
    <t>Nguyễn Thị Hồng</t>
  </si>
  <si>
    <t>Đào</t>
  </si>
  <si>
    <t>Nguyễn Trần Thành</t>
  </si>
  <si>
    <t>Đạt</t>
  </si>
  <si>
    <t>Nguyễn Hữu</t>
  </si>
  <si>
    <t>Duy</t>
  </si>
  <si>
    <t>Ngô Nguyễn Khánh</t>
  </si>
  <si>
    <t>Cao Thanh</t>
  </si>
  <si>
    <t>Hằng</t>
  </si>
  <si>
    <t>Hà Phú</t>
  </si>
  <si>
    <t>Mai Tấn</t>
  </si>
  <si>
    <t>Chung Nguyễn Thanh</t>
  </si>
  <si>
    <t>Lê Thành</t>
  </si>
  <si>
    <t>Trần Thúy</t>
  </si>
  <si>
    <t>Huỳnh</t>
  </si>
  <si>
    <t>Nguyễn Minh</t>
  </si>
  <si>
    <t>Khang</t>
  </si>
  <si>
    <t>Phan Duy</t>
  </si>
  <si>
    <t>Khương</t>
  </si>
  <si>
    <t>Bùi Thị Phương</t>
  </si>
  <si>
    <t>Linh</t>
  </si>
  <si>
    <t>Nguyễn Thị Yến</t>
  </si>
  <si>
    <t>Hồ Nguyên</t>
  </si>
  <si>
    <t>Minh</t>
  </si>
  <si>
    <t>Nguyễn Thị Diễm</t>
  </si>
  <si>
    <t>My</t>
  </si>
  <si>
    <t>Nguyễn Kiều</t>
  </si>
  <si>
    <t>Ngân</t>
  </si>
  <si>
    <t>Lâm Hồ Thảo</t>
  </si>
  <si>
    <t>Nguyễn Thị Thanh</t>
  </si>
  <si>
    <t>Đỗ Lê Hồng</t>
  </si>
  <si>
    <t>Ngọc</t>
  </si>
  <si>
    <t>Huỳnh Thị Ngọc</t>
  </si>
  <si>
    <t>Nhi</t>
  </si>
  <si>
    <t>Nguyễn Ngọc Quỳnh</t>
  </si>
  <si>
    <t>Như</t>
  </si>
  <si>
    <t>Vương Nguyễn Hữu</t>
  </si>
  <si>
    <t>Phước</t>
  </si>
  <si>
    <t>Nguyễn Thị Thiên</t>
  </si>
  <si>
    <t>Phượng</t>
  </si>
  <si>
    <t>Võ Thị Tố</t>
  </si>
  <si>
    <t>Phan Trần Hoàng</t>
  </si>
  <si>
    <t>Sang</t>
  </si>
  <si>
    <t>Lê Bảo</t>
  </si>
  <si>
    <t>Sơn</t>
  </si>
  <si>
    <t>Lê Nhựt</t>
  </si>
  <si>
    <t>Tài</t>
  </si>
  <si>
    <t>Lâm Hoàng</t>
  </si>
  <si>
    <t>Tiến</t>
  </si>
  <si>
    <t>Võ Nguyễn Thùy</t>
  </si>
  <si>
    <t>Trang</t>
  </si>
  <si>
    <t>Nguyễn Phạm Thùy</t>
  </si>
  <si>
    <t>Trọng</t>
  </si>
  <si>
    <t>Ngô Quốc</t>
  </si>
  <si>
    <t>Việt</t>
  </si>
  <si>
    <t>Lâm Phạm Minh</t>
  </si>
  <si>
    <t>Khổng Phúc</t>
  </si>
  <si>
    <r>
      <rPr>
        <rFont val="Times New Roman"/>
        <b/>
        <color theme="1"/>
        <sz val="14.0"/>
      </rPr>
      <t xml:space="preserve">BẢNG ĐIỂM DANH LỚP </t>
    </r>
    <r>
      <rPr>
        <rFont val="Times New Roman"/>
        <b/>
        <color rgb="FFFF0000"/>
        <sz val="18.0"/>
      </rPr>
      <t>BHST21.6.CT</t>
    </r>
    <r>
      <rPr>
        <rFont val="Times New Roman"/>
        <b/>
        <color rgb="FFFF0000"/>
        <sz val="14.0"/>
      </rPr>
      <t xml:space="preserve"> </t>
    </r>
    <r>
      <rPr>
        <rFont val="Times New Roman"/>
        <b/>
        <color theme="1"/>
        <sz val="14.0"/>
      </rPr>
      <t>HÀNG NGÀY</t>
    </r>
  </si>
  <si>
    <t>Nguyễn Phúc</t>
  </si>
  <si>
    <t>Nguyễn Lê Anh</t>
  </si>
  <si>
    <t>Võ Huỳnh Quốc</t>
  </si>
  <si>
    <t>Hồ Lê Đăng</t>
  </si>
  <si>
    <t>Nguyễn Phạm Đăng</t>
  </si>
  <si>
    <t>Nguyễn Mai Diễm</t>
  </si>
  <si>
    <t>Dương Thị Thúy</t>
  </si>
  <si>
    <t>Bùi Xuân</t>
  </si>
  <si>
    <t>Nguyễn Hoài</t>
  </si>
  <si>
    <t>Lê Hoài</t>
  </si>
  <si>
    <t>Nguyễn Bá</t>
  </si>
  <si>
    <t>Nguyễn Thanh</t>
  </si>
  <si>
    <t>Phạm Quốc</t>
  </si>
  <si>
    <t>Thiện</t>
  </si>
  <si>
    <t>Đặng Trần Chánh</t>
  </si>
  <si>
    <t>Tín</t>
  </si>
  <si>
    <t>Phùng Nguyễn Huyền</t>
  </si>
  <si>
    <t>Trân</t>
  </si>
  <si>
    <t>Đặng Xuân</t>
  </si>
  <si>
    <t>Trạng</t>
  </si>
  <si>
    <t>Hồ Chí</t>
  </si>
  <si>
    <t>Lê Thị Cẩm</t>
  </si>
  <si>
    <t>Tú</t>
  </si>
  <si>
    <t>Trần Khánh</t>
  </si>
  <si>
    <t>Vinh</t>
  </si>
  <si>
    <t>Nguyễn Hoàng Thúy</t>
  </si>
  <si>
    <t>Nguyễn Ngọc Kiều</t>
  </si>
  <si>
    <t>Vỹ</t>
  </si>
  <si>
    <t>Nguyễn Thị Như</t>
  </si>
  <si>
    <t>Ý</t>
  </si>
  <si>
    <t>Nguyễn Lê Hoàng</t>
  </si>
  <si>
    <t>Lê Hoàng</t>
  </si>
  <si>
    <t>Nguyễn Võ Duy</t>
  </si>
  <si>
    <t>Đặng Lê Thúy</t>
  </si>
  <si>
    <t>Trương Minh</t>
  </si>
  <si>
    <t>Đinh Văn Tuấn</t>
  </si>
  <si>
    <t>Lưu Thị Mỹ</t>
  </si>
  <si>
    <t>Duyên</t>
  </si>
  <si>
    <t>Phan Nguyễn Khả</t>
  </si>
  <si>
    <t>Lê Trung</t>
  </si>
  <si>
    <t>Hiếu</t>
  </si>
  <si>
    <t>Nguyễn Huy</t>
  </si>
  <si>
    <t>Hoàng</t>
  </si>
  <si>
    <t>Quảng Nhựt</t>
  </si>
  <si>
    <t>Hùng</t>
  </si>
  <si>
    <t>Nguyễn Bùi Gia</t>
  </si>
  <si>
    <t>Nguyễn Thúy</t>
  </si>
  <si>
    <t>Nguyễn Thị</t>
  </si>
  <si>
    <r>
      <rPr>
        <rFont val="Times New Roman"/>
        <b/>
        <color theme="1"/>
        <sz val="14.0"/>
      </rPr>
      <t xml:space="preserve">BẢNG ĐIỂM DANH LỚP </t>
    </r>
    <r>
      <rPr>
        <rFont val="Times New Roman"/>
        <b/>
        <color rgb="FFFF0000"/>
        <sz val="18.0"/>
      </rPr>
      <t>THUD21.4.CT</t>
    </r>
    <r>
      <rPr>
        <rFont val="Times New Roman"/>
        <b/>
        <color rgb="FFFF0000"/>
        <sz val="14.0"/>
      </rPr>
      <t xml:space="preserve"> </t>
    </r>
    <r>
      <rPr>
        <rFont val="Times New Roman"/>
        <b/>
        <color theme="1"/>
        <sz val="14.0"/>
      </rPr>
      <t>HÀNG NGÀY</t>
    </r>
  </si>
  <si>
    <t>Lý Ngọc Phương</t>
  </si>
  <si>
    <t>Nguyễn Hoàng</t>
  </si>
  <si>
    <t>Lê Nguyễn Thanh Hải</t>
  </si>
  <si>
    <t>Âu</t>
  </si>
  <si>
    <t>Nguyễn Thị Minh</t>
  </si>
  <si>
    <t>NL</t>
  </si>
  <si>
    <t>Lê Duy</t>
  </si>
  <si>
    <t>Chương</t>
  </si>
  <si>
    <t>Nguyễn Thị Trúc</t>
  </si>
  <si>
    <t>Đan</t>
  </si>
  <si>
    <t>Nguyễn Tiến</t>
  </si>
  <si>
    <t>Huỳnh Đức</t>
  </si>
  <si>
    <t>Trần Hoàng</t>
  </si>
  <si>
    <t>Nguyễn Hoảng</t>
  </si>
  <si>
    <t>Giang</t>
  </si>
  <si>
    <t>Hiệp</t>
  </si>
  <si>
    <t>Phan Hồ Hoàng</t>
  </si>
  <si>
    <t>Lê Gia</t>
  </si>
  <si>
    <t>Đỗ Tuấn</t>
  </si>
  <si>
    <t>Huỳnh Nguyễn Bảo</t>
  </si>
  <si>
    <t>Đồng Ngọc Đăng</t>
  </si>
  <si>
    <t>Khôi</t>
  </si>
  <si>
    <t>Nguyễn Trung</t>
  </si>
  <si>
    <t>Lộc</t>
  </si>
  <si>
    <t>Huỳnh Diễm</t>
  </si>
  <si>
    <t>Nguyễn Quốc</t>
  </si>
  <si>
    <t>Dương Thị Bảo</t>
  </si>
  <si>
    <t>Nguyễn Huỳnh</t>
  </si>
  <si>
    <t>Trần Anh</t>
  </si>
  <si>
    <t>Nguyễn Ngọc</t>
  </si>
  <si>
    <t>Quang</t>
  </si>
  <si>
    <t>Nguyễn Phước</t>
  </si>
  <si>
    <t>Trần Hữu</t>
  </si>
  <si>
    <t>Nguyễn Thị Xuân</t>
  </si>
  <si>
    <t>Thảo</t>
  </si>
  <si>
    <t>Thuận</t>
  </si>
  <si>
    <t>Mai Minh</t>
  </si>
  <si>
    <t>Toàn</t>
  </si>
  <si>
    <t>Trí</t>
  </si>
  <si>
    <t>Dương Đặng Thành</t>
  </si>
  <si>
    <t>Ngô Nguyễn Kiều</t>
  </si>
  <si>
    <t>Nguyễn Thị Phi</t>
  </si>
  <si>
    <r>
      <rPr>
        <rFont val="Times New Roman"/>
        <b/>
        <color theme="1"/>
        <sz val="14.0"/>
      </rPr>
      <t xml:space="preserve">BẢNG ĐIỂM DANH LỚP </t>
    </r>
    <r>
      <rPr>
        <rFont val="Times New Roman"/>
        <b/>
        <color rgb="FFFF0000"/>
        <sz val="18.0"/>
      </rPr>
      <t>THUD21.5.CT</t>
    </r>
    <r>
      <rPr>
        <rFont val="Times New Roman"/>
        <b/>
        <color rgb="FFFF0000"/>
        <sz val="14.0"/>
      </rPr>
      <t xml:space="preserve"> </t>
    </r>
    <r>
      <rPr>
        <rFont val="Times New Roman"/>
        <b/>
        <color theme="1"/>
        <sz val="14.0"/>
      </rPr>
      <t>HÀNG NGÀY</t>
    </r>
  </si>
  <si>
    <t>Ngô Trần Diễm</t>
  </si>
  <si>
    <t>Huỳnh Thị Lan</t>
  </si>
  <si>
    <t>Lê Thiên</t>
  </si>
  <si>
    <t>Võ Thanh Quốc</t>
  </si>
  <si>
    <t>Võ Thị Ngọc</t>
  </si>
  <si>
    <t>Cương</t>
  </si>
  <si>
    <t>p</t>
  </si>
  <si>
    <t>Dai</t>
  </si>
  <si>
    <t>Nguyễn Đức</t>
  </si>
  <si>
    <t>Tống Kỳ</t>
  </si>
  <si>
    <t>Đăng</t>
  </si>
  <si>
    <t>Nguyễn Hải</t>
  </si>
  <si>
    <t>Giàu</t>
  </si>
  <si>
    <t>Nguyễn Kim</t>
  </si>
  <si>
    <t>Nl</t>
  </si>
  <si>
    <t>Châu Thị Ngọc</t>
  </si>
  <si>
    <t>Nguyễn Đào Trung</t>
  </si>
  <si>
    <t>Hậu</t>
  </si>
  <si>
    <t>Đặng Thế</t>
  </si>
  <si>
    <t>Hiển</t>
  </si>
  <si>
    <t>k</t>
  </si>
  <si>
    <t>Bùi Trung</t>
  </si>
  <si>
    <t>Hồ Minh</t>
  </si>
  <si>
    <t>Phan Thị Quỳnh</t>
  </si>
  <si>
    <t>Hương</t>
  </si>
  <si>
    <t>Lê Bùi Nhựt</t>
  </si>
  <si>
    <t>Huỳnh Phước</t>
  </si>
  <si>
    <t>Lỉnh</t>
  </si>
  <si>
    <t>Nguyễn Thái</t>
  </si>
  <si>
    <t>Phạm Xuân</t>
  </si>
  <si>
    <t>Phạm Thị Thảo</t>
  </si>
  <si>
    <t>Ly</t>
  </si>
  <si>
    <t>Đỗ Nhựt</t>
  </si>
  <si>
    <t>Võ Thành</t>
  </si>
  <si>
    <t>Nguyễn Thị Trọng</t>
  </si>
  <si>
    <t>Trương Hoàng</t>
  </si>
  <si>
    <t>Lê Hoàng Nhật</t>
  </si>
  <si>
    <t>Bùi Thị Kim</t>
  </si>
  <si>
    <t>Phan Trung</t>
  </si>
  <si>
    <t>Nhân</t>
  </si>
  <si>
    <t>Hồ Thị Phương</t>
  </si>
  <si>
    <t>Tạ Duy</t>
  </si>
  <si>
    <t>Lê Huỳnh</t>
  </si>
  <si>
    <t>Bùi Duy</t>
  </si>
  <si>
    <t>Quân</t>
  </si>
  <si>
    <t>Lê Nguyên</t>
  </si>
  <si>
    <t>Trương Hà Mỹ</t>
  </si>
  <si>
    <t>Tâm</t>
  </si>
  <si>
    <t>Phạm Nguyễn Trung</t>
  </si>
  <si>
    <t>Tính</t>
  </si>
  <si>
    <t>Nguyễn Hoàng Anh</t>
  </si>
  <si>
    <t>Tuấn</t>
  </si>
  <si>
    <t>Mai Vân</t>
  </si>
  <si>
    <t>Tường</t>
  </si>
  <si>
    <t>Phan Thị Mai</t>
  </si>
  <si>
    <t>Thi</t>
  </si>
  <si>
    <t>Nguyễn Tâm</t>
  </si>
  <si>
    <t>Đào Văn</t>
  </si>
  <si>
    <t>Vi Trần Minh</t>
  </si>
  <si>
    <t>Nguyễn Hồ Hoàng</t>
  </si>
  <si>
    <t>Lê Nguyễn Quốc</t>
  </si>
  <si>
    <t>Nguyễn Võ Thúy</t>
  </si>
  <si>
    <t>Nguyễn Hoàng Triệu</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</si>
</sst>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4">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sz val="14.0"/>
      <color theme="4"/>
      <name val="Times New Roman"/>
    </font>
    <font>
      <sz val="14.0"/>
      <color theme="7"/>
      <name val="Times New Roman"/>
    </font>
    <font>
      <sz val="10.0"/>
      <color theme="1"/>
      <name val="Calibri"/>
    </font>
    <font>
      <sz val="15.0"/>
      <color theme="4"/>
      <name val="Times New Roman"/>
    </font>
    <font>
      <sz val="15.0"/>
      <color theme="7"/>
      <name val="Times New Roman"/>
    </font>
    <font>
      <b/>
      <sz val="13.0"/>
      <color rgb="FFFF0000"/>
      <name val="Times New Roman"/>
    </font>
    <font>
      <b/>
      <sz val="22.0"/>
      <color rgb="FFFF0000"/>
      <name val="Times New Roman"/>
    </font>
    <font>
      <b/>
      <sz val="16.0"/>
      <color rgb="FFFFFFFF"/>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rgb="FF000000"/>
      <name val="&quot;Times New Roman&quot;"/>
    </font>
    <font>
      <sz val="10.0"/>
      <color theme="1"/>
      <name val="Times New Roman"/>
    </font>
    <font>
      <b/>
      <sz val="10.0"/>
      <color theme="1"/>
      <name val="Times New Roman"/>
    </font>
    <font>
      <b/>
      <color rgb="FF000000"/>
      <name val="&quot;Times New Roman&quot;"/>
    </font>
    <font>
      <b/>
      <sz val="10.0"/>
      <color rgb="FF000000"/>
      <name val="Times"/>
    </font>
    <font>
      <b/>
      <color rgb="FF000000"/>
      <name val="&quot;\&quot;Times New Roman\&quot;&quot;"/>
    </font>
    <font>
      <sz val="11.0"/>
      <color rgb="FF000000"/>
      <name val="Calibri"/>
    </font>
    <font>
      <sz val="10.0"/>
      <color rgb="FFFF0000"/>
      <name val="Times New Roman"/>
    </font>
    <font>
      <b/>
      <sz val="10.0"/>
      <color rgb="FFFF0000"/>
      <name val="Times New Roman"/>
    </font>
    <font>
      <b/>
      <color rgb="FFFF0000"/>
      <name val="&quot;Times New Roman&quot;"/>
    </font>
    <font>
      <b/>
      <color rgb="FFFF0000"/>
      <name val="&quot;\&quot;Times New Roman\&quot;&quot;"/>
    </font>
    <font>
      <b/>
      <sz val="10.0"/>
      <color rgb="FFFF0000"/>
      <name val="Times"/>
    </font>
    <font>
      <sz val="11.0"/>
      <color rgb="FFFF0000"/>
      <name val="Calibri"/>
    </font>
    <font>
      <b/>
      <sz val="10.0"/>
      <color rgb="FF00B050"/>
      <name val="Times New Roman"/>
    </font>
    <font>
      <b/>
      <sz val="10.0"/>
      <color rgb="FF00B050"/>
      <name val="Arial"/>
    </font>
    <font>
      <sz val="14.0"/>
      <color theme="1"/>
      <name val="&quot;Times New Roman&quot;"/>
    </font>
    <font>
      <b/>
      <sz val="10.0"/>
      <color theme="1"/>
      <name val="Arial"/>
    </font>
    <font>
      <b/>
      <sz val="12.0"/>
      <color rgb="FF0070C0"/>
      <name val="Times New Roman"/>
    </font>
    <font>
      <b/>
      <sz val="12.0"/>
      <color rgb="FF000000"/>
      <name val="Times New Roman"/>
    </font>
    <font>
      <b/>
      <sz val="15.0"/>
      <color theme="1"/>
      <name val="Times New Roman"/>
    </font>
    <font>
      <b/>
      <sz val="14.0"/>
      <color rgb="FFFF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B6DDE8"/>
        <bgColor rgb="FFB6DDE8"/>
      </patternFill>
    </fill>
  </fills>
  <borders count="34">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21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readingOrder="0" shrinkToFit="0" vertical="center" wrapText="1"/>
    </xf>
    <xf borderId="4" fillId="0" fontId="10" numFmtId="0" xfId="0" applyAlignment="1" applyBorder="1" applyFont="1">
      <alignment horizontal="center" shrinkToFit="0" vertical="center" wrapText="1"/>
    </xf>
    <xf borderId="7" fillId="0" fontId="27" numFmtId="0" xfId="0" applyAlignment="1" applyBorder="1" applyFont="1">
      <alignment horizontal="center" shrinkToFit="0" vertical="center" wrapText="1"/>
    </xf>
    <xf borderId="7" fillId="0" fontId="28" numFmtId="0" xfId="0" applyAlignment="1" applyBorder="1" applyFont="1">
      <alignment horizontal="center" shrinkToFit="0" vertical="center" wrapText="1"/>
    </xf>
    <xf borderId="7" fillId="0" fontId="11" numFmtId="0" xfId="0" applyAlignment="1" applyBorder="1" applyFont="1">
      <alignment horizontal="center" readingOrder="0" shrinkToFit="0" vertical="center" wrapText="1"/>
    </xf>
    <xf borderId="7" fillId="0" fontId="29" numFmtId="0" xfId="0" applyBorder="1" applyFont="1"/>
    <xf borderId="7" fillId="0" fontId="30" numFmtId="0" xfId="0" applyAlignment="1" applyBorder="1" applyFont="1">
      <alignment horizontal="center" shrinkToFit="0" vertical="center" wrapText="1"/>
    </xf>
    <xf borderId="7" fillId="0" fontId="31" numFmtId="0" xfId="0" applyAlignment="1" applyBorder="1" applyFont="1">
      <alignment horizontal="center" shrinkToFit="0" vertical="center" wrapText="1"/>
    </xf>
    <xf borderId="4" fillId="3" fontId="32" numFmtId="0" xfId="0" applyAlignment="1" applyBorder="1" applyFont="1">
      <alignment horizontal="left" vertical="center"/>
    </xf>
    <xf borderId="26" fillId="0" fontId="6" numFmtId="0" xfId="0" applyBorder="1" applyFont="1"/>
    <xf borderId="27" fillId="3" fontId="33" numFmtId="0" xfId="0" applyAlignment="1" applyBorder="1" applyFont="1">
      <alignment horizontal="center" vertical="center"/>
    </xf>
    <xf borderId="24" fillId="2" fontId="18" numFmtId="0" xfId="0" applyAlignment="1" applyBorder="1" applyFont="1">
      <alignment horizontal="center" vertical="center"/>
    </xf>
    <xf borderId="4" fillId="3" fontId="32"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34" numFmtId="0" xfId="0" applyAlignment="1" applyBorder="1" applyFill="1" applyFont="1">
      <alignment horizontal="center" readingOrder="0" vertical="center"/>
    </xf>
    <xf borderId="29" fillId="5" fontId="35" numFmtId="0" xfId="0" applyAlignment="1" applyBorder="1" applyFont="1">
      <alignment horizontal="center" vertical="center"/>
    </xf>
    <xf borderId="20" fillId="6" fontId="34" numFmtId="0" xfId="0" applyAlignment="1" applyBorder="1" applyFill="1" applyFont="1">
      <alignment horizontal="right" readingOrder="0" vertical="center"/>
    </xf>
    <xf borderId="29" fillId="6" fontId="36"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7" numFmtId="0" xfId="0" applyAlignment="1" applyBorder="1" applyFont="1">
      <alignment vertical="center"/>
    </xf>
    <xf borderId="29" fillId="7" fontId="34" numFmtId="0" xfId="0" applyAlignment="1" applyBorder="1" applyFill="1" applyFont="1">
      <alignment horizontal="right" readingOrder="0" vertical="center"/>
    </xf>
    <xf borderId="29" fillId="7" fontId="36" numFmtId="0" xfId="0" applyAlignment="1" applyBorder="1" applyFont="1">
      <alignment horizontal="center" vertical="center"/>
    </xf>
    <xf borderId="30" fillId="0" fontId="6" numFmtId="0" xfId="0" applyBorder="1" applyFont="1"/>
    <xf borderId="0" fillId="0" fontId="38"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9" numFmtId="0" xfId="0" applyAlignment="1" applyFont="1">
      <alignment horizontal="center" readingOrder="0" vertical="center"/>
    </xf>
    <xf borderId="14" fillId="0" fontId="9" numFmtId="0" xfId="0" applyAlignment="1" applyBorder="1" applyFont="1">
      <alignment vertical="top"/>
    </xf>
    <xf borderId="14" fillId="0" fontId="40" numFmtId="0" xfId="0" applyAlignment="1" applyBorder="1" applyFont="1">
      <alignment horizontal="center" vertical="top"/>
    </xf>
    <xf borderId="14" fillId="0" fontId="40" numFmtId="0" xfId="0" applyAlignment="1" applyBorder="1" applyFont="1">
      <alignment horizontal="center" readingOrder="0" vertical="top"/>
    </xf>
    <xf borderId="31" fillId="8" fontId="40" numFmtId="0" xfId="0" applyAlignment="1" applyBorder="1" applyFill="1" applyFont="1">
      <alignment horizontal="center" vertical="center"/>
    </xf>
    <xf borderId="8" fillId="8" fontId="40" numFmtId="0" xfId="0" applyAlignment="1" applyBorder="1" applyFont="1">
      <alignment horizontal="center" vertical="center"/>
    </xf>
    <xf borderId="7" fillId="8" fontId="41" numFmtId="164" xfId="0" applyAlignment="1" applyBorder="1" applyFont="1" applyNumberFormat="1">
      <alignment horizontal="center" vertical="center"/>
    </xf>
    <xf borderId="7" fillId="8" fontId="41" numFmtId="0" xfId="0" applyAlignment="1" applyBorder="1" applyFont="1">
      <alignment horizontal="center" vertical="center"/>
    </xf>
    <xf borderId="31" fillId="2" fontId="42"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41" numFmtId="165" xfId="0" applyAlignment="1" applyBorder="1" applyFont="1" applyNumberFormat="1">
      <alignment horizontal="center" vertical="center"/>
    </xf>
    <xf borderId="7" fillId="0" fontId="2" numFmtId="0" xfId="0" applyAlignment="1" applyBorder="1" applyFont="1">
      <alignment horizontal="center" shrinkToFit="0" vertical="center" wrapText="1"/>
    </xf>
    <xf borderId="4" fillId="0" fontId="43" numFmtId="0" xfId="0" applyAlignment="1" applyBorder="1" applyFont="1">
      <alignment horizontal="center" readingOrder="0" shrinkToFit="0" vertical="center" wrapText="0"/>
    </xf>
    <xf borderId="4" fillId="0" fontId="43" numFmtId="0" xfId="0" applyAlignment="1" applyBorder="1" applyFont="1">
      <alignment horizontal="left" readingOrder="0" shrinkToFit="0" vertical="center" wrapText="0"/>
    </xf>
    <xf borderId="6" fillId="0" fontId="43" numFmtId="0" xfId="0" applyAlignment="1" applyBorder="1" applyFont="1">
      <alignment horizontal="left" readingOrder="0" shrinkToFit="0" vertical="center" wrapText="0"/>
    </xf>
    <xf borderId="7" fillId="3" fontId="44" numFmtId="0" xfId="0" applyAlignment="1" applyBorder="1" applyFont="1">
      <alignment horizontal="center" readingOrder="0" vertical="center"/>
    </xf>
    <xf borderId="7" fillId="3" fontId="45" numFmtId="0" xfId="0" applyAlignment="1" applyBorder="1" applyFont="1">
      <alignment horizontal="center" vertical="center"/>
    </xf>
    <xf borderId="7" fillId="9" fontId="46" numFmtId="0" xfId="0" applyAlignment="1" applyBorder="1" applyFill="1" applyFont="1">
      <alignment horizontal="center" shrinkToFit="0" wrapText="0"/>
    </xf>
    <xf borderId="6" fillId="9" fontId="46" numFmtId="0" xfId="0" applyAlignment="1" applyBorder="1" applyFont="1">
      <alignment horizontal="center" shrinkToFit="0" wrapText="0"/>
    </xf>
    <xf borderId="7" fillId="3" fontId="46" numFmtId="0" xfId="0" applyAlignment="1" applyBorder="1" applyFont="1">
      <alignment horizontal="center" shrinkToFit="0" wrapText="0"/>
    </xf>
    <xf borderId="6" fillId="9" fontId="46" numFmtId="0" xfId="0" applyAlignment="1" applyBorder="1" applyFont="1">
      <alignment horizontal="center" readingOrder="0" shrinkToFit="0" wrapText="0"/>
    </xf>
    <xf borderId="7" fillId="10" fontId="46" numFmtId="0" xfId="0" applyAlignment="1" applyBorder="1" applyFill="1" applyFont="1">
      <alignment horizontal="center" readingOrder="0" shrinkToFit="0" wrapText="0"/>
    </xf>
    <xf borderId="7" fillId="9" fontId="47" numFmtId="0" xfId="0" applyAlignment="1" applyBorder="1" applyFont="1">
      <alignment horizontal="center"/>
    </xf>
    <xf borderId="7" fillId="0" fontId="40" numFmtId="0" xfId="0" applyAlignment="1" applyBorder="1" applyFont="1">
      <alignment horizontal="center" vertical="center"/>
    </xf>
    <xf borderId="0" fillId="0" fontId="45" numFmtId="0" xfId="0" applyAlignment="1" applyFont="1">
      <alignment horizontal="center"/>
    </xf>
    <xf borderId="13" fillId="0" fontId="43" numFmtId="1" xfId="0" applyAlignment="1" applyBorder="1" applyFont="1" applyNumberFormat="1">
      <alignment horizontal="center" readingOrder="0" shrinkToFit="0" vertical="center" wrapText="0"/>
    </xf>
    <xf borderId="13" fillId="0" fontId="43" numFmtId="0" xfId="0" applyAlignment="1" applyBorder="1" applyFont="1">
      <alignment horizontal="left" readingOrder="0" shrinkToFit="0" vertical="center" wrapText="0"/>
    </xf>
    <xf borderId="15" fillId="0" fontId="43" numFmtId="0" xfId="0" applyAlignment="1" applyBorder="1" applyFont="1">
      <alignment horizontal="left" readingOrder="0" shrinkToFit="0" vertical="center" wrapText="0"/>
    </xf>
    <xf borderId="32" fillId="9" fontId="46" numFmtId="0" xfId="0" applyAlignment="1" applyBorder="1" applyFont="1">
      <alignment horizontal="center" readingOrder="0" shrinkToFit="0" wrapText="0"/>
    </xf>
    <xf borderId="15" fillId="9" fontId="46" numFmtId="0" xfId="0" applyAlignment="1" applyBorder="1" applyFont="1">
      <alignment horizontal="center" shrinkToFit="0" wrapText="0"/>
    </xf>
    <xf borderId="15" fillId="9" fontId="48" numFmtId="0" xfId="0" applyAlignment="1" applyBorder="1" applyFont="1">
      <alignment horizontal="center" shrinkToFit="0" vertical="bottom" wrapText="0"/>
    </xf>
    <xf borderId="15" fillId="9" fontId="46" numFmtId="0" xfId="0" applyAlignment="1" applyBorder="1" applyFont="1">
      <alignment horizontal="center" readingOrder="0" shrinkToFit="0" wrapText="0"/>
    </xf>
    <xf borderId="7" fillId="10" fontId="46" numFmtId="0" xfId="0" applyAlignment="1" applyBorder="1" applyFont="1">
      <alignment horizontal="center" shrinkToFit="0" wrapText="0"/>
    </xf>
    <xf borderId="33" fillId="9" fontId="47" numFmtId="0" xfId="0" applyAlignment="1" applyBorder="1" applyFont="1">
      <alignment horizontal="center" readingOrder="0"/>
    </xf>
    <xf borderId="33" fillId="9" fontId="47" numFmtId="0" xfId="0" applyAlignment="1" applyBorder="1" applyFont="1">
      <alignment horizontal="center"/>
    </xf>
    <xf borderId="7" fillId="9" fontId="45" numFmtId="0" xfId="0" applyAlignment="1" applyBorder="1" applyFont="1">
      <alignment horizontal="center"/>
    </xf>
    <xf borderId="7" fillId="0" fontId="49" numFmtId="0" xfId="0" applyAlignment="1" applyBorder="1" applyFont="1">
      <alignment horizontal="left"/>
    </xf>
    <xf borderId="13" fillId="0" fontId="43" numFmtId="0" xfId="0" applyAlignment="1" applyBorder="1" applyFont="1">
      <alignment horizontal="left" readingOrder="0" vertical="center"/>
    </xf>
    <xf borderId="32" fillId="0" fontId="45" numFmtId="0" xfId="0" applyAlignment="1" applyBorder="1" applyFont="1">
      <alignment horizontal="center"/>
    </xf>
    <xf borderId="32" fillId="0" fontId="43" numFmtId="1" xfId="0" applyAlignment="1" applyBorder="1" applyFont="1" applyNumberFormat="1">
      <alignment horizontal="center" readingOrder="0" shrinkToFit="0" vertical="center" wrapText="0"/>
    </xf>
    <xf borderId="14" fillId="0" fontId="43" numFmtId="0" xfId="0" applyAlignment="1" applyBorder="1" applyFont="1">
      <alignment horizontal="left" readingOrder="0" shrinkToFit="0" vertical="center" wrapText="0"/>
    </xf>
    <xf borderId="32" fillId="9" fontId="46" numFmtId="0" xfId="0" applyAlignment="1" applyBorder="1" applyFont="1">
      <alignment horizontal="center" shrinkToFit="0" wrapText="0"/>
    </xf>
    <xf borderId="32" fillId="0" fontId="49" numFmtId="0" xfId="0" applyBorder="1" applyFont="1"/>
    <xf borderId="7" fillId="3" fontId="44" numFmtId="0" xfId="0" applyAlignment="1" applyBorder="1" applyFont="1">
      <alignment horizontal="center" vertical="center"/>
    </xf>
    <xf borderId="32" fillId="0" fontId="49" numFmtId="0" xfId="0" applyAlignment="1" applyBorder="1" applyFont="1">
      <alignment horizontal="left"/>
    </xf>
    <xf borderId="33" fillId="9" fontId="45" numFmtId="0" xfId="0" applyAlignment="1" applyBorder="1" applyFont="1">
      <alignment horizontal="center"/>
    </xf>
    <xf borderId="7" fillId="0" fontId="45" numFmtId="0" xfId="0" applyAlignment="1" applyBorder="1" applyFont="1">
      <alignment horizontal="center" vertical="center"/>
    </xf>
    <xf borderId="7" fillId="0" fontId="47" numFmtId="0" xfId="0" applyAlignment="1" applyBorder="1" applyFont="1">
      <alignment horizontal="center"/>
    </xf>
    <xf borderId="32" fillId="0" fontId="47" numFmtId="0" xfId="0" applyAlignment="1" applyBorder="1" applyFont="1">
      <alignment horizontal="center"/>
    </xf>
    <xf borderId="7" fillId="3" fontId="50" numFmtId="0" xfId="0" applyAlignment="1" applyBorder="1" applyFont="1">
      <alignment horizontal="center" readingOrder="0" vertical="center"/>
    </xf>
    <xf borderId="7" fillId="3" fontId="51" numFmtId="0" xfId="0" applyAlignment="1" applyBorder="1" applyFont="1">
      <alignment horizontal="center" vertical="center"/>
    </xf>
    <xf borderId="32" fillId="9" fontId="52" numFmtId="0" xfId="0" applyAlignment="1" applyBorder="1" applyFont="1">
      <alignment horizontal="center" readingOrder="0" shrinkToFit="0" wrapText="0"/>
    </xf>
    <xf borderId="15" fillId="9" fontId="52" numFmtId="0" xfId="0" applyAlignment="1" applyBorder="1" applyFont="1">
      <alignment horizontal="center" shrinkToFit="0" wrapText="0"/>
    </xf>
    <xf borderId="15" fillId="9" fontId="53" numFmtId="0" xfId="0" applyAlignment="1" applyBorder="1" applyFont="1">
      <alignment horizontal="center" shrinkToFit="0" vertical="bottom" wrapText="0"/>
    </xf>
    <xf borderId="7" fillId="3" fontId="52" numFmtId="0" xfId="0" applyAlignment="1" applyBorder="1" applyFont="1">
      <alignment horizontal="center" shrinkToFit="0" wrapText="0"/>
    </xf>
    <xf borderId="15" fillId="9" fontId="52" numFmtId="0" xfId="0" applyAlignment="1" applyBorder="1" applyFont="1">
      <alignment horizontal="center" readingOrder="0" shrinkToFit="0" wrapText="0"/>
    </xf>
    <xf borderId="7" fillId="10" fontId="52" numFmtId="0" xfId="0" applyAlignment="1" applyBorder="1" applyFont="1">
      <alignment horizontal="center" readingOrder="0" shrinkToFit="0" wrapText="0"/>
    </xf>
    <xf borderId="33" fillId="9" fontId="54" numFmtId="0" xfId="0" applyAlignment="1" applyBorder="1" applyFont="1">
      <alignment horizontal="center"/>
    </xf>
    <xf borderId="7" fillId="0" fontId="51" numFmtId="0" xfId="0" applyAlignment="1" applyBorder="1" applyFont="1">
      <alignment horizontal="center" vertical="center"/>
    </xf>
    <xf borderId="32" fillId="0" fontId="54" numFmtId="0" xfId="0" applyAlignment="1" applyBorder="1" applyFont="1">
      <alignment horizontal="center"/>
    </xf>
    <xf borderId="7" fillId="0" fontId="54" numFmtId="0" xfId="0" applyAlignment="1" applyBorder="1" applyFont="1">
      <alignment horizontal="center"/>
    </xf>
    <xf borderId="7" fillId="3" fontId="54" numFmtId="0" xfId="0" applyAlignment="1" applyBorder="1" applyFont="1">
      <alignment horizontal="center"/>
    </xf>
    <xf borderId="32" fillId="0" fontId="51" numFmtId="0" xfId="0" applyAlignment="1" applyBorder="1" applyFont="1">
      <alignment horizontal="center"/>
    </xf>
    <xf borderId="33" fillId="9" fontId="51" numFmtId="0" xfId="0" applyAlignment="1" applyBorder="1" applyFont="1">
      <alignment horizontal="center"/>
    </xf>
    <xf borderId="32" fillId="0" fontId="55" numFmtId="0" xfId="0" applyBorder="1" applyFont="1"/>
    <xf borderId="0" fillId="0" fontId="51" numFmtId="0" xfId="0" applyAlignment="1" applyFont="1">
      <alignment horizontal="center"/>
    </xf>
    <xf borderId="33" fillId="3" fontId="47" numFmtId="0" xfId="0" applyAlignment="1" applyBorder="1" applyFont="1">
      <alignment horizontal="center"/>
    </xf>
    <xf borderId="32" fillId="0" fontId="56" numFmtId="0" xfId="0" applyAlignment="1" applyBorder="1" applyFont="1">
      <alignment horizontal="center"/>
    </xf>
    <xf borderId="33" fillId="9" fontId="57" numFmtId="0" xfId="0" applyAlignment="1" applyBorder="1" applyFont="1">
      <alignment horizontal="center"/>
    </xf>
    <xf borderId="13" fillId="0" fontId="58" numFmtId="1" xfId="0" applyAlignment="1" applyBorder="1" applyFont="1" applyNumberFormat="1">
      <alignment horizontal="center" readingOrder="0" shrinkToFit="0" vertical="center" wrapText="0"/>
    </xf>
    <xf borderId="33" fillId="9" fontId="54" numFmtId="0" xfId="0" applyAlignment="1" applyBorder="1" applyFont="1">
      <alignment horizontal="center" readingOrder="0"/>
    </xf>
    <xf borderId="33" fillId="3" fontId="54" numFmtId="0" xfId="0" applyAlignment="1" applyBorder="1" applyFont="1">
      <alignment horizontal="center"/>
    </xf>
    <xf borderId="32" fillId="0" fontId="59" numFmtId="0" xfId="0" applyAlignment="1" applyBorder="1" applyFont="1">
      <alignment horizontal="center"/>
    </xf>
    <xf borderId="33" fillId="9" fontId="59" numFmtId="0" xfId="0" applyAlignment="1" applyBorder="1" applyFont="1">
      <alignment horizontal="center"/>
    </xf>
    <xf borderId="32" fillId="9" fontId="45" numFmtId="0" xfId="0" applyAlignment="1" applyBorder="1" applyFont="1">
      <alignment horizontal="center"/>
    </xf>
    <xf borderId="13" fillId="0" fontId="58" numFmtId="0" xfId="0" applyAlignment="1" applyBorder="1" applyFont="1">
      <alignment horizontal="left" readingOrder="0" shrinkToFit="0" vertical="center" wrapText="0"/>
    </xf>
    <xf borderId="15" fillId="0" fontId="58" numFmtId="0" xfId="0" applyAlignment="1" applyBorder="1" applyFont="1">
      <alignment horizontal="left" readingOrder="0" shrinkToFit="0" vertical="center" wrapText="0"/>
    </xf>
    <xf borderId="32" fillId="0" fontId="46" numFmtId="0" xfId="0" applyAlignment="1" applyBorder="1" applyFont="1">
      <alignment horizontal="center" readingOrder="0" shrinkToFit="0" wrapText="0"/>
    </xf>
    <xf borderId="15" fillId="0" fontId="46" numFmtId="0" xfId="0" applyAlignment="1" applyBorder="1" applyFont="1">
      <alignment shrinkToFit="0" wrapText="0"/>
    </xf>
    <xf borderId="15" fillId="0" fontId="48" numFmtId="0" xfId="0" applyAlignment="1" applyBorder="1" applyFont="1">
      <alignment horizontal="center" shrinkToFit="0" vertical="bottom" wrapText="0"/>
    </xf>
    <xf borderId="7" fillId="3" fontId="48" numFmtId="0" xfId="0" applyAlignment="1" applyBorder="1" applyFont="1">
      <alignment horizontal="center" shrinkToFit="0" vertical="bottom" wrapText="0"/>
    </xf>
    <xf borderId="15" fillId="0" fontId="46" numFmtId="0" xfId="0" applyAlignment="1" applyBorder="1" applyFont="1">
      <alignment horizontal="center" readingOrder="0" shrinkToFit="0" wrapText="0"/>
    </xf>
    <xf borderId="15" fillId="0" fontId="46" numFmtId="0" xfId="0" applyAlignment="1" applyBorder="1" applyFont="1">
      <alignment readingOrder="0" shrinkToFit="0" wrapText="0"/>
    </xf>
    <xf borderId="32" fillId="0" fontId="46" numFmtId="0" xfId="0" applyAlignment="1" applyBorder="1" applyFont="1">
      <alignment horizontal="center" shrinkToFit="0" wrapText="0"/>
    </xf>
    <xf borderId="32" fillId="3" fontId="48" numFmtId="0" xfId="0" applyAlignment="1" applyBorder="1" applyFont="1">
      <alignment horizontal="center" shrinkToFit="0" vertical="bottom" wrapText="0"/>
    </xf>
    <xf borderId="15" fillId="0" fontId="46" numFmtId="0" xfId="0" applyAlignment="1" applyBorder="1" applyFont="1">
      <alignment horizontal="center" shrinkToFit="0" wrapText="0"/>
    </xf>
    <xf borderId="7" fillId="0" fontId="23" numFmtId="0" xfId="0" applyAlignment="1" applyBorder="1" applyFont="1">
      <alignment horizontal="center" vertical="center"/>
    </xf>
    <xf borderId="0" fillId="0" fontId="45" numFmtId="0" xfId="0" applyAlignment="1" applyFont="1">
      <alignment horizontal="center" vertical="center"/>
    </xf>
    <xf borderId="4" fillId="0" fontId="60" numFmtId="0" xfId="0" applyAlignment="1" applyBorder="1" applyFont="1">
      <alignment horizontal="center" vertical="center"/>
    </xf>
    <xf borderId="0" fillId="0" fontId="61" numFmtId="0" xfId="0" applyAlignment="1" applyFont="1">
      <alignment horizontal="left" shrinkToFit="0" vertical="center" wrapText="1"/>
    </xf>
    <xf borderId="0" fillId="0" fontId="45" numFmtId="0" xfId="0" applyFont="1"/>
    <xf borderId="0" fillId="0" fontId="62" numFmtId="0" xfId="0" applyAlignment="1" applyFont="1">
      <alignment vertical="top"/>
    </xf>
    <xf borderId="4" fillId="0" fontId="43" numFmtId="1" xfId="0" applyAlignment="1" applyBorder="1" applyFont="1" applyNumberFormat="1">
      <alignment horizontal="center" readingOrder="0" shrinkToFit="0" vertical="center" wrapText="0"/>
    </xf>
    <xf borderId="7" fillId="0" fontId="45" numFmtId="0" xfId="0" applyAlignment="1" applyBorder="1" applyFont="1">
      <alignment horizontal="center" readingOrder="0" vertical="center"/>
    </xf>
    <xf borderId="32" fillId="0" fontId="58" numFmtId="1" xfId="0" applyAlignment="1" applyBorder="1" applyFont="1" applyNumberFormat="1">
      <alignment horizontal="center" readingOrder="0" shrinkToFit="0" vertical="center" wrapText="0"/>
    </xf>
    <xf borderId="14" fillId="0" fontId="58" numFmtId="0" xfId="0" applyAlignment="1" applyBorder="1" applyFont="1">
      <alignment horizontal="left" readingOrder="0" shrinkToFit="0" vertical="center" wrapText="0"/>
    </xf>
    <xf borderId="32" fillId="0" fontId="58" numFmtId="1" xfId="0" applyAlignment="1" applyBorder="1" applyFont="1" applyNumberFormat="1">
      <alignment horizontal="center" readingOrder="0" vertical="center"/>
    </xf>
    <xf borderId="7" fillId="0" fontId="63" numFmtId="0" xfId="0" applyAlignment="1" applyBorder="1" applyFont="1">
      <alignment horizontal="center" vertical="center"/>
    </xf>
    <xf borderId="7" fillId="0" fontId="51" numFmtId="0" xfId="0" applyAlignment="1" applyBorder="1" applyFont="1">
      <alignment horizontal="center" readingOrder="0" vertical="center"/>
    </xf>
    <xf borderId="7" fillId="0" fontId="11" numFmtId="1" xfId="0" applyAlignment="1" applyBorder="1" applyFont="1" applyNumberFormat="1">
      <alignment horizontal="center" vertical="center"/>
    </xf>
    <xf borderId="4" fillId="0" fontId="11" numFmtId="0" xfId="0" applyAlignment="1" applyBorder="1" applyFont="1">
      <alignment horizontal="left" shrinkToFit="0" vertical="center" wrapText="1"/>
    </xf>
    <xf borderId="6" fillId="0" fontId="11" numFmtId="0" xfId="0" applyAlignment="1" applyBorder="1" applyFont="1">
      <alignment horizontal="left" shrinkToFit="0" vertical="center" wrapText="1"/>
    </xf>
    <xf borderId="7" fillId="3" fontId="45" numFmtId="0" xfId="0" applyAlignment="1" applyBorder="1" applyFont="1">
      <alignment vertical="center"/>
    </xf>
    <xf borderId="7" fillId="3" fontId="45" numFmtId="0" xfId="0" applyAlignment="1" applyBorder="1" applyFont="1">
      <alignment readingOrder="0" vertical="center"/>
    </xf>
    <xf borderId="7" fillId="3" fontId="45" numFmtId="0" xfId="0" applyAlignment="1" applyBorder="1" applyFont="1">
      <alignment horizontal="center" readingOrder="0" vertical="center"/>
    </xf>
    <xf borderId="4" fillId="0" fontId="11" numFmtId="0" xfId="0" applyAlignment="1" applyBorder="1" applyFont="1">
      <alignment shrinkToFit="0" vertical="center" wrapText="1"/>
    </xf>
    <xf borderId="6" fillId="0" fontId="11" numFmtId="0" xfId="0" applyAlignment="1" applyBorder="1" applyFont="1">
      <alignment vertical="center"/>
    </xf>
    <xf borderId="4" fillId="0" fontId="11" numFmtId="0" xfId="0" applyAlignment="1" applyBorder="1" applyFont="1">
      <alignment horizontal="left" vertical="center"/>
    </xf>
    <xf borderId="7" fillId="9" fontId="46" numFmtId="0" xfId="0" applyAlignment="1" applyBorder="1" applyFont="1">
      <alignment horizontal="center" readingOrder="0" shrinkToFit="0" wrapText="0"/>
    </xf>
    <xf borderId="6" fillId="0" fontId="11" numFmtId="0" xfId="0" applyAlignment="1" applyBorder="1" applyFont="1">
      <alignment shrinkToFit="0" vertical="center" wrapText="1"/>
    </xf>
    <xf borderId="7" fillId="3" fontId="11" numFmtId="0" xfId="0" applyAlignment="1" applyBorder="1" applyFont="1">
      <alignment horizontal="center" vertical="center"/>
    </xf>
    <xf borderId="4" fillId="3" fontId="9" numFmtId="0" xfId="0" applyAlignment="1" applyBorder="1" applyFont="1">
      <alignment horizontal="center" vertical="center"/>
    </xf>
    <xf borderId="7" fillId="3" fontId="32" numFmtId="0" xfId="0" applyAlignment="1" applyBorder="1" applyFont="1">
      <alignment horizontal="center" vertical="center"/>
    </xf>
    <xf borderId="16" fillId="3" fontId="9" numFmtId="0" xfId="0" applyAlignment="1" applyBorder="1" applyFont="1">
      <alignment horizontal="center"/>
    </xf>
    <xf borderId="0" fillId="0" fontId="9" numFmtId="0" xfId="0" applyAlignment="1" applyFont="1">
      <alignment vertical="top"/>
    </xf>
    <xf borderId="7" fillId="0" fontId="11" numFmtId="1" xfId="0" applyAlignment="1" applyBorder="1" applyFont="1" applyNumberFormat="1">
      <alignment horizontal="center" readingOrder="0" vertical="center"/>
    </xf>
    <xf borderId="4" fillId="0" fontId="11" numFmtId="0" xfId="0" applyAlignment="1" applyBorder="1" applyFont="1">
      <alignment horizontal="left" readingOrder="0" shrinkToFit="0" vertical="center" wrapText="1"/>
    </xf>
    <xf borderId="6" fillId="0" fontId="11" numFmtId="0" xfId="0" applyAlignment="1" applyBorder="1" applyFont="1">
      <alignment horizontal="left" readingOrder="0" shrinkToFit="0" vertical="center" wrapText="1"/>
    </xf>
    <xf borderId="7" fillId="0" fontId="46" numFmtId="0" xfId="0" applyAlignment="1" applyBorder="1" applyFont="1">
      <alignment horizontal="center" readingOrder="0" shrinkToFit="0" wrapText="0"/>
    </xf>
    <xf borderId="4" fillId="0" fontId="11" numFmtId="0" xfId="0" applyAlignment="1" applyBorder="1" applyFont="1">
      <alignment readingOrder="0" shrinkToFit="0" vertical="center" wrapText="1"/>
    </xf>
    <xf borderId="6" fillId="0" fontId="11" numFmtId="0" xfId="0" applyAlignment="1" applyBorder="1" applyFont="1">
      <alignment readingOrder="0" vertical="center"/>
    </xf>
    <xf borderId="7" fillId="0" fontId="11" numFmtId="0" xfId="0" applyAlignment="1" applyBorder="1" applyFont="1">
      <alignment horizontal="center" readingOrder="0" vertical="center"/>
    </xf>
    <xf borderId="4" fillId="0" fontId="11" numFmtId="0" xfId="0" applyAlignment="1" applyBorder="1" applyFont="1">
      <alignment horizontal="left" readingOrder="0" vertical="center"/>
    </xf>
    <xf borderId="6" fillId="0" fontId="11" numFmtId="0" xfId="0" applyAlignment="1" applyBorder="1" applyFont="1">
      <alignment readingOrder="0" shrinkToFit="0" vertical="center" wrapText="1"/>
    </xf>
    <xf borderId="7" fillId="3" fontId="11" numFmtId="0" xfId="0" applyAlignment="1" applyBorder="1" applyFont="1">
      <alignment horizontal="center" readingOrder="0" vertical="center"/>
    </xf>
    <xf borderId="7" fillId="0" fontId="32" numFmtId="0" xfId="0" applyAlignment="1" applyBorder="1" applyFont="1">
      <alignment horizontal="center" vertical="center"/>
    </xf>
  </cellXfs>
  <cellStyles count="1">
    <cellStyle xfId="0" name="Normal" builtinId="0"/>
  </cellStyles>
  <dxfs count="4">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f>BHST21.4.CT!AJ38</f>
        <v>0</v>
      </c>
      <c r="X6" s="26">
        <f>BHST21.4.CT!AK38</f>
        <v>0</v>
      </c>
      <c r="Y6" s="27">
        <f>BHST21.4.CT!AL38</f>
        <v>0</v>
      </c>
      <c r="Z6" s="16"/>
    </row>
    <row r="7" ht="21.0" customHeight="1">
      <c r="A7" s="16"/>
      <c r="B7" s="17">
        <v>2.0</v>
      </c>
      <c r="C7" s="18" t="s">
        <v>16</v>
      </c>
      <c r="D7" s="19">
        <v>28.0</v>
      </c>
      <c r="E7" s="20" t="str">
        <f t="shared" ref="E7:G7" si="4">#REF!</f>
        <v>#REF!</v>
      </c>
      <c r="F7" s="21" t="str">
        <f t="shared" si="4"/>
        <v>#REF!</v>
      </c>
      <c r="G7" s="22" t="str">
        <f t="shared" si="4"/>
        <v>#REF!</v>
      </c>
      <c r="H7" s="17">
        <v>17.0</v>
      </c>
      <c r="I7" s="23" t="s">
        <v>17</v>
      </c>
      <c r="J7" s="19">
        <v>28.0</v>
      </c>
      <c r="K7" s="20" t="str">
        <f t="shared" ref="K7:M7" si="5">#REF!</f>
        <v>#REF!</v>
      </c>
      <c r="L7" s="21" t="str">
        <f t="shared" si="5"/>
        <v>#REF!</v>
      </c>
      <c r="M7" s="22" t="str">
        <f t="shared" si="5"/>
        <v>#REF!</v>
      </c>
      <c r="N7" s="17">
        <v>2.0</v>
      </c>
      <c r="O7" s="24" t="s">
        <v>18</v>
      </c>
      <c r="P7" s="17">
        <v>24.0</v>
      </c>
      <c r="Q7" s="25" t="str">
        <f t="shared" ref="Q7:S7" si="6">#REF!</f>
        <v>#REF!</v>
      </c>
      <c r="R7" s="26" t="str">
        <f t="shared" si="6"/>
        <v>#REF!</v>
      </c>
      <c r="S7" s="27" t="str">
        <f t="shared" si="6"/>
        <v>#REF!</v>
      </c>
      <c r="T7" s="17">
        <v>17.0</v>
      </c>
      <c r="U7" s="24" t="s">
        <v>19</v>
      </c>
      <c r="V7" s="17">
        <v>19.0</v>
      </c>
      <c r="W7" s="25" t="s">
        <v>20</v>
      </c>
      <c r="X7" s="26" t="s">
        <v>20</v>
      </c>
      <c r="Y7" s="27" t="s">
        <v>20</v>
      </c>
      <c r="Z7" s="16"/>
    </row>
    <row r="8" ht="21.0" customHeight="1">
      <c r="A8" s="16"/>
      <c r="B8" s="17">
        <v>3.0</v>
      </c>
      <c r="C8" s="18" t="s">
        <v>21</v>
      </c>
      <c r="D8" s="19">
        <v>29.0</v>
      </c>
      <c r="E8" s="20" t="str">
        <f t="shared" ref="E8:G8" si="7">#REF!</f>
        <v>#REF!</v>
      </c>
      <c r="F8" s="21" t="str">
        <f t="shared" si="7"/>
        <v>#REF!</v>
      </c>
      <c r="G8" s="22" t="str">
        <f t="shared" si="7"/>
        <v>#REF!</v>
      </c>
      <c r="H8" s="17">
        <v>18.0</v>
      </c>
      <c r="I8" s="23" t="s">
        <v>22</v>
      </c>
      <c r="J8" s="19">
        <v>21.0</v>
      </c>
      <c r="K8" s="20" t="str">
        <f t="shared" ref="K8:M8" si="8">#REF!</f>
        <v>#REF!</v>
      </c>
      <c r="L8" s="21" t="str">
        <f t="shared" si="8"/>
        <v>#REF!</v>
      </c>
      <c r="M8" s="22" t="str">
        <f t="shared" si="8"/>
        <v>#REF!</v>
      </c>
      <c r="N8" s="17">
        <v>3.0</v>
      </c>
      <c r="O8" s="24" t="s">
        <v>23</v>
      </c>
      <c r="P8" s="17">
        <v>35.0</v>
      </c>
      <c r="Q8" s="25" t="str">
        <f t="shared" ref="Q8:S8" si="9">#REF!</f>
        <v>#REF!</v>
      </c>
      <c r="R8" s="26" t="str">
        <f t="shared" si="9"/>
        <v>#REF!</v>
      </c>
      <c r="S8" s="27" t="str">
        <f t="shared" si="9"/>
        <v>#REF!</v>
      </c>
      <c r="T8" s="17">
        <v>18.0</v>
      </c>
      <c r="U8" s="24" t="s">
        <v>24</v>
      </c>
      <c r="V8" s="17">
        <v>33.0</v>
      </c>
      <c r="W8" s="25">
        <f>THUD21.5.CT!AJ55</f>
        <v>25</v>
      </c>
      <c r="X8" s="26">
        <f>THUD21.5.CT!AK55</f>
        <v>2</v>
      </c>
      <c r="Y8" s="27">
        <f>THUD21.5.CT!AL55</f>
        <v>0</v>
      </c>
      <c r="Z8" s="16"/>
    </row>
    <row r="9" ht="21.0" customHeight="1">
      <c r="A9" s="16"/>
      <c r="B9" s="17">
        <v>4.0</v>
      </c>
      <c r="C9" s="18" t="s">
        <v>25</v>
      </c>
      <c r="D9" s="19">
        <v>28.0</v>
      </c>
      <c r="E9" s="20" t="str">
        <f t="shared" ref="E9:G9" si="10">#REF!</f>
        <v>#REF!</v>
      </c>
      <c r="F9" s="21" t="str">
        <f t="shared" si="10"/>
        <v>#REF!</v>
      </c>
      <c r="G9" s="22" t="str">
        <f t="shared" si="10"/>
        <v>#REF!</v>
      </c>
      <c r="H9" s="17">
        <v>19.0</v>
      </c>
      <c r="I9" s="23" t="s">
        <v>26</v>
      </c>
      <c r="J9" s="19">
        <v>27.0</v>
      </c>
      <c r="K9" s="20" t="str">
        <f t="shared" ref="K9:M9" si="11">#REF!</f>
        <v>#REF!</v>
      </c>
      <c r="L9" s="21" t="str">
        <f t="shared" si="11"/>
        <v>#REF!</v>
      </c>
      <c r="M9" s="22" t="str">
        <f t="shared" si="11"/>
        <v>#REF!</v>
      </c>
      <c r="N9" s="17">
        <v>4.0</v>
      </c>
      <c r="O9" s="24" t="s">
        <v>27</v>
      </c>
      <c r="P9" s="17">
        <v>33.0</v>
      </c>
      <c r="Q9" s="25" t="str">
        <f t="shared" ref="Q9:S9" si="12">#REF!</f>
        <v>#REF!</v>
      </c>
      <c r="R9" s="26" t="str">
        <f t="shared" si="12"/>
        <v>#REF!</v>
      </c>
      <c r="S9" s="27" t="str">
        <f t="shared" si="12"/>
        <v>#REF!</v>
      </c>
      <c r="T9" s="17">
        <v>19.0</v>
      </c>
      <c r="U9" s="24" t="s">
        <v>28</v>
      </c>
      <c r="V9" s="17">
        <v>27.0</v>
      </c>
      <c r="W9" s="25">
        <f>BHST21.5.CT!AJ51</f>
        <v>19</v>
      </c>
      <c r="X9" s="26">
        <f>BHST21.5.CT!AK51</f>
        <v>0</v>
      </c>
      <c r="Y9" s="27">
        <f>BHST21.5.CT!AL51</f>
        <v>0</v>
      </c>
      <c r="Z9" s="16"/>
    </row>
    <row r="10" ht="21.0" customHeight="1">
      <c r="A10" s="16"/>
      <c r="B10" s="17">
        <v>5.0</v>
      </c>
      <c r="C10" s="18" t="s">
        <v>29</v>
      </c>
      <c r="D10" s="19">
        <v>25.0</v>
      </c>
      <c r="E10" s="20" t="str">
        <f t="shared" ref="E10:G10" si="13">#REF!</f>
        <v>#REF!</v>
      </c>
      <c r="F10" s="21" t="str">
        <f t="shared" si="13"/>
        <v>#REF!</v>
      </c>
      <c r="G10" s="22" t="str">
        <f t="shared" si="13"/>
        <v>#REF!</v>
      </c>
      <c r="H10" s="17">
        <v>20.0</v>
      </c>
      <c r="I10" s="23" t="s">
        <v>30</v>
      </c>
      <c r="J10" s="17">
        <v>25.0</v>
      </c>
      <c r="K10" s="20" t="str">
        <f t="shared" ref="K10:M10" si="14">#REF!</f>
        <v>#REF!</v>
      </c>
      <c r="L10" s="21" t="str">
        <f t="shared" si="14"/>
        <v>#REF!</v>
      </c>
      <c r="M10" s="22" t="str">
        <f t="shared" si="14"/>
        <v>#REF!</v>
      </c>
      <c r="N10" s="17">
        <v>5.0</v>
      </c>
      <c r="O10" s="24" t="s">
        <v>31</v>
      </c>
      <c r="P10" s="17">
        <v>28.0</v>
      </c>
      <c r="Q10" s="25" t="str">
        <f t="shared" ref="Q10:S10" si="15">#REF!</f>
        <v>#REF!</v>
      </c>
      <c r="R10" s="26" t="str">
        <f t="shared" si="15"/>
        <v>#REF!</v>
      </c>
      <c r="S10" s="27" t="str">
        <f t="shared" si="15"/>
        <v>#REF!</v>
      </c>
      <c r="T10" s="17">
        <v>20.0</v>
      </c>
      <c r="U10" s="24" t="s">
        <v>32</v>
      </c>
      <c r="V10" s="17">
        <v>30.0</v>
      </c>
      <c r="W10" s="28" t="str">
        <f t="shared" ref="W10:Y10" si="16">#REF!</f>
        <v>#REF!</v>
      </c>
      <c r="X10" s="29" t="str">
        <f t="shared" si="16"/>
        <v>#REF!</v>
      </c>
      <c r="Y10" s="30" t="str">
        <f t="shared" si="16"/>
        <v>#REF!</v>
      </c>
      <c r="Z10" s="16"/>
    </row>
    <row r="11" ht="21.0" customHeight="1">
      <c r="A11" s="16"/>
      <c r="B11" s="17">
        <v>6.0</v>
      </c>
      <c r="C11" s="18" t="s">
        <v>33</v>
      </c>
      <c r="D11" s="19">
        <v>23.0</v>
      </c>
      <c r="E11" s="20" t="str">
        <f t="shared" ref="E11:G11" si="17">#REF!</f>
        <v>#REF!</v>
      </c>
      <c r="F11" s="21" t="str">
        <f t="shared" si="17"/>
        <v>#REF!</v>
      </c>
      <c r="G11" s="22" t="str">
        <f t="shared" si="17"/>
        <v>#REF!</v>
      </c>
      <c r="H11" s="17">
        <v>21.0</v>
      </c>
      <c r="I11" s="23" t="s">
        <v>34</v>
      </c>
      <c r="J11" s="19">
        <v>27.0</v>
      </c>
      <c r="K11" s="25" t="str">
        <f t="shared" ref="K11:M11" si="18">#REF!</f>
        <v>#REF!</v>
      </c>
      <c r="L11" s="26" t="str">
        <f t="shared" si="18"/>
        <v>#REF!</v>
      </c>
      <c r="M11" s="27" t="str">
        <f t="shared" si="18"/>
        <v>#REF!</v>
      </c>
      <c r="N11" s="17">
        <v>6.0</v>
      </c>
      <c r="O11" s="24" t="s">
        <v>35</v>
      </c>
      <c r="P11" s="17">
        <v>34.0</v>
      </c>
      <c r="Q11" s="25" t="str">
        <f t="shared" ref="Q11:S11" si="19">#REF!</f>
        <v>#REF!</v>
      </c>
      <c r="R11" s="26" t="str">
        <f t="shared" si="19"/>
        <v>#REF!</v>
      </c>
      <c r="S11" s="27" t="str">
        <f t="shared" si="19"/>
        <v>#REF!</v>
      </c>
      <c r="T11" s="17">
        <v>21.0</v>
      </c>
      <c r="U11" s="24" t="s">
        <v>36</v>
      </c>
      <c r="V11" s="17">
        <v>26.0</v>
      </c>
      <c r="W11" s="28" t="str">
        <f t="shared" ref="W11:Y11" si="20">#REF!</f>
        <v>#REF!</v>
      </c>
      <c r="X11" s="29" t="str">
        <f t="shared" si="20"/>
        <v>#REF!</v>
      </c>
      <c r="Y11" s="30" t="str">
        <f t="shared" si="20"/>
        <v>#REF!</v>
      </c>
      <c r="Z11" s="16"/>
    </row>
    <row r="12" ht="21.0" customHeight="1">
      <c r="A12" s="16"/>
      <c r="B12" s="17">
        <v>7.0</v>
      </c>
      <c r="C12" s="18" t="s">
        <v>37</v>
      </c>
      <c r="D12" s="19">
        <v>24.0</v>
      </c>
      <c r="E12" s="20" t="str">
        <f t="shared" ref="E12:G12" si="21">#REF!</f>
        <v>#REF!</v>
      </c>
      <c r="F12" s="21" t="str">
        <f t="shared" si="21"/>
        <v>#REF!</v>
      </c>
      <c r="G12" s="22" t="str">
        <f t="shared" si="21"/>
        <v>#REF!</v>
      </c>
      <c r="H12" s="17">
        <v>22.0</v>
      </c>
      <c r="I12" s="23" t="s">
        <v>38</v>
      </c>
      <c r="J12" s="19">
        <v>17.0</v>
      </c>
      <c r="K12" s="20" t="str">
        <f t="shared" ref="K12:M12" si="22">#REF!</f>
        <v>#REF!</v>
      </c>
      <c r="L12" s="21" t="str">
        <f t="shared" si="22"/>
        <v>#REF!</v>
      </c>
      <c r="M12" s="22" t="str">
        <f t="shared" si="22"/>
        <v>#REF!</v>
      </c>
      <c r="N12" s="17">
        <v>7.0</v>
      </c>
      <c r="O12" s="24" t="s">
        <v>39</v>
      </c>
      <c r="P12" s="17">
        <v>36.0</v>
      </c>
      <c r="Q12" s="25" t="str">
        <f t="shared" ref="Q12:S12" si="23">#REF!</f>
        <v>#REF!</v>
      </c>
      <c r="R12" s="26" t="str">
        <f t="shared" si="23"/>
        <v>#REF!</v>
      </c>
      <c r="S12" s="27" t="str">
        <f t="shared" si="23"/>
        <v>#REF!</v>
      </c>
      <c r="T12" s="17">
        <v>22.0</v>
      </c>
      <c r="U12" s="24" t="s">
        <v>40</v>
      </c>
      <c r="V12" s="17">
        <v>24.0</v>
      </c>
      <c r="W12" s="28" t="str">
        <f t="shared" ref="W12:Y12" si="24">#REF!</f>
        <v>#REF!</v>
      </c>
      <c r="X12" s="29" t="str">
        <f t="shared" si="24"/>
        <v>#REF!</v>
      </c>
      <c r="Y12" s="30" t="str">
        <f t="shared" si="24"/>
        <v>#REF!</v>
      </c>
      <c r="Z12" s="16"/>
    </row>
    <row r="13" ht="21.0" customHeight="1">
      <c r="A13" s="16"/>
      <c r="B13" s="17">
        <v>8.0</v>
      </c>
      <c r="C13" s="18" t="s">
        <v>41</v>
      </c>
      <c r="D13" s="19">
        <v>22.0</v>
      </c>
      <c r="E13" s="20" t="str">
        <f t="shared" ref="E13:G13" si="25">#REF!</f>
        <v>#REF!</v>
      </c>
      <c r="F13" s="21" t="str">
        <f t="shared" si="25"/>
        <v>#REF!</v>
      </c>
      <c r="G13" s="22" t="str">
        <f t="shared" si="25"/>
        <v>#REF!</v>
      </c>
      <c r="H13" s="17">
        <v>23.0</v>
      </c>
      <c r="I13" s="23" t="s">
        <v>42</v>
      </c>
      <c r="J13" s="19">
        <v>27.0</v>
      </c>
      <c r="K13" s="20" t="str">
        <f t="shared" ref="K13:M13" si="26">#REF!</f>
        <v>#REF!</v>
      </c>
      <c r="L13" s="21" t="str">
        <f t="shared" si="26"/>
        <v>#REF!</v>
      </c>
      <c r="M13" s="22" t="str">
        <f t="shared" si="26"/>
        <v>#REF!</v>
      </c>
      <c r="N13" s="17">
        <v>8.0</v>
      </c>
      <c r="O13" s="24" t="s">
        <v>43</v>
      </c>
      <c r="P13" s="17">
        <v>39.0</v>
      </c>
      <c r="Q13" s="25" t="str">
        <f t="shared" ref="Q13:S13" si="27">#REF!</f>
        <v>#REF!</v>
      </c>
      <c r="R13" s="26" t="str">
        <f t="shared" si="27"/>
        <v>#REF!</v>
      </c>
      <c r="S13" s="27" t="str">
        <f t="shared" si="27"/>
        <v>#REF!</v>
      </c>
      <c r="T13" s="17">
        <v>23.0</v>
      </c>
      <c r="U13" s="24" t="s">
        <v>44</v>
      </c>
      <c r="V13" s="17">
        <v>20.0</v>
      </c>
      <c r="W13" s="28" t="str">
        <f t="shared" ref="W13:Y13" si="28">#REF!</f>
        <v>#REF!</v>
      </c>
      <c r="X13" s="29" t="str">
        <f t="shared" si="28"/>
        <v>#REF!</v>
      </c>
      <c r="Y13" s="30" t="str">
        <f t="shared" si="28"/>
        <v>#REF!</v>
      </c>
      <c r="Z13" s="16"/>
    </row>
    <row r="14" ht="21.0" customHeight="1">
      <c r="A14" s="16"/>
      <c r="B14" s="17">
        <v>9.0</v>
      </c>
      <c r="C14" s="18" t="s">
        <v>45</v>
      </c>
      <c r="D14" s="19">
        <v>25.0</v>
      </c>
      <c r="E14" s="20" t="str">
        <f t="shared" ref="E14:G14" si="29">#REF!</f>
        <v>#REF!</v>
      </c>
      <c r="F14" s="21" t="str">
        <f t="shared" si="29"/>
        <v>#REF!</v>
      </c>
      <c r="G14" s="22" t="str">
        <f t="shared" si="29"/>
        <v>#REF!</v>
      </c>
      <c r="H14" s="17">
        <v>24.0</v>
      </c>
      <c r="I14" s="23" t="s">
        <v>46</v>
      </c>
      <c r="J14" s="19">
        <v>22.0</v>
      </c>
      <c r="K14" s="20" t="str">
        <f t="shared" ref="K14:M14" si="30">#REF!</f>
        <v>#REF!</v>
      </c>
      <c r="L14" s="21" t="str">
        <f t="shared" si="30"/>
        <v>#REF!</v>
      </c>
      <c r="M14" s="22" t="str">
        <f t="shared" si="30"/>
        <v>#REF!</v>
      </c>
      <c r="N14" s="17">
        <v>9.0</v>
      </c>
      <c r="O14" s="24" t="s">
        <v>47</v>
      </c>
      <c r="P14" s="17">
        <v>24.0</v>
      </c>
      <c r="Q14" s="25" t="str">
        <f t="shared" ref="Q14:S14" si="31">#REF!</f>
        <v>#REF!</v>
      </c>
      <c r="R14" s="26" t="str">
        <f t="shared" si="31"/>
        <v>#REF!</v>
      </c>
      <c r="S14" s="27" t="str">
        <f t="shared" si="31"/>
        <v>#REF!</v>
      </c>
      <c r="T14" s="17">
        <v>24.0</v>
      </c>
      <c r="U14" s="24" t="s">
        <v>48</v>
      </c>
      <c r="V14" s="17">
        <v>33.0</v>
      </c>
      <c r="W14" s="28" t="str">
        <f t="shared" ref="W14:Y14" si="32">#REF!</f>
        <v>#REF!</v>
      </c>
      <c r="X14" s="29" t="str">
        <f t="shared" si="32"/>
        <v>#REF!</v>
      </c>
      <c r="Y14" s="30" t="str">
        <f t="shared" si="32"/>
        <v>#REF!</v>
      </c>
      <c r="Z14" s="16"/>
    </row>
    <row r="15" ht="21.0" customHeight="1">
      <c r="A15" s="16"/>
      <c r="B15" s="17">
        <v>10.0</v>
      </c>
      <c r="C15" s="18" t="s">
        <v>49</v>
      </c>
      <c r="D15" s="19">
        <v>25.0</v>
      </c>
      <c r="E15" s="20" t="str">
        <f t="shared" ref="E15:G15" si="33">#REF!</f>
        <v>#REF!</v>
      </c>
      <c r="F15" s="21" t="str">
        <f t="shared" si="33"/>
        <v>#REF!</v>
      </c>
      <c r="G15" s="22" t="str">
        <f t="shared" si="33"/>
        <v>#REF!</v>
      </c>
      <c r="H15" s="17">
        <v>25.0</v>
      </c>
      <c r="I15" s="24" t="s">
        <v>50</v>
      </c>
      <c r="J15" s="19">
        <v>10.0</v>
      </c>
      <c r="K15" s="20" t="str">
        <f t="shared" ref="K15:M15" si="34">#REF!</f>
        <v>#REF!</v>
      </c>
      <c r="L15" s="21" t="str">
        <f t="shared" si="34"/>
        <v>#REF!</v>
      </c>
      <c r="M15" s="22" t="str">
        <f t="shared" si="34"/>
        <v>#REF!</v>
      </c>
      <c r="N15" s="17">
        <v>10.0</v>
      </c>
      <c r="O15" s="24" t="s">
        <v>51</v>
      </c>
      <c r="P15" s="17">
        <v>24.0</v>
      </c>
      <c r="Q15" s="25" t="str">
        <f t="shared" ref="Q15:S15" si="35">#REF!</f>
        <v>#REF!</v>
      </c>
      <c r="R15" s="26" t="str">
        <f t="shared" si="35"/>
        <v>#REF!</v>
      </c>
      <c r="S15" s="27" t="str">
        <f t="shared" si="35"/>
        <v>#REF!</v>
      </c>
      <c r="T15" s="17">
        <v>25.0</v>
      </c>
      <c r="U15" s="24" t="s">
        <v>52</v>
      </c>
      <c r="V15" s="17">
        <v>33.0</v>
      </c>
      <c r="W15" s="28" t="str">
        <f t="shared" ref="W15:Y15" si="36">#REF!</f>
        <v>#REF!</v>
      </c>
      <c r="X15" s="29" t="str">
        <f t="shared" si="36"/>
        <v>#REF!</v>
      </c>
      <c r="Y15" s="30" t="str">
        <f t="shared" si="36"/>
        <v>#REF!</v>
      </c>
      <c r="Z15" s="16"/>
    </row>
    <row r="16" ht="21.0" customHeight="1">
      <c r="A16" s="16"/>
      <c r="B16" s="17">
        <v>11.0</v>
      </c>
      <c r="C16" s="18" t="s">
        <v>53</v>
      </c>
      <c r="D16" s="19">
        <v>18.0</v>
      </c>
      <c r="E16" s="20" t="str">
        <f t="shared" ref="E16:G16" si="37">#REF!</f>
        <v>#REF!</v>
      </c>
      <c r="F16" s="21" t="str">
        <f t="shared" si="37"/>
        <v>#REF!</v>
      </c>
      <c r="G16" s="22" t="str">
        <f t="shared" si="37"/>
        <v>#REF!</v>
      </c>
      <c r="H16" s="17">
        <v>26.0</v>
      </c>
      <c r="I16" s="23" t="s">
        <v>54</v>
      </c>
      <c r="J16" s="19">
        <v>25.0</v>
      </c>
      <c r="K16" s="20" t="str">
        <f t="shared" ref="K16:M16" si="38">#REF!</f>
        <v>#REF!</v>
      </c>
      <c r="L16" s="21" t="str">
        <f t="shared" si="38"/>
        <v>#REF!</v>
      </c>
      <c r="M16" s="22" t="str">
        <f t="shared" si="38"/>
        <v>#REF!</v>
      </c>
      <c r="N16" s="17">
        <v>11.0</v>
      </c>
      <c r="O16" s="24" t="s">
        <v>55</v>
      </c>
      <c r="P16" s="17">
        <v>26.0</v>
      </c>
      <c r="Q16" s="25" t="str">
        <f t="shared" ref="Q16:S16" si="39">#REF!</f>
        <v>#REF!</v>
      </c>
      <c r="R16" s="26" t="str">
        <f t="shared" si="39"/>
        <v>#REF!</v>
      </c>
      <c r="S16" s="27" t="str">
        <f t="shared" si="39"/>
        <v>#REF!</v>
      </c>
      <c r="T16" s="17">
        <v>26.0</v>
      </c>
      <c r="U16" s="24" t="s">
        <v>56</v>
      </c>
      <c r="V16" s="17">
        <v>36.0</v>
      </c>
      <c r="W16" s="28" t="str">
        <f t="shared" ref="W16:Y16" si="40">#REF!</f>
        <v>#REF!</v>
      </c>
      <c r="X16" s="29" t="str">
        <f t="shared" si="40"/>
        <v>#REF!</v>
      </c>
      <c r="Y16" s="30" t="str">
        <f t="shared" si="40"/>
        <v>#REF!</v>
      </c>
      <c r="Z16" s="16"/>
    </row>
    <row r="17" ht="21.0" customHeight="1">
      <c r="A17" s="16"/>
      <c r="B17" s="17">
        <v>12.0</v>
      </c>
      <c r="C17" s="18" t="s">
        <v>57</v>
      </c>
      <c r="D17" s="19">
        <v>26.0</v>
      </c>
      <c r="E17" s="20" t="str">
        <f t="shared" ref="E17:G17" si="41">#REF!</f>
        <v>#REF!</v>
      </c>
      <c r="F17" s="21" t="str">
        <f t="shared" si="41"/>
        <v>#REF!</v>
      </c>
      <c r="G17" s="22" t="str">
        <f t="shared" si="41"/>
        <v>#REF!</v>
      </c>
      <c r="H17" s="31"/>
      <c r="I17" s="32"/>
      <c r="J17" s="32"/>
      <c r="K17" s="32"/>
      <c r="L17" s="32"/>
      <c r="M17" s="33"/>
      <c r="N17" s="17">
        <v>12.0</v>
      </c>
      <c r="O17" s="24" t="s">
        <v>58</v>
      </c>
      <c r="P17" s="17">
        <v>39.0</v>
      </c>
      <c r="Q17" s="25" t="str">
        <f t="shared" ref="Q17:S17" si="42">#REF!</f>
        <v>#REF!</v>
      </c>
      <c r="R17" s="26" t="str">
        <f t="shared" si="42"/>
        <v>#REF!</v>
      </c>
      <c r="S17" s="27" t="str">
        <f t="shared" si="42"/>
        <v>#REF!</v>
      </c>
      <c r="T17" s="17">
        <v>27.0</v>
      </c>
      <c r="U17" s="24" t="s">
        <v>59</v>
      </c>
      <c r="V17" s="17">
        <v>25.0</v>
      </c>
      <c r="W17" s="28" t="str">
        <f t="shared" ref="W17:Y17" si="43">#REF!</f>
        <v>#REF!</v>
      </c>
      <c r="X17" s="29" t="str">
        <f t="shared" si="43"/>
        <v>#REF!</v>
      </c>
      <c r="Y17" s="30" t="str">
        <f t="shared" si="43"/>
        <v>#REF!</v>
      </c>
      <c r="Z17" s="16"/>
    </row>
    <row r="18" ht="21.0" customHeight="1">
      <c r="A18" s="16"/>
      <c r="B18" s="17">
        <v>13.0</v>
      </c>
      <c r="C18" s="18" t="s">
        <v>60</v>
      </c>
      <c r="D18" s="19">
        <v>19.0</v>
      </c>
      <c r="E18" s="20" t="str">
        <f t="shared" ref="E18:G18" si="44">#REF!</f>
        <v>#REF!</v>
      </c>
      <c r="F18" s="21" t="str">
        <f t="shared" si="44"/>
        <v>#REF!</v>
      </c>
      <c r="G18" s="22" t="str">
        <f t="shared" si="44"/>
        <v>#REF!</v>
      </c>
      <c r="H18" s="34"/>
      <c r="M18" s="35"/>
      <c r="N18" s="17">
        <v>13.0</v>
      </c>
      <c r="O18" s="24" t="s">
        <v>61</v>
      </c>
      <c r="P18" s="17">
        <v>36.0</v>
      </c>
      <c r="Q18" s="25" t="str">
        <f t="shared" ref="Q18:S18" si="45">#REF!</f>
        <v>#REF!</v>
      </c>
      <c r="R18" s="26" t="str">
        <f t="shared" si="45"/>
        <v>#REF!</v>
      </c>
      <c r="S18" s="27" t="str">
        <f t="shared" si="45"/>
        <v>#REF!</v>
      </c>
      <c r="T18" s="17">
        <v>28.0</v>
      </c>
      <c r="U18" s="24" t="s">
        <v>62</v>
      </c>
      <c r="V18" s="17">
        <v>29.0</v>
      </c>
      <c r="W18" s="28" t="str">
        <f t="shared" ref="W18:Y18" si="46">#REF!</f>
        <v>#REF!</v>
      </c>
      <c r="X18" s="29" t="str">
        <f t="shared" si="46"/>
        <v>#REF!</v>
      </c>
      <c r="Y18" s="30" t="str">
        <f t="shared" si="46"/>
        <v>#REF!</v>
      </c>
      <c r="Z18" s="16"/>
    </row>
    <row r="19" ht="21.0" customHeight="1">
      <c r="A19" s="16"/>
      <c r="B19" s="17">
        <v>14.0</v>
      </c>
      <c r="C19" s="18" t="s">
        <v>63</v>
      </c>
      <c r="D19" s="19">
        <v>19.0</v>
      </c>
      <c r="E19" s="20" t="str">
        <f t="shared" ref="E19:G19" si="47">#REF!</f>
        <v>#REF!</v>
      </c>
      <c r="F19" s="21" t="str">
        <f t="shared" si="47"/>
        <v>#REF!</v>
      </c>
      <c r="G19" s="22" t="str">
        <f t="shared" si="47"/>
        <v>#REF!</v>
      </c>
      <c r="H19" s="34"/>
      <c r="M19" s="35"/>
      <c r="N19" s="17">
        <v>14.0</v>
      </c>
      <c r="O19" s="24" t="s">
        <v>64</v>
      </c>
      <c r="P19" s="17">
        <v>37.0</v>
      </c>
      <c r="Q19" s="25" t="str">
        <f t="shared" ref="Q19:S19" si="48">#REF!</f>
        <v>#REF!</v>
      </c>
      <c r="R19" s="26" t="str">
        <f t="shared" si="48"/>
        <v>#REF!</v>
      </c>
      <c r="S19" s="27" t="str">
        <f t="shared" si="48"/>
        <v>#REF!</v>
      </c>
      <c r="T19" s="17">
        <v>29.0</v>
      </c>
      <c r="U19" s="24" t="s">
        <v>65</v>
      </c>
      <c r="V19" s="17">
        <v>26.0</v>
      </c>
      <c r="W19" s="28" t="str">
        <f t="shared" ref="W19:Y19" si="49">#REF!</f>
        <v>#REF!</v>
      </c>
      <c r="X19" s="29" t="str">
        <f t="shared" si="49"/>
        <v>#REF!</v>
      </c>
      <c r="Y19" s="30" t="str">
        <f t="shared" si="49"/>
        <v>#REF!</v>
      </c>
      <c r="Z19" s="16"/>
    </row>
    <row r="20" ht="21.0" customHeight="1">
      <c r="A20" s="16"/>
      <c r="B20" s="17">
        <v>15.0</v>
      </c>
      <c r="C20" s="23" t="s">
        <v>66</v>
      </c>
      <c r="D20" s="19">
        <v>35.0</v>
      </c>
      <c r="E20" s="20" t="str">
        <f t="shared" ref="E20:G20" si="50">#REF!</f>
        <v>#REF!</v>
      </c>
      <c r="F20" s="21" t="str">
        <f t="shared" si="50"/>
        <v>#REF!</v>
      </c>
      <c r="G20" s="22" t="str">
        <f t="shared" si="50"/>
        <v>#REF!</v>
      </c>
      <c r="H20" s="36"/>
      <c r="I20" s="37"/>
      <c r="J20" s="37"/>
      <c r="K20" s="37"/>
      <c r="L20" s="37"/>
      <c r="M20" s="38"/>
      <c r="N20" s="17">
        <v>15.0</v>
      </c>
      <c r="O20" s="24" t="s">
        <v>67</v>
      </c>
      <c r="P20" s="17">
        <v>23.0</v>
      </c>
      <c r="Q20" s="39">
        <f>THUD21.4.CT!AJ44</f>
        <v>10</v>
      </c>
      <c r="R20" s="40">
        <f>THUD21.4.CT!AK44</f>
        <v>4</v>
      </c>
      <c r="S20" s="41">
        <f>THUD21.4.CT!AL44</f>
        <v>0</v>
      </c>
      <c r="T20" s="42"/>
      <c r="U20" s="10"/>
      <c r="V20" s="10"/>
      <c r="W20" s="10"/>
      <c r="X20" s="10"/>
      <c r="Y20" s="11"/>
      <c r="Z20" s="16"/>
    </row>
    <row r="21" ht="15.75" customHeight="1">
      <c r="A21" s="43"/>
      <c r="B21" s="44" t="s">
        <v>68</v>
      </c>
      <c r="C21" s="10"/>
      <c r="D21" s="10"/>
      <c r="E21" s="10"/>
      <c r="F21" s="10"/>
      <c r="G21" s="11"/>
      <c r="H21" s="44" t="s">
        <v>69</v>
      </c>
      <c r="I21" s="10"/>
      <c r="J21" s="10"/>
      <c r="K21" s="10"/>
      <c r="L21" s="10"/>
      <c r="M21" s="11"/>
      <c r="N21" s="44" t="s">
        <v>70</v>
      </c>
      <c r="O21" s="10"/>
      <c r="P21" s="10"/>
      <c r="Q21" s="10"/>
      <c r="R21" s="10"/>
      <c r="S21" s="11"/>
      <c r="T21" s="44" t="s">
        <v>71</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72</v>
      </c>
      <c r="K1" s="2"/>
      <c r="L1" s="2"/>
      <c r="M1" s="2"/>
      <c r="N1" s="3" t="s">
        <v>1</v>
      </c>
      <c r="Z1" s="1"/>
    </row>
    <row r="2" ht="20.25" customHeight="1">
      <c r="A2" s="1"/>
      <c r="B2" s="4" t="s">
        <v>73</v>
      </c>
      <c r="Z2" s="1"/>
    </row>
    <row r="3" ht="33.0" customHeight="1">
      <c r="A3" s="1"/>
      <c r="B3" s="60" t="s">
        <v>74</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24"/>
      <c r="D5" s="19"/>
      <c r="E5" s="20"/>
      <c r="F5" s="62"/>
      <c r="G5" s="63"/>
      <c r="H5" s="17">
        <v>1.0</v>
      </c>
      <c r="I5" s="23"/>
      <c r="J5" s="19"/>
      <c r="K5" s="20"/>
      <c r="L5" s="62"/>
      <c r="M5" s="63"/>
      <c r="N5" s="17">
        <v>1.0</v>
      </c>
      <c r="O5" s="18" t="s">
        <v>75</v>
      </c>
      <c r="P5" s="64">
        <v>72.0</v>
      </c>
      <c r="Q5" s="20">
        <f>BHST21.4.CT!AJ38</f>
        <v>0</v>
      </c>
      <c r="R5" s="62">
        <f>BHST21.4.CT!AK38</f>
        <v>0</v>
      </c>
      <c r="S5" s="63">
        <f>BHST21.4.CT!AL38</f>
        <v>0</v>
      </c>
      <c r="T5" s="17">
        <v>1.0</v>
      </c>
      <c r="U5" s="18" t="s">
        <v>76</v>
      </c>
      <c r="V5" s="19">
        <v>37.0</v>
      </c>
      <c r="W5" s="20">
        <f>THUD21.4.CT!AJ44</f>
        <v>10</v>
      </c>
      <c r="X5" s="62">
        <f>THUD21.4.CT!AK44</f>
        <v>4</v>
      </c>
      <c r="Y5" s="63">
        <f>THUD21.4.CT!AL44</f>
        <v>0</v>
      </c>
      <c r="Z5" s="16"/>
    </row>
    <row r="6" ht="20.25" customHeight="1">
      <c r="A6" s="16"/>
      <c r="B6" s="17">
        <v>2.0</v>
      </c>
      <c r="C6" s="24"/>
      <c r="D6" s="19"/>
      <c r="E6" s="20"/>
      <c r="F6" s="62"/>
      <c r="G6" s="63"/>
      <c r="H6" s="17">
        <v>2.0</v>
      </c>
      <c r="I6" s="23"/>
      <c r="J6" s="19"/>
      <c r="K6" s="20"/>
      <c r="L6" s="62"/>
      <c r="M6" s="63"/>
      <c r="N6" s="17">
        <v>2.0</v>
      </c>
      <c r="O6" s="18" t="s">
        <v>77</v>
      </c>
      <c r="P6" s="64">
        <v>44.0</v>
      </c>
      <c r="Q6" s="20">
        <f>BHST21.5.CT!AJ51</f>
        <v>19</v>
      </c>
      <c r="R6" s="62">
        <f>BHST21.5.CT!AK51</f>
        <v>0</v>
      </c>
      <c r="S6" s="63">
        <f>BHST21.5.CT!AL51</f>
        <v>0</v>
      </c>
      <c r="T6" s="17">
        <v>2.0</v>
      </c>
      <c r="U6" s="18" t="s">
        <v>78</v>
      </c>
      <c r="V6" s="17">
        <v>48.0</v>
      </c>
      <c r="W6" s="20">
        <f>THUD21.5.CT!AJ55</f>
        <v>25</v>
      </c>
      <c r="X6" s="62">
        <f>THUD21.5.CT!AK55</f>
        <v>2</v>
      </c>
      <c r="Y6" s="63">
        <f>THUD21.5.CT!AL55</f>
        <v>0</v>
      </c>
      <c r="Z6" s="16"/>
    </row>
    <row r="7" ht="20.25" customHeight="1">
      <c r="A7" s="16"/>
      <c r="B7" s="17">
        <v>3.0</v>
      </c>
      <c r="C7" s="24"/>
      <c r="D7" s="19"/>
      <c r="E7" s="20"/>
      <c r="F7" s="62"/>
      <c r="G7" s="63"/>
      <c r="H7" s="17">
        <v>3.0</v>
      </c>
      <c r="I7" s="23"/>
      <c r="J7" s="19"/>
      <c r="K7" s="20"/>
      <c r="L7" s="62"/>
      <c r="M7" s="63"/>
      <c r="N7" s="17">
        <v>3.0</v>
      </c>
      <c r="O7" s="18"/>
      <c r="P7" s="19"/>
      <c r="Q7" s="20"/>
      <c r="R7" s="21"/>
      <c r="S7" s="22"/>
      <c r="T7" s="17">
        <v>3.0</v>
      </c>
      <c r="U7" s="18"/>
      <c r="V7" s="19"/>
      <c r="W7" s="25"/>
      <c r="X7" s="26"/>
      <c r="Y7" s="27"/>
      <c r="Z7" s="16"/>
    </row>
    <row r="8" ht="20.25" customHeight="1">
      <c r="A8" s="16"/>
      <c r="B8" s="17">
        <v>4.0</v>
      </c>
      <c r="C8" s="24"/>
      <c r="D8" s="19"/>
      <c r="E8" s="20"/>
      <c r="F8" s="62"/>
      <c r="G8" s="63"/>
      <c r="H8" s="17">
        <v>4.0</v>
      </c>
      <c r="I8" s="23"/>
      <c r="J8" s="19"/>
      <c r="K8" s="20"/>
      <c r="L8" s="62"/>
      <c r="M8" s="63"/>
      <c r="N8" s="17">
        <v>4.0</v>
      </c>
      <c r="O8" s="18"/>
      <c r="P8" s="19"/>
      <c r="Q8" s="20"/>
      <c r="R8" s="21"/>
      <c r="S8" s="22"/>
      <c r="T8" s="17">
        <v>4.0</v>
      </c>
      <c r="U8" s="18"/>
      <c r="V8" s="19"/>
      <c r="W8" s="20"/>
      <c r="X8" s="21"/>
      <c r="Y8" s="22"/>
      <c r="Z8" s="16"/>
    </row>
    <row r="9" ht="20.25" customHeight="1">
      <c r="A9" s="16"/>
      <c r="B9" s="17">
        <v>5.0</v>
      </c>
      <c r="C9" s="65"/>
      <c r="D9" s="19"/>
      <c r="E9" s="20"/>
      <c r="F9" s="21"/>
      <c r="G9" s="22"/>
      <c r="H9" s="17">
        <v>5.0</v>
      </c>
      <c r="I9" s="23"/>
      <c r="J9" s="17"/>
      <c r="K9" s="28"/>
      <c r="L9" s="66"/>
      <c r="M9" s="67"/>
      <c r="N9" s="17">
        <v>5.0</v>
      </c>
      <c r="O9" s="18"/>
      <c r="P9" s="19"/>
      <c r="Q9" s="20"/>
      <c r="R9" s="21"/>
      <c r="S9" s="22"/>
      <c r="T9" s="17">
        <v>5.0</v>
      </c>
      <c r="U9" s="18"/>
      <c r="V9" s="19"/>
      <c r="W9" s="20"/>
      <c r="X9" s="21"/>
      <c r="Y9" s="22"/>
      <c r="Z9" s="16"/>
    </row>
    <row r="10" ht="20.25" customHeight="1">
      <c r="A10" s="16"/>
      <c r="B10" s="17">
        <v>6.0</v>
      </c>
      <c r="C10" s="65"/>
      <c r="D10" s="19"/>
      <c r="E10" s="20"/>
      <c r="F10" s="21"/>
      <c r="G10" s="22"/>
      <c r="H10" s="17">
        <v>6.0</v>
      </c>
      <c r="I10" s="24"/>
      <c r="J10" s="17"/>
      <c r="K10" s="28"/>
      <c r="L10" s="66"/>
      <c r="M10" s="67"/>
      <c r="N10" s="17">
        <v>6.0</v>
      </c>
      <c r="O10" s="18"/>
      <c r="P10" s="19"/>
      <c r="Q10" s="20"/>
      <c r="R10" s="21"/>
      <c r="S10" s="22"/>
      <c r="T10" s="17">
        <v>6.0</v>
      </c>
      <c r="U10" s="18"/>
      <c r="V10" s="19"/>
      <c r="W10" s="20"/>
      <c r="X10" s="21"/>
      <c r="Y10" s="22"/>
      <c r="Z10" s="16"/>
    </row>
    <row r="11" ht="20.25" customHeight="1">
      <c r="A11" s="16"/>
      <c r="B11" s="17">
        <v>7.0</v>
      </c>
      <c r="C11" s="65"/>
      <c r="D11" s="17"/>
      <c r="E11" s="25"/>
      <c r="F11" s="26"/>
      <c r="G11" s="41"/>
      <c r="H11" s="17">
        <v>7.0</v>
      </c>
      <c r="I11" s="24"/>
      <c r="J11" s="17"/>
      <c r="K11" s="28"/>
      <c r="L11" s="66"/>
      <c r="M11" s="67"/>
      <c r="N11" s="17">
        <v>7.0</v>
      </c>
      <c r="O11" s="18"/>
      <c r="P11" s="19"/>
      <c r="Q11" s="20"/>
      <c r="R11" s="21"/>
      <c r="S11" s="22"/>
      <c r="T11" s="17">
        <v>7.0</v>
      </c>
      <c r="U11" s="18"/>
      <c r="V11" s="19"/>
      <c r="W11" s="20"/>
      <c r="X11" s="21"/>
      <c r="Y11" s="22"/>
      <c r="Z11" s="16"/>
    </row>
    <row r="12" ht="20.25" customHeight="1">
      <c r="A12" s="16"/>
      <c r="B12" s="17">
        <v>8.0</v>
      </c>
      <c r="C12" s="65"/>
      <c r="D12" s="17"/>
      <c r="E12" s="25"/>
      <c r="F12" s="26"/>
      <c r="G12" s="41"/>
      <c r="H12" s="17">
        <v>8.0</v>
      </c>
      <c r="I12" s="24"/>
      <c r="J12" s="17"/>
      <c r="K12" s="28"/>
      <c r="L12" s="66"/>
      <c r="M12" s="67"/>
      <c r="N12" s="17">
        <v>8.0</v>
      </c>
      <c r="O12" s="18"/>
      <c r="P12" s="19"/>
      <c r="Q12" s="20"/>
      <c r="R12" s="21"/>
      <c r="S12" s="22"/>
      <c r="T12" s="17">
        <v>8.0</v>
      </c>
      <c r="U12" s="23"/>
      <c r="V12" s="19"/>
      <c r="W12" s="20"/>
      <c r="X12" s="21"/>
      <c r="Y12" s="22"/>
      <c r="Z12" s="16"/>
    </row>
    <row r="13" ht="20.25" customHeight="1">
      <c r="A13" s="16"/>
      <c r="B13" s="17">
        <v>9.0</v>
      </c>
      <c r="C13" s="65"/>
      <c r="D13" s="17"/>
      <c r="E13" s="25"/>
      <c r="F13" s="26"/>
      <c r="G13" s="41"/>
      <c r="H13" s="17">
        <v>9.0</v>
      </c>
      <c r="I13" s="18"/>
      <c r="J13" s="17"/>
      <c r="K13" s="28"/>
      <c r="L13" s="66"/>
      <c r="M13" s="67"/>
      <c r="N13" s="17">
        <v>9.0</v>
      </c>
      <c r="O13" s="24"/>
      <c r="P13" s="17"/>
      <c r="Q13" s="25"/>
      <c r="R13" s="26"/>
      <c r="S13" s="27"/>
      <c r="T13" s="17">
        <v>9.0</v>
      </c>
      <c r="U13" s="24"/>
      <c r="V13" s="17"/>
      <c r="W13" s="25"/>
      <c r="X13" s="26"/>
      <c r="Y13" s="27"/>
      <c r="Z13" s="16"/>
    </row>
    <row r="14" ht="20.25" customHeight="1">
      <c r="A14" s="16"/>
      <c r="B14" s="17">
        <v>10.0</v>
      </c>
      <c r="C14" s="65"/>
      <c r="D14" s="17"/>
      <c r="E14" s="25"/>
      <c r="F14" s="26"/>
      <c r="G14" s="41"/>
      <c r="H14" s="17">
        <v>10.0</v>
      </c>
      <c r="I14" s="65"/>
      <c r="J14" s="17"/>
      <c r="K14" s="28"/>
      <c r="L14" s="29"/>
      <c r="M14" s="30"/>
      <c r="N14" s="17">
        <v>10.0</v>
      </c>
      <c r="O14" s="24"/>
      <c r="P14" s="17"/>
      <c r="Q14" s="25"/>
      <c r="R14" s="26"/>
      <c r="S14" s="27"/>
      <c r="T14" s="17">
        <v>10.0</v>
      </c>
      <c r="U14" s="24"/>
      <c r="V14" s="17"/>
      <c r="W14" s="25"/>
      <c r="X14" s="26"/>
      <c r="Y14" s="27"/>
      <c r="Z14" s="16"/>
    </row>
    <row r="15" ht="20.25" customHeight="1">
      <c r="A15" s="16"/>
      <c r="B15" s="17">
        <v>11.0</v>
      </c>
      <c r="C15" s="65"/>
      <c r="D15" s="17"/>
      <c r="E15" s="25"/>
      <c r="F15" s="26"/>
      <c r="G15" s="41"/>
      <c r="H15" s="17">
        <v>11.0</v>
      </c>
      <c r="I15" s="65"/>
      <c r="J15" s="17"/>
      <c r="K15" s="28"/>
      <c r="L15" s="29"/>
      <c r="M15" s="30"/>
      <c r="N15" s="17">
        <v>11.0</v>
      </c>
      <c r="O15" s="24"/>
      <c r="P15" s="17"/>
      <c r="Q15" s="25"/>
      <c r="R15" s="26"/>
      <c r="S15" s="27"/>
      <c r="T15" s="17">
        <v>11.0</v>
      </c>
      <c r="U15" s="24"/>
      <c r="V15" s="17"/>
      <c r="W15" s="25"/>
      <c r="X15" s="26"/>
      <c r="Y15" s="27"/>
      <c r="Z15" s="16"/>
    </row>
    <row r="16" ht="20.25" customHeight="1">
      <c r="A16" s="16"/>
      <c r="B16" s="17">
        <v>12.0</v>
      </c>
      <c r="C16" s="65"/>
      <c r="D16" s="17"/>
      <c r="E16" s="25"/>
      <c r="F16" s="26"/>
      <c r="G16" s="41"/>
      <c r="H16" s="17">
        <v>12.0</v>
      </c>
      <c r="I16" s="24"/>
      <c r="J16" s="17"/>
      <c r="K16" s="28"/>
      <c r="L16" s="29"/>
      <c r="M16" s="30"/>
      <c r="N16" s="17">
        <v>12.0</v>
      </c>
      <c r="O16" s="24"/>
      <c r="P16" s="17"/>
      <c r="Q16" s="25"/>
      <c r="R16" s="26"/>
      <c r="S16" s="27"/>
      <c r="T16" s="17">
        <v>12.0</v>
      </c>
      <c r="U16" s="24"/>
      <c r="V16" s="17"/>
      <c r="W16" s="25"/>
      <c r="X16" s="26"/>
      <c r="Y16" s="27"/>
      <c r="Z16" s="16"/>
    </row>
    <row r="17" ht="21.0" customHeight="1">
      <c r="A17" s="16"/>
      <c r="B17" s="44" t="s">
        <v>68</v>
      </c>
      <c r="C17" s="10"/>
      <c r="D17" s="10"/>
      <c r="E17" s="10"/>
      <c r="F17" s="10"/>
      <c r="G17" s="11"/>
      <c r="H17" s="17">
        <v>13.0</v>
      </c>
      <c r="I17" s="24"/>
      <c r="J17" s="17"/>
      <c r="K17" s="28"/>
      <c r="L17" s="29"/>
      <c r="M17" s="30"/>
      <c r="N17" s="17">
        <v>13.0</v>
      </c>
      <c r="O17" s="24"/>
      <c r="P17" s="17"/>
      <c r="Q17" s="25"/>
      <c r="R17" s="26"/>
      <c r="S17" s="27"/>
      <c r="T17" s="17">
        <v>13.0</v>
      </c>
      <c r="U17" s="24"/>
      <c r="V17" s="17"/>
      <c r="W17" s="25"/>
      <c r="X17" s="26"/>
      <c r="Y17" s="27"/>
      <c r="Z17" s="16"/>
    </row>
    <row r="18" ht="21.0" customHeight="1">
      <c r="A18" s="16"/>
      <c r="B18" s="68" t="s">
        <v>79</v>
      </c>
      <c r="C18" s="10"/>
      <c r="D18" s="10"/>
      <c r="E18" s="69"/>
      <c r="F18" s="70">
        <f>SUM(E5:E16)</f>
        <v>0</v>
      </c>
      <c r="G18" s="11"/>
      <c r="H18" s="71" t="s">
        <v>71</v>
      </c>
      <c r="I18" s="6"/>
      <c r="J18" s="6"/>
      <c r="K18" s="6"/>
      <c r="L18" s="6"/>
      <c r="M18" s="58"/>
      <c r="N18" s="17">
        <v>14.0</v>
      </c>
      <c r="O18" s="24"/>
      <c r="P18" s="17"/>
      <c r="Q18" s="25"/>
      <c r="R18" s="26"/>
      <c r="S18" s="27"/>
      <c r="T18" s="17">
        <v>14.0</v>
      </c>
      <c r="U18" s="24"/>
      <c r="V18" s="17"/>
      <c r="W18" s="25"/>
      <c r="X18" s="26"/>
      <c r="Y18" s="27"/>
      <c r="Z18" s="16"/>
    </row>
    <row r="19" ht="21.0" customHeight="1">
      <c r="A19" s="16"/>
      <c r="B19" s="47" t="str">
        <f>"Tổng HS vắng có phép "&amp;SUM(F5:F16)+SUM(F11:F16)</f>
        <v>Tổng HS vắng có phép 0</v>
      </c>
      <c r="C19" s="10"/>
      <c r="D19" s="10"/>
      <c r="E19" s="10"/>
      <c r="F19" s="10"/>
      <c r="G19" s="11"/>
      <c r="H19" s="72" t="s">
        <v>79</v>
      </c>
      <c r="I19" s="10"/>
      <c r="J19" s="10"/>
      <c r="K19" s="69"/>
      <c r="L19" s="70">
        <f>SUM(K5:K17)</f>
        <v>0</v>
      </c>
      <c r="M19" s="11"/>
      <c r="N19" s="44" t="s">
        <v>69</v>
      </c>
      <c r="O19" s="10"/>
      <c r="P19" s="10"/>
      <c r="Q19" s="10"/>
      <c r="R19" s="10"/>
      <c r="S19" s="11"/>
      <c r="T19" s="17">
        <v>15.0</v>
      </c>
      <c r="U19" s="24"/>
      <c r="V19" s="17"/>
      <c r="W19" s="25"/>
      <c r="X19" s="26"/>
      <c r="Y19" s="27"/>
      <c r="Z19" s="16"/>
    </row>
    <row r="20" ht="21.0" customHeight="1">
      <c r="A20" s="16"/>
      <c r="B20" s="48" t="str">
        <f>"Tổng HS đi học trễ "&amp;SUM(G5:G10)+SUM(G5:G16)</f>
        <v>Tổng HS đi học trễ 0</v>
      </c>
      <c r="C20" s="10"/>
      <c r="D20" s="10"/>
      <c r="E20" s="10"/>
      <c r="F20" s="10"/>
      <c r="G20" s="11"/>
      <c r="H20" s="47" t="str">
        <f>"Tổng HS vắng có phép " &amp;SUM(L5:L17)</f>
        <v>Tổng HS vắng có phép 0</v>
      </c>
      <c r="I20" s="10"/>
      <c r="J20" s="10"/>
      <c r="K20" s="10"/>
      <c r="L20" s="10"/>
      <c r="M20" s="69"/>
      <c r="N20" s="72" t="s">
        <v>80</v>
      </c>
      <c r="O20" s="10"/>
      <c r="P20" s="10"/>
      <c r="Q20" s="69"/>
      <c r="R20" s="70">
        <f>SUM(Q5:Q18)</f>
        <v>19</v>
      </c>
      <c r="S20" s="11"/>
      <c r="T20" s="17">
        <v>16.0</v>
      </c>
      <c r="U20" s="24"/>
      <c r="V20" s="17"/>
      <c r="W20" s="28"/>
      <c r="X20" s="29"/>
      <c r="Y20" s="30"/>
      <c r="Z20" s="16"/>
    </row>
    <row r="21" ht="15.75" customHeight="1">
      <c r="A21" s="43"/>
      <c r="B21" s="43"/>
      <c r="C21" s="43"/>
      <c r="D21" s="43"/>
      <c r="E21" s="43"/>
      <c r="F21" s="43"/>
      <c r="G21" s="43"/>
      <c r="H21" s="73" t="str">
        <f>"Tổng HS đi học trễ " &amp;SUM(M5:M17)</f>
        <v>Tổng HS đi học trễ 0</v>
      </c>
      <c r="I21" s="50"/>
      <c r="J21" s="50"/>
      <c r="K21" s="50"/>
      <c r="L21" s="50"/>
      <c r="M21" s="74"/>
      <c r="N21" s="47" t="str">
        <f>"Tổng HS vắng có phép "&amp;SUM(R5:R18)</f>
        <v>Tổng HS vắng có phép 0</v>
      </c>
      <c r="O21" s="10"/>
      <c r="P21" s="10"/>
      <c r="Q21" s="10"/>
      <c r="R21" s="10"/>
      <c r="S21" s="11"/>
      <c r="T21" s="71" t="s">
        <v>70</v>
      </c>
      <c r="U21" s="6"/>
      <c r="V21" s="6"/>
      <c r="W21" s="6"/>
      <c r="X21" s="6"/>
      <c r="Y21" s="58"/>
      <c r="Z21" s="43"/>
    </row>
    <row r="22" ht="24.75" customHeight="1">
      <c r="A22" s="75" t="s">
        <v>81</v>
      </c>
      <c r="B22" s="53"/>
      <c r="C22" s="53"/>
      <c r="D22" s="53"/>
      <c r="E22" s="53"/>
      <c r="F22" s="53"/>
      <c r="G22" s="53"/>
      <c r="H22" s="53"/>
      <c r="I22" s="53"/>
      <c r="J22" s="53"/>
      <c r="K22" s="54"/>
      <c r="L22" s="76">
        <f>SUM(E5:E16)+SUM(K5:K17)+SUM(Q5:Q18)+SUM(W5:W20)</f>
        <v>54</v>
      </c>
      <c r="M22" s="54"/>
      <c r="N22" s="48" t="str">
        <f>"Tổng HS đi học trễ "&amp;SUM(S5:S18)</f>
        <v>Tổng HS đi học trễ 0</v>
      </c>
      <c r="O22" s="10"/>
      <c r="P22" s="10"/>
      <c r="Q22" s="10"/>
      <c r="R22" s="10"/>
      <c r="S22" s="11"/>
      <c r="T22" s="72" t="s">
        <v>80</v>
      </c>
      <c r="U22" s="10"/>
      <c r="V22" s="10"/>
      <c r="W22" s="69"/>
      <c r="X22" s="70">
        <f>SUM(W5:W20)</f>
        <v>35</v>
      </c>
      <c r="Y22" s="11"/>
      <c r="Z22" s="45"/>
    </row>
    <row r="23" ht="24.75" customHeight="1">
      <c r="A23" s="1"/>
      <c r="B23" s="1"/>
      <c r="C23" s="77" t="s">
        <v>82</v>
      </c>
      <c r="D23" s="53"/>
      <c r="E23" s="53"/>
      <c r="F23" s="53"/>
      <c r="G23" s="53"/>
      <c r="H23" s="53"/>
      <c r="I23" s="53"/>
      <c r="J23" s="53"/>
      <c r="K23" s="53"/>
      <c r="L23" s="53"/>
      <c r="M23" s="53"/>
      <c r="N23" s="54"/>
      <c r="O23" s="78">
        <f>SUM(F5:F16)+SUM(L5:L17)+SUM(R5:R18)+SUM(X5:X20)</f>
        <v>6</v>
      </c>
      <c r="P23" s="54"/>
      <c r="Q23" s="79"/>
      <c r="R23" s="32"/>
      <c r="S23" s="33"/>
      <c r="T23" s="47" t="str">
        <f>"Tổng HS vắng có phép " &amp;SUM(X5:X20)</f>
        <v>Tổng HS vắng có phép 6</v>
      </c>
      <c r="U23" s="10"/>
      <c r="V23" s="10"/>
      <c r="W23" s="10"/>
      <c r="X23" s="10"/>
      <c r="Y23" s="11"/>
      <c r="Z23" s="1"/>
    </row>
    <row r="24" ht="24.75" customHeight="1">
      <c r="A24" s="80"/>
      <c r="B24" s="80"/>
      <c r="C24" s="81"/>
      <c r="D24" s="12"/>
      <c r="E24" s="82" t="s">
        <v>83</v>
      </c>
      <c r="F24" s="53"/>
      <c r="G24" s="53"/>
      <c r="H24" s="53"/>
      <c r="I24" s="53"/>
      <c r="J24" s="53"/>
      <c r="K24" s="53"/>
      <c r="L24" s="53"/>
      <c r="M24" s="53"/>
      <c r="N24" s="53"/>
      <c r="O24" s="54"/>
      <c r="P24" s="83">
        <f>SUM(G5:G16)+SUM(M5:M17)+SUM(S5:S18)+SUM(Y5:Y20)</f>
        <v>0</v>
      </c>
      <c r="Q24" s="53"/>
      <c r="R24" s="53"/>
      <c r="S24" s="84"/>
      <c r="T24" s="48" t="str">
        <f>"Tổng HS đi học trễ " &amp;SUM(Y5:Y20)</f>
        <v>Tổng HS đi học trễ 0</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4.57"/>
    <col customWidth="1" min="3" max="3" width="26.43"/>
    <col customWidth="1" min="4" max="4" width="9.71"/>
    <col customWidth="1" min="5" max="35" width="4.0"/>
    <col customWidth="1" min="36" max="38" width="6.71"/>
    <col customWidth="1" min="39" max="39" width="9.0"/>
  </cols>
  <sheetData>
    <row r="1" ht="22.5" customHeight="1">
      <c r="A1" s="85" t="s">
        <v>84</v>
      </c>
      <c r="Q1" s="86" t="s">
        <v>85</v>
      </c>
      <c r="AM1" s="87"/>
    </row>
    <row r="2" ht="22.5" customHeight="1">
      <c r="A2" s="86" t="s">
        <v>86</v>
      </c>
      <c r="Q2" s="86" t="s">
        <v>87</v>
      </c>
      <c r="AM2" s="87"/>
    </row>
    <row r="3" ht="31.5" customHeight="1">
      <c r="A3" s="88" t="s">
        <v>88</v>
      </c>
      <c r="AM3" s="87"/>
    </row>
    <row r="4" ht="31.5" customHeight="1">
      <c r="A4" s="87"/>
      <c r="B4" s="89"/>
      <c r="C4" s="89"/>
      <c r="D4" s="89"/>
      <c r="E4" s="89" t="s">
        <v>89</v>
      </c>
      <c r="F4" s="89" t="s">
        <v>89</v>
      </c>
      <c r="G4" s="89"/>
      <c r="H4" s="89"/>
      <c r="I4" s="90" t="s">
        <v>90</v>
      </c>
      <c r="J4" s="37"/>
      <c r="K4" s="37"/>
      <c r="L4" s="37"/>
      <c r="M4" s="91">
        <v>6.0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c r="AM4" s="87"/>
    </row>
    <row r="5" ht="21.0" customHeight="1">
      <c r="A5" s="92" t="s">
        <v>92</v>
      </c>
      <c r="B5" s="92" t="s">
        <v>93</v>
      </c>
      <c r="C5" s="93" t="s">
        <v>94</v>
      </c>
      <c r="D5" s="33"/>
      <c r="E5" s="94">
        <f>DATE(R4,M4,1)</f>
        <v>44713</v>
      </c>
      <c r="F5" s="94">
        <f t="shared" ref="F5:AD5" si="1">E5+1</f>
        <v>44714</v>
      </c>
      <c r="G5" s="94">
        <f t="shared" si="1"/>
        <v>44715</v>
      </c>
      <c r="H5" s="94">
        <f t="shared" si="1"/>
        <v>44716</v>
      </c>
      <c r="I5" s="94">
        <f t="shared" si="1"/>
        <v>44717</v>
      </c>
      <c r="J5" s="94">
        <f t="shared" si="1"/>
        <v>44718</v>
      </c>
      <c r="K5" s="94">
        <f t="shared" si="1"/>
        <v>44719</v>
      </c>
      <c r="L5" s="94">
        <f t="shared" si="1"/>
        <v>44720</v>
      </c>
      <c r="M5" s="94">
        <f t="shared" si="1"/>
        <v>44721</v>
      </c>
      <c r="N5" s="94">
        <f t="shared" si="1"/>
        <v>44722</v>
      </c>
      <c r="O5" s="94">
        <f t="shared" si="1"/>
        <v>44723</v>
      </c>
      <c r="P5" s="94">
        <f t="shared" si="1"/>
        <v>44724</v>
      </c>
      <c r="Q5" s="94">
        <f t="shared" si="1"/>
        <v>44725</v>
      </c>
      <c r="R5" s="94">
        <f t="shared" si="1"/>
        <v>44726</v>
      </c>
      <c r="S5" s="94">
        <f t="shared" si="1"/>
        <v>44727</v>
      </c>
      <c r="T5" s="94">
        <f t="shared" si="1"/>
        <v>44728</v>
      </c>
      <c r="U5" s="94">
        <f t="shared" si="1"/>
        <v>44729</v>
      </c>
      <c r="V5" s="94">
        <f t="shared" si="1"/>
        <v>44730</v>
      </c>
      <c r="W5" s="94">
        <f t="shared" si="1"/>
        <v>44731</v>
      </c>
      <c r="X5" s="94">
        <f t="shared" si="1"/>
        <v>44732</v>
      </c>
      <c r="Y5" s="94">
        <f t="shared" si="1"/>
        <v>44733</v>
      </c>
      <c r="Z5" s="94">
        <f t="shared" si="1"/>
        <v>44734</v>
      </c>
      <c r="AA5" s="94">
        <f t="shared" si="1"/>
        <v>44735</v>
      </c>
      <c r="AB5" s="94">
        <f t="shared" si="1"/>
        <v>44736</v>
      </c>
      <c r="AC5" s="94">
        <f t="shared" si="1"/>
        <v>44737</v>
      </c>
      <c r="AD5" s="94">
        <f t="shared" si="1"/>
        <v>44738</v>
      </c>
      <c r="AE5" s="95">
        <v>27.0</v>
      </c>
      <c r="AF5" s="94">
        <f t="shared" ref="AF5:AI5" si="2">AE5+1</f>
        <v>28</v>
      </c>
      <c r="AG5" s="94">
        <f t="shared" si="2"/>
        <v>29</v>
      </c>
      <c r="AH5" s="94">
        <f t="shared" si="2"/>
        <v>30</v>
      </c>
      <c r="AI5" s="94">
        <f t="shared" si="2"/>
        <v>31</v>
      </c>
      <c r="AJ5" s="96" t="s">
        <v>95</v>
      </c>
      <c r="AK5" s="96" t="s">
        <v>96</v>
      </c>
      <c r="AL5" s="96" t="s">
        <v>97</v>
      </c>
      <c r="AM5" s="97"/>
    </row>
    <row r="6" ht="21.0" customHeight="1">
      <c r="A6" s="98"/>
      <c r="B6" s="98"/>
      <c r="C6" s="36"/>
      <c r="D6" s="38"/>
      <c r="E6" s="99">
        <f t="shared" ref="E6:AI6" si="3">IF(WEEKDAY(E5)=1,"CN",WEEKDAY(E5))</f>
        <v>4</v>
      </c>
      <c r="F6" s="99">
        <f t="shared" si="3"/>
        <v>5</v>
      </c>
      <c r="G6" s="99">
        <f t="shared" si="3"/>
        <v>6</v>
      </c>
      <c r="H6" s="99">
        <f t="shared" si="3"/>
        <v>7</v>
      </c>
      <c r="I6" s="99" t="str">
        <f t="shared" si="3"/>
        <v>CN</v>
      </c>
      <c r="J6" s="99">
        <f t="shared" si="3"/>
        <v>2</v>
      </c>
      <c r="K6" s="99">
        <f t="shared" si="3"/>
        <v>3</v>
      </c>
      <c r="L6" s="99">
        <f t="shared" si="3"/>
        <v>4</v>
      </c>
      <c r="M6" s="99">
        <f t="shared" si="3"/>
        <v>5</v>
      </c>
      <c r="N6" s="99">
        <f t="shared" si="3"/>
        <v>6</v>
      </c>
      <c r="O6" s="99">
        <f t="shared" si="3"/>
        <v>7</v>
      </c>
      <c r="P6" s="99" t="str">
        <f t="shared" si="3"/>
        <v>CN</v>
      </c>
      <c r="Q6" s="99">
        <f t="shared" si="3"/>
        <v>2</v>
      </c>
      <c r="R6" s="99">
        <f t="shared" si="3"/>
        <v>3</v>
      </c>
      <c r="S6" s="99">
        <f t="shared" si="3"/>
        <v>4</v>
      </c>
      <c r="T6" s="99">
        <f t="shared" si="3"/>
        <v>5</v>
      </c>
      <c r="U6" s="99">
        <f t="shared" si="3"/>
        <v>6</v>
      </c>
      <c r="V6" s="99">
        <f t="shared" si="3"/>
        <v>7</v>
      </c>
      <c r="W6" s="99" t="str">
        <f t="shared" si="3"/>
        <v>CN</v>
      </c>
      <c r="X6" s="99">
        <f t="shared" si="3"/>
        <v>2</v>
      </c>
      <c r="Y6" s="99">
        <f t="shared" si="3"/>
        <v>3</v>
      </c>
      <c r="Z6" s="99">
        <f t="shared" si="3"/>
        <v>4</v>
      </c>
      <c r="AA6" s="99">
        <f t="shared" si="3"/>
        <v>5</v>
      </c>
      <c r="AB6" s="99">
        <f t="shared" si="3"/>
        <v>6</v>
      </c>
      <c r="AC6" s="99">
        <f t="shared" si="3"/>
        <v>7</v>
      </c>
      <c r="AD6" s="99" t="str">
        <f t="shared" si="3"/>
        <v>CN</v>
      </c>
      <c r="AE6" s="99">
        <f t="shared" si="3"/>
        <v>6</v>
      </c>
      <c r="AF6" s="99">
        <f t="shared" si="3"/>
        <v>7</v>
      </c>
      <c r="AG6" s="99" t="str">
        <f t="shared" si="3"/>
        <v>CN</v>
      </c>
      <c r="AH6" s="99">
        <f t="shared" si="3"/>
        <v>2</v>
      </c>
      <c r="AI6" s="99">
        <f t="shared" si="3"/>
        <v>3</v>
      </c>
      <c r="AJ6" s="98"/>
      <c r="AK6" s="98"/>
      <c r="AL6" s="98"/>
      <c r="AM6" s="97"/>
    </row>
    <row r="7" ht="21.0" customHeight="1">
      <c r="A7" s="100">
        <v>1.0</v>
      </c>
      <c r="B7" s="101">
        <v>2.110060118E9</v>
      </c>
      <c r="C7" s="102" t="s">
        <v>98</v>
      </c>
      <c r="D7" s="103" t="s">
        <v>99</v>
      </c>
      <c r="E7" s="104"/>
      <c r="F7" s="105"/>
      <c r="G7" s="106"/>
      <c r="H7" s="107"/>
      <c r="I7" s="107"/>
      <c r="J7" s="108"/>
      <c r="K7" s="109"/>
      <c r="L7" s="110"/>
      <c r="M7" s="109"/>
      <c r="N7" s="105"/>
      <c r="O7" s="105"/>
      <c r="P7" s="111"/>
      <c r="Q7" s="105"/>
      <c r="R7" s="105"/>
      <c r="S7" s="105"/>
      <c r="T7" s="105"/>
      <c r="U7" s="105"/>
      <c r="V7" s="105"/>
      <c r="W7" s="105"/>
      <c r="X7" s="105"/>
      <c r="Y7" s="105"/>
      <c r="Z7" s="105"/>
      <c r="AA7" s="105"/>
      <c r="AB7" s="111"/>
      <c r="AC7" s="105"/>
      <c r="AD7" s="105"/>
      <c r="AE7" s="105"/>
      <c r="AF7" s="105"/>
      <c r="AG7" s="105"/>
      <c r="AH7" s="105"/>
      <c r="AI7" s="105"/>
      <c r="AJ7" s="112">
        <f t="shared" ref="AJ7:AJ37" si="4">COUNTIF(E7:AI7,"K")+2*COUNTIF(E7:AI7,"2K")+COUNTIF(E7:AI7,"TK")+COUNTIF(E7:AI7,"KT")+COUNTIF(E7:AI7,"PK")+COUNTIF(E7:AI7,"KP")+2*COUNTIF(E7:AI7,"K2")</f>
        <v>0</v>
      </c>
      <c r="AK7" s="14">
        <f t="shared" ref="AK7:AK37" si="5">COUNTIF(F7:AJ7,"P")+2*COUNTIF(F7:AJ7,"2P")+COUNTIF(F7:AJ7,"TP")+COUNTIF(F7:AJ7,"PT")+COUNTIF(F7:AJ7,"PK")+COUNTIF(F7:AJ7,"KP")+2*COUNTIF(F7:AJ7,"P2")</f>
        <v>0</v>
      </c>
      <c r="AL7" s="14">
        <f t="shared" ref="AL7:AL37" si="6">COUNTIF(E7:AI7,"T")+2*COUNTIF(E7:AI7,"2T")+2*COUNTIF(E7:AI7,"T2")+COUNTIF(E7:AI7,"PT")+COUNTIF(E7:AI7,"TP")+COUNTIF(E7:AI7,"TK")+COUNTIF(E7:AI7,"KT")</f>
        <v>0</v>
      </c>
      <c r="AM7" s="113"/>
    </row>
    <row r="8" ht="21.0" customHeight="1">
      <c r="A8" s="100">
        <v>2.0</v>
      </c>
      <c r="B8" s="114">
        <v>2.110060119E9</v>
      </c>
      <c r="C8" s="115" t="s">
        <v>100</v>
      </c>
      <c r="D8" s="116" t="s">
        <v>101</v>
      </c>
      <c r="E8" s="104"/>
      <c r="F8" s="105"/>
      <c r="G8" s="117"/>
      <c r="H8" s="118"/>
      <c r="I8" s="119"/>
      <c r="J8" s="108"/>
      <c r="K8" s="120"/>
      <c r="L8" s="121"/>
      <c r="M8" s="118"/>
      <c r="N8" s="111"/>
      <c r="O8" s="105"/>
      <c r="P8" s="122"/>
      <c r="Q8" s="105"/>
      <c r="R8" s="105"/>
      <c r="S8" s="105"/>
      <c r="T8" s="105"/>
      <c r="U8" s="105"/>
      <c r="V8" s="105"/>
      <c r="W8" s="105"/>
      <c r="X8" s="105"/>
      <c r="Y8" s="105"/>
      <c r="Z8" s="105"/>
      <c r="AA8" s="105"/>
      <c r="AB8" s="123"/>
      <c r="AC8" s="105"/>
      <c r="AD8" s="105"/>
      <c r="AE8" s="124"/>
      <c r="AF8" s="105"/>
      <c r="AG8" s="125"/>
      <c r="AH8" s="105"/>
      <c r="AI8" s="105"/>
      <c r="AJ8" s="112">
        <f t="shared" si="4"/>
        <v>0</v>
      </c>
      <c r="AK8" s="14">
        <f t="shared" si="5"/>
        <v>0</v>
      </c>
      <c r="AL8" s="14">
        <f t="shared" si="6"/>
        <v>0</v>
      </c>
      <c r="AM8" s="113"/>
    </row>
    <row r="9" ht="21.0" customHeight="1">
      <c r="A9" s="100">
        <v>3.0</v>
      </c>
      <c r="B9" s="114">
        <v>2.110060121E9</v>
      </c>
      <c r="C9" s="126" t="s">
        <v>102</v>
      </c>
      <c r="D9" s="116" t="s">
        <v>103</v>
      </c>
      <c r="E9" s="104"/>
      <c r="F9" s="105"/>
      <c r="G9" s="117"/>
      <c r="H9" s="118"/>
      <c r="I9" s="119"/>
      <c r="J9" s="108"/>
      <c r="K9" s="120"/>
      <c r="L9" s="121"/>
      <c r="M9" s="118"/>
      <c r="N9" s="123"/>
      <c r="O9" s="105"/>
      <c r="P9" s="123"/>
      <c r="Q9" s="105"/>
      <c r="R9" s="105"/>
      <c r="S9" s="105"/>
      <c r="T9" s="105"/>
      <c r="U9" s="105"/>
      <c r="V9" s="105"/>
      <c r="W9" s="105"/>
      <c r="X9" s="105"/>
      <c r="Y9" s="105"/>
      <c r="Z9" s="105"/>
      <c r="AA9" s="105"/>
      <c r="AB9" s="123"/>
      <c r="AC9" s="105"/>
      <c r="AD9" s="105"/>
      <c r="AE9" s="127"/>
      <c r="AF9" s="105"/>
      <c r="AG9" s="125"/>
      <c r="AH9" s="105"/>
      <c r="AI9" s="105"/>
      <c r="AJ9" s="112">
        <f t="shared" si="4"/>
        <v>0</v>
      </c>
      <c r="AK9" s="14">
        <f t="shared" si="5"/>
        <v>0</v>
      </c>
      <c r="AL9" s="14">
        <f t="shared" si="6"/>
        <v>0</v>
      </c>
      <c r="AM9" s="113"/>
    </row>
    <row r="10" ht="21.0" customHeight="1">
      <c r="A10" s="100">
        <v>4.0</v>
      </c>
      <c r="B10" s="128">
        <v>2.11020003E9</v>
      </c>
      <c r="C10" s="129" t="s">
        <v>104</v>
      </c>
      <c r="D10" s="116" t="s">
        <v>105</v>
      </c>
      <c r="E10" s="104"/>
      <c r="F10" s="105"/>
      <c r="G10" s="130"/>
      <c r="H10" s="118"/>
      <c r="I10" s="119"/>
      <c r="J10" s="108"/>
      <c r="K10" s="120"/>
      <c r="L10" s="110"/>
      <c r="M10" s="120"/>
      <c r="N10" s="123"/>
      <c r="O10" s="105"/>
      <c r="P10" s="123"/>
      <c r="Q10" s="105"/>
      <c r="R10" s="105"/>
      <c r="S10" s="105"/>
      <c r="T10" s="105"/>
      <c r="U10" s="105"/>
      <c r="V10" s="105"/>
      <c r="W10" s="105"/>
      <c r="X10" s="105"/>
      <c r="Y10" s="105"/>
      <c r="Z10" s="105"/>
      <c r="AA10" s="105"/>
      <c r="AB10" s="123"/>
      <c r="AC10" s="105"/>
      <c r="AD10" s="105"/>
      <c r="AE10" s="127"/>
      <c r="AF10" s="105"/>
      <c r="AG10" s="131"/>
      <c r="AH10" s="105"/>
      <c r="AI10" s="105"/>
      <c r="AJ10" s="112">
        <f t="shared" si="4"/>
        <v>0</v>
      </c>
      <c r="AK10" s="14">
        <f t="shared" si="5"/>
        <v>0</v>
      </c>
      <c r="AL10" s="14">
        <f t="shared" si="6"/>
        <v>0</v>
      </c>
      <c r="AM10" s="113"/>
    </row>
    <row r="11" ht="21.0" customHeight="1">
      <c r="A11" s="100">
        <v>5.0</v>
      </c>
      <c r="B11" s="114">
        <v>2.110060122E9</v>
      </c>
      <c r="C11" s="115" t="s">
        <v>106</v>
      </c>
      <c r="D11" s="116" t="s">
        <v>107</v>
      </c>
      <c r="E11" s="132"/>
      <c r="F11" s="105"/>
      <c r="G11" s="130"/>
      <c r="H11" s="118"/>
      <c r="I11" s="119"/>
      <c r="J11" s="108"/>
      <c r="K11" s="118"/>
      <c r="L11" s="121"/>
      <c r="M11" s="118"/>
      <c r="N11" s="123"/>
      <c r="O11" s="105"/>
      <c r="P11" s="123"/>
      <c r="Q11" s="105"/>
      <c r="R11" s="105"/>
      <c r="S11" s="105"/>
      <c r="T11" s="105"/>
      <c r="U11" s="105"/>
      <c r="V11" s="105"/>
      <c r="W11" s="105"/>
      <c r="X11" s="105"/>
      <c r="Y11" s="105"/>
      <c r="Z11" s="105"/>
      <c r="AA11" s="105"/>
      <c r="AB11" s="123"/>
      <c r="AC11" s="124"/>
      <c r="AD11" s="105"/>
      <c r="AE11" s="124"/>
      <c r="AF11" s="105"/>
      <c r="AG11" s="133"/>
      <c r="AH11" s="105"/>
      <c r="AI11" s="105"/>
      <c r="AJ11" s="112">
        <f t="shared" si="4"/>
        <v>0</v>
      </c>
      <c r="AK11" s="14">
        <f t="shared" si="5"/>
        <v>0</v>
      </c>
      <c r="AL11" s="14">
        <f t="shared" si="6"/>
        <v>0</v>
      </c>
      <c r="AM11" s="113"/>
    </row>
    <row r="12" ht="21.0" customHeight="1">
      <c r="A12" s="100">
        <v>6.0</v>
      </c>
      <c r="B12" s="114">
        <v>2.110060123E9</v>
      </c>
      <c r="C12" s="115" t="s">
        <v>108</v>
      </c>
      <c r="D12" s="116" t="s">
        <v>109</v>
      </c>
      <c r="E12" s="132"/>
      <c r="F12" s="105"/>
      <c r="G12" s="130"/>
      <c r="H12" s="118"/>
      <c r="I12" s="119"/>
      <c r="J12" s="108"/>
      <c r="K12" s="118"/>
      <c r="L12" s="110"/>
      <c r="M12" s="120"/>
      <c r="N12" s="123"/>
      <c r="O12" s="105"/>
      <c r="P12" s="122"/>
      <c r="Q12" s="105"/>
      <c r="R12" s="105"/>
      <c r="S12" s="105"/>
      <c r="T12" s="105"/>
      <c r="U12" s="105"/>
      <c r="V12" s="105"/>
      <c r="W12" s="105"/>
      <c r="X12" s="105"/>
      <c r="Y12" s="105"/>
      <c r="Z12" s="105"/>
      <c r="AA12" s="105"/>
      <c r="AB12" s="123"/>
      <c r="AC12" s="134"/>
      <c r="AD12" s="105"/>
      <c r="AE12" s="134"/>
      <c r="AF12" s="105"/>
      <c r="AG12" s="131"/>
      <c r="AH12" s="105"/>
      <c r="AI12" s="105"/>
      <c r="AJ12" s="112">
        <f t="shared" si="4"/>
        <v>0</v>
      </c>
      <c r="AK12" s="14">
        <f t="shared" si="5"/>
        <v>0</v>
      </c>
      <c r="AL12" s="14">
        <f t="shared" si="6"/>
        <v>0</v>
      </c>
      <c r="AM12" s="113"/>
    </row>
    <row r="13" ht="21.0" customHeight="1">
      <c r="A13" s="100">
        <v>7.0</v>
      </c>
      <c r="B13" s="114">
        <v>2.110200033E9</v>
      </c>
      <c r="C13" s="115" t="s">
        <v>110</v>
      </c>
      <c r="D13" s="116" t="s">
        <v>111</v>
      </c>
      <c r="E13" s="104"/>
      <c r="F13" s="105"/>
      <c r="G13" s="130"/>
      <c r="H13" s="118"/>
      <c r="I13" s="119"/>
      <c r="J13" s="108"/>
      <c r="K13" s="120"/>
      <c r="L13" s="110"/>
      <c r="M13" s="120"/>
      <c r="N13" s="123"/>
      <c r="O13" s="105"/>
      <c r="P13" s="122"/>
      <c r="Q13" s="135"/>
      <c r="R13" s="135"/>
      <c r="S13" s="136"/>
      <c r="T13" s="135"/>
      <c r="U13" s="135"/>
      <c r="V13" s="135"/>
      <c r="W13" s="105"/>
      <c r="X13" s="105"/>
      <c r="Y13" s="105"/>
      <c r="Z13" s="105"/>
      <c r="AA13" s="135"/>
      <c r="AB13" s="137"/>
      <c r="AC13" s="127"/>
      <c r="AD13" s="105"/>
      <c r="AE13" s="134"/>
      <c r="AF13" s="105"/>
      <c r="AG13" s="131"/>
      <c r="AH13" s="105"/>
      <c r="AI13" s="105"/>
      <c r="AJ13" s="112">
        <f t="shared" si="4"/>
        <v>0</v>
      </c>
      <c r="AK13" s="14">
        <f t="shared" si="5"/>
        <v>0</v>
      </c>
      <c r="AL13" s="14">
        <f t="shared" si="6"/>
        <v>0</v>
      </c>
      <c r="AM13" s="113"/>
    </row>
    <row r="14" ht="21.0" customHeight="1">
      <c r="A14" s="100">
        <v>8.0</v>
      </c>
      <c r="B14" s="114">
        <v>2.110060125E9</v>
      </c>
      <c r="C14" s="115" t="s">
        <v>112</v>
      </c>
      <c r="D14" s="116" t="s">
        <v>113</v>
      </c>
      <c r="E14" s="138"/>
      <c r="F14" s="139"/>
      <c r="G14" s="140"/>
      <c r="H14" s="141"/>
      <c r="I14" s="142"/>
      <c r="J14" s="143"/>
      <c r="K14" s="144"/>
      <c r="L14" s="145"/>
      <c r="M14" s="144"/>
      <c r="N14" s="137"/>
      <c r="O14" s="139"/>
      <c r="P14" s="146"/>
      <c r="Q14" s="147"/>
      <c r="R14" s="147"/>
      <c r="S14" s="148"/>
      <c r="T14" s="147"/>
      <c r="U14" s="149"/>
      <c r="V14" s="147"/>
      <c r="W14" s="150"/>
      <c r="X14" s="139"/>
      <c r="Y14" s="139"/>
      <c r="Z14" s="139"/>
      <c r="AA14" s="147"/>
      <c r="AB14" s="148"/>
      <c r="AC14" s="151"/>
      <c r="AD14" s="139"/>
      <c r="AE14" s="152"/>
      <c r="AF14" s="139"/>
      <c r="AG14" s="153"/>
      <c r="AH14" s="139"/>
      <c r="AI14" s="139"/>
      <c r="AJ14" s="112">
        <f t="shared" si="4"/>
        <v>0</v>
      </c>
      <c r="AK14" s="14">
        <f t="shared" si="5"/>
        <v>0</v>
      </c>
      <c r="AL14" s="14">
        <f t="shared" si="6"/>
        <v>0</v>
      </c>
      <c r="AM14" s="154"/>
    </row>
    <row r="15" ht="21.0" customHeight="1">
      <c r="A15" s="100">
        <v>9.0</v>
      </c>
      <c r="B15" s="114">
        <v>2.110200034E9</v>
      </c>
      <c r="C15" s="115" t="s">
        <v>114</v>
      </c>
      <c r="D15" s="116" t="s">
        <v>115</v>
      </c>
      <c r="E15" s="104"/>
      <c r="F15" s="105"/>
      <c r="G15" s="130"/>
      <c r="H15" s="118"/>
      <c r="I15" s="119"/>
      <c r="J15" s="108"/>
      <c r="K15" s="120"/>
      <c r="L15" s="121"/>
      <c r="M15" s="118"/>
      <c r="N15" s="137"/>
      <c r="O15" s="105"/>
      <c r="P15" s="123"/>
      <c r="Q15" s="135"/>
      <c r="R15" s="135"/>
      <c r="S15" s="137"/>
      <c r="T15" s="135"/>
      <c r="U15" s="137"/>
      <c r="V15" s="135"/>
      <c r="W15" s="155"/>
      <c r="X15" s="105"/>
      <c r="Y15" s="105"/>
      <c r="Z15" s="105"/>
      <c r="AA15" s="135"/>
      <c r="AB15" s="137"/>
      <c r="AC15" s="127"/>
      <c r="AD15" s="105"/>
      <c r="AE15" s="134"/>
      <c r="AF15" s="105"/>
      <c r="AG15" s="133"/>
      <c r="AH15" s="105"/>
      <c r="AI15" s="105"/>
      <c r="AJ15" s="112">
        <f t="shared" si="4"/>
        <v>0</v>
      </c>
      <c r="AK15" s="14">
        <f t="shared" si="5"/>
        <v>0</v>
      </c>
      <c r="AL15" s="14">
        <f t="shared" si="6"/>
        <v>0</v>
      </c>
      <c r="AM15" s="113"/>
    </row>
    <row r="16" ht="21.0" customHeight="1">
      <c r="A16" s="100">
        <v>10.0</v>
      </c>
      <c r="B16" s="114">
        <v>2.110060126E9</v>
      </c>
      <c r="C16" s="115" t="s">
        <v>116</v>
      </c>
      <c r="D16" s="116" t="s">
        <v>117</v>
      </c>
      <c r="E16" s="132"/>
      <c r="F16" s="105"/>
      <c r="G16" s="130"/>
      <c r="H16" s="118"/>
      <c r="I16" s="119"/>
      <c r="J16" s="108"/>
      <c r="K16" s="120"/>
      <c r="L16" s="121"/>
      <c r="M16" s="118"/>
      <c r="N16" s="137"/>
      <c r="O16" s="105"/>
      <c r="P16" s="122"/>
      <c r="Q16" s="135"/>
      <c r="R16" s="135"/>
      <c r="S16" s="137"/>
      <c r="T16" s="135"/>
      <c r="U16" s="137"/>
      <c r="V16" s="135"/>
      <c r="W16" s="155"/>
      <c r="X16" s="105"/>
      <c r="Y16" s="105"/>
      <c r="Z16" s="105"/>
      <c r="AA16" s="135"/>
      <c r="AB16" s="137"/>
      <c r="AC16" s="127"/>
      <c r="AD16" s="105"/>
      <c r="AE16" s="134"/>
      <c r="AF16" s="105"/>
      <c r="AG16" s="131"/>
      <c r="AH16" s="105"/>
      <c r="AI16" s="105"/>
      <c r="AJ16" s="112">
        <f t="shared" si="4"/>
        <v>0</v>
      </c>
      <c r="AK16" s="14">
        <f t="shared" si="5"/>
        <v>0</v>
      </c>
      <c r="AL16" s="14">
        <f t="shared" si="6"/>
        <v>0</v>
      </c>
      <c r="AM16" s="113"/>
    </row>
    <row r="17" ht="21.0" customHeight="1">
      <c r="A17" s="100">
        <v>11.0</v>
      </c>
      <c r="B17" s="114">
        <v>2.110060127E9</v>
      </c>
      <c r="C17" s="115" t="s">
        <v>118</v>
      </c>
      <c r="D17" s="116" t="s">
        <v>119</v>
      </c>
      <c r="E17" s="104"/>
      <c r="F17" s="105"/>
      <c r="G17" s="130"/>
      <c r="H17" s="118"/>
      <c r="I17" s="119"/>
      <c r="J17" s="108"/>
      <c r="K17" s="120"/>
      <c r="L17" s="110"/>
      <c r="M17" s="120"/>
      <c r="N17" s="137"/>
      <c r="O17" s="105"/>
      <c r="P17" s="123"/>
      <c r="Q17" s="135"/>
      <c r="R17" s="135"/>
      <c r="S17" s="137"/>
      <c r="T17" s="135"/>
      <c r="U17" s="137"/>
      <c r="V17" s="135"/>
      <c r="W17" s="155"/>
      <c r="X17" s="105"/>
      <c r="Y17" s="105"/>
      <c r="Z17" s="105"/>
      <c r="AA17" s="135"/>
      <c r="AB17" s="137"/>
      <c r="AC17" s="156"/>
      <c r="AD17" s="105"/>
      <c r="AE17" s="157"/>
      <c r="AF17" s="105"/>
      <c r="AG17" s="133"/>
      <c r="AH17" s="105"/>
      <c r="AI17" s="105"/>
      <c r="AJ17" s="112">
        <f t="shared" si="4"/>
        <v>0</v>
      </c>
      <c r="AK17" s="14">
        <f t="shared" si="5"/>
        <v>0</v>
      </c>
      <c r="AL17" s="14">
        <f t="shared" si="6"/>
        <v>0</v>
      </c>
      <c r="AM17" s="113"/>
    </row>
    <row r="18" ht="21.0" customHeight="1">
      <c r="A18" s="100">
        <v>12.0</v>
      </c>
      <c r="B18" s="114">
        <v>2.110060128E9</v>
      </c>
      <c r="C18" s="115" t="s">
        <v>120</v>
      </c>
      <c r="D18" s="116" t="s">
        <v>121</v>
      </c>
      <c r="E18" s="132"/>
      <c r="F18" s="105"/>
      <c r="G18" s="130"/>
      <c r="H18" s="118"/>
      <c r="I18" s="119"/>
      <c r="J18" s="108"/>
      <c r="K18" s="118"/>
      <c r="L18" s="121"/>
      <c r="M18" s="118"/>
      <c r="N18" s="137"/>
      <c r="O18" s="105"/>
      <c r="P18" s="123"/>
      <c r="Q18" s="135"/>
      <c r="R18" s="135"/>
      <c r="S18" s="137"/>
      <c r="T18" s="135"/>
      <c r="U18" s="137"/>
      <c r="V18" s="135"/>
      <c r="W18" s="155"/>
      <c r="X18" s="105"/>
      <c r="Y18" s="105"/>
      <c r="Z18" s="105"/>
      <c r="AA18" s="135"/>
      <c r="AB18" s="137"/>
      <c r="AC18" s="127"/>
      <c r="AD18" s="105"/>
      <c r="AE18" s="134"/>
      <c r="AF18" s="105"/>
      <c r="AG18" s="133"/>
      <c r="AH18" s="105"/>
      <c r="AI18" s="105"/>
      <c r="AJ18" s="112">
        <f t="shared" si="4"/>
        <v>0</v>
      </c>
      <c r="AK18" s="14">
        <f t="shared" si="5"/>
        <v>0</v>
      </c>
      <c r="AL18" s="14">
        <f t="shared" si="6"/>
        <v>0</v>
      </c>
      <c r="AM18" s="113"/>
    </row>
    <row r="19" ht="21.0" customHeight="1">
      <c r="A19" s="100">
        <v>13.0</v>
      </c>
      <c r="B19" s="114">
        <v>2.110060129E9</v>
      </c>
      <c r="C19" s="126" t="s">
        <v>122</v>
      </c>
      <c r="D19" s="116" t="s">
        <v>123</v>
      </c>
      <c r="E19" s="132"/>
      <c r="F19" s="105"/>
      <c r="G19" s="130"/>
      <c r="H19" s="118"/>
      <c r="I19" s="119"/>
      <c r="J19" s="108"/>
      <c r="K19" s="118"/>
      <c r="L19" s="121"/>
      <c r="M19" s="118"/>
      <c r="N19" s="137"/>
      <c r="O19" s="105"/>
      <c r="P19" s="123"/>
      <c r="Q19" s="135"/>
      <c r="R19" s="135"/>
      <c r="S19" s="137"/>
      <c r="T19" s="135"/>
      <c r="U19" s="137"/>
      <c r="V19" s="135"/>
      <c r="W19" s="155"/>
      <c r="X19" s="105"/>
      <c r="Y19" s="105"/>
      <c r="Z19" s="105"/>
      <c r="AA19" s="135"/>
      <c r="AB19" s="137"/>
      <c r="AC19" s="127"/>
      <c r="AD19" s="105"/>
      <c r="AE19" s="134"/>
      <c r="AF19" s="105"/>
      <c r="AG19" s="131"/>
      <c r="AH19" s="105"/>
      <c r="AI19" s="105"/>
      <c r="AJ19" s="112">
        <f t="shared" si="4"/>
        <v>0</v>
      </c>
      <c r="AK19" s="14">
        <f t="shared" si="5"/>
        <v>0</v>
      </c>
      <c r="AL19" s="14">
        <f t="shared" si="6"/>
        <v>0</v>
      </c>
      <c r="AM19" s="113"/>
    </row>
    <row r="20" ht="21.0" customHeight="1">
      <c r="A20" s="100">
        <v>14.0</v>
      </c>
      <c r="B20" s="114">
        <v>2.11006013E9</v>
      </c>
      <c r="C20" s="115" t="s">
        <v>124</v>
      </c>
      <c r="D20" s="116" t="s">
        <v>125</v>
      </c>
      <c r="E20" s="104"/>
      <c r="F20" s="105"/>
      <c r="G20" s="130"/>
      <c r="H20" s="118"/>
      <c r="I20" s="119"/>
      <c r="J20" s="108"/>
      <c r="K20" s="120"/>
      <c r="L20" s="110"/>
      <c r="M20" s="120"/>
      <c r="N20" s="137"/>
      <c r="O20" s="105"/>
      <c r="P20" s="123"/>
      <c r="Q20" s="135"/>
      <c r="R20" s="135"/>
      <c r="S20" s="137"/>
      <c r="T20" s="135"/>
      <c r="U20" s="137"/>
      <c r="V20" s="135"/>
      <c r="W20" s="155"/>
      <c r="X20" s="105"/>
      <c r="Y20" s="105"/>
      <c r="Z20" s="105"/>
      <c r="AA20" s="135"/>
      <c r="AB20" s="137"/>
      <c r="AC20" s="127"/>
      <c r="AD20" s="105"/>
      <c r="AE20" s="134"/>
      <c r="AF20" s="105"/>
      <c r="AG20" s="131"/>
      <c r="AH20" s="105"/>
      <c r="AI20" s="105"/>
      <c r="AJ20" s="112">
        <f t="shared" si="4"/>
        <v>0</v>
      </c>
      <c r="AK20" s="14">
        <f t="shared" si="5"/>
        <v>0</v>
      </c>
      <c r="AL20" s="14">
        <f t="shared" si="6"/>
        <v>0</v>
      </c>
      <c r="AM20" s="113"/>
    </row>
    <row r="21" ht="21.0" customHeight="1">
      <c r="A21" s="100">
        <v>15.0</v>
      </c>
      <c r="B21" s="158">
        <v>2.110200026E9</v>
      </c>
      <c r="C21" s="115" t="s">
        <v>126</v>
      </c>
      <c r="D21" s="116" t="s">
        <v>127</v>
      </c>
      <c r="E21" s="104"/>
      <c r="F21" s="105"/>
      <c r="G21" s="117"/>
      <c r="H21" s="118"/>
      <c r="I21" s="119"/>
      <c r="J21" s="108"/>
      <c r="K21" s="120"/>
      <c r="L21" s="110"/>
      <c r="M21" s="120"/>
      <c r="N21" s="137"/>
      <c r="O21" s="105"/>
      <c r="P21" s="122"/>
      <c r="Q21" s="135"/>
      <c r="R21" s="135"/>
      <c r="S21" s="137"/>
      <c r="T21" s="135"/>
      <c r="U21" s="137"/>
      <c r="V21" s="135"/>
      <c r="W21" s="155"/>
      <c r="X21" s="105"/>
      <c r="Y21" s="105"/>
      <c r="Z21" s="105"/>
      <c r="AA21" s="135"/>
      <c r="AB21" s="137"/>
      <c r="AC21" s="127"/>
      <c r="AD21" s="105"/>
      <c r="AE21" s="134"/>
      <c r="AF21" s="105"/>
      <c r="AG21" s="131"/>
      <c r="AH21" s="105"/>
      <c r="AI21" s="105"/>
      <c r="AJ21" s="112">
        <f t="shared" si="4"/>
        <v>0</v>
      </c>
      <c r="AK21" s="14">
        <f t="shared" si="5"/>
        <v>0</v>
      </c>
      <c r="AL21" s="14">
        <f t="shared" si="6"/>
        <v>0</v>
      </c>
      <c r="AM21" s="113"/>
    </row>
    <row r="22" ht="21.0" customHeight="1">
      <c r="A22" s="100">
        <v>16.0</v>
      </c>
      <c r="B22" s="114">
        <v>2.110060131E9</v>
      </c>
      <c r="C22" s="126" t="s">
        <v>128</v>
      </c>
      <c r="D22" s="116" t="s">
        <v>129</v>
      </c>
      <c r="E22" s="138"/>
      <c r="F22" s="139"/>
      <c r="G22" s="140"/>
      <c r="H22" s="141"/>
      <c r="I22" s="142"/>
      <c r="J22" s="143"/>
      <c r="K22" s="141"/>
      <c r="L22" s="145"/>
      <c r="M22" s="144"/>
      <c r="N22" s="137"/>
      <c r="O22" s="139"/>
      <c r="P22" s="159"/>
      <c r="Q22" s="147"/>
      <c r="R22" s="147"/>
      <c r="S22" s="148"/>
      <c r="T22" s="147"/>
      <c r="U22" s="148"/>
      <c r="V22" s="147"/>
      <c r="W22" s="160"/>
      <c r="X22" s="139"/>
      <c r="Y22" s="139"/>
      <c r="Z22" s="139"/>
      <c r="AA22" s="147"/>
      <c r="AB22" s="148"/>
      <c r="AC22" s="151"/>
      <c r="AD22" s="139"/>
      <c r="AE22" s="152"/>
      <c r="AF22" s="139"/>
      <c r="AG22" s="153"/>
      <c r="AH22" s="139"/>
      <c r="AI22" s="139"/>
      <c r="AJ22" s="112">
        <f t="shared" si="4"/>
        <v>0</v>
      </c>
      <c r="AK22" s="14">
        <f t="shared" si="5"/>
        <v>0</v>
      </c>
      <c r="AL22" s="14">
        <f t="shared" si="6"/>
        <v>0</v>
      </c>
      <c r="AM22" s="154"/>
    </row>
    <row r="23" ht="21.0" customHeight="1">
      <c r="A23" s="100">
        <v>17.0</v>
      </c>
      <c r="B23" s="114">
        <v>2.110060132E9</v>
      </c>
      <c r="C23" s="115" t="s">
        <v>130</v>
      </c>
      <c r="D23" s="116" t="s">
        <v>131</v>
      </c>
      <c r="E23" s="132"/>
      <c r="F23" s="105"/>
      <c r="G23" s="130"/>
      <c r="H23" s="118"/>
      <c r="I23" s="118"/>
      <c r="J23" s="108"/>
      <c r="K23" s="118"/>
      <c r="L23" s="121"/>
      <c r="M23" s="118"/>
      <c r="N23" s="123"/>
      <c r="O23" s="105"/>
      <c r="P23" s="123"/>
      <c r="Q23" s="135"/>
      <c r="R23" s="135"/>
      <c r="S23" s="135"/>
      <c r="T23" s="135"/>
      <c r="U23" s="137"/>
      <c r="V23" s="135"/>
      <c r="W23" s="155"/>
      <c r="X23" s="105"/>
      <c r="Y23" s="105"/>
      <c r="Z23" s="105"/>
      <c r="AA23" s="135"/>
      <c r="AB23" s="137"/>
      <c r="AC23" s="161"/>
      <c r="AD23" s="105"/>
      <c r="AE23" s="134"/>
      <c r="AF23" s="105"/>
      <c r="AG23" s="131"/>
      <c r="AH23" s="105"/>
      <c r="AI23" s="105"/>
      <c r="AJ23" s="112">
        <f t="shared" si="4"/>
        <v>0</v>
      </c>
      <c r="AK23" s="14">
        <f t="shared" si="5"/>
        <v>0</v>
      </c>
      <c r="AL23" s="14">
        <f t="shared" si="6"/>
        <v>0</v>
      </c>
      <c r="AM23" s="113"/>
    </row>
    <row r="24" ht="21.0" customHeight="1">
      <c r="A24" s="100">
        <v>18.0</v>
      </c>
      <c r="B24" s="114">
        <v>2.110060133E9</v>
      </c>
      <c r="C24" s="115" t="s">
        <v>132</v>
      </c>
      <c r="D24" s="116" t="s">
        <v>133</v>
      </c>
      <c r="E24" s="132"/>
      <c r="F24" s="105"/>
      <c r="G24" s="130"/>
      <c r="H24" s="118"/>
      <c r="I24" s="118"/>
      <c r="J24" s="108"/>
      <c r="K24" s="118"/>
      <c r="L24" s="121"/>
      <c r="M24" s="118"/>
      <c r="N24" s="105"/>
      <c r="O24" s="105"/>
      <c r="P24" s="123"/>
      <c r="Q24" s="135"/>
      <c r="R24" s="135"/>
      <c r="S24" s="135"/>
      <c r="T24" s="135"/>
      <c r="U24" s="135"/>
      <c r="V24" s="135"/>
      <c r="W24" s="155"/>
      <c r="X24" s="105"/>
      <c r="Y24" s="105"/>
      <c r="Z24" s="105"/>
      <c r="AA24" s="105"/>
      <c r="AB24" s="123"/>
      <c r="AC24" s="162"/>
      <c r="AD24" s="105"/>
      <c r="AE24" s="162"/>
      <c r="AF24" s="105"/>
      <c r="AG24" s="133"/>
      <c r="AH24" s="105"/>
      <c r="AI24" s="105"/>
      <c r="AJ24" s="112">
        <f t="shared" si="4"/>
        <v>0</v>
      </c>
      <c r="AK24" s="14">
        <f t="shared" si="5"/>
        <v>0</v>
      </c>
      <c r="AL24" s="14">
        <f t="shared" si="6"/>
        <v>0</v>
      </c>
      <c r="AM24" s="113"/>
    </row>
    <row r="25" ht="21.0" customHeight="1">
      <c r="A25" s="100">
        <v>19.0</v>
      </c>
      <c r="B25" s="114">
        <v>2.110060134E9</v>
      </c>
      <c r="C25" s="115" t="s">
        <v>134</v>
      </c>
      <c r="D25" s="116" t="s">
        <v>135</v>
      </c>
      <c r="E25" s="132"/>
      <c r="F25" s="105"/>
      <c r="G25" s="130"/>
      <c r="H25" s="118"/>
      <c r="I25" s="118"/>
      <c r="J25" s="108"/>
      <c r="K25" s="118"/>
      <c r="L25" s="121"/>
      <c r="M25" s="118"/>
      <c r="N25" s="105"/>
      <c r="O25" s="105"/>
      <c r="P25" s="123"/>
      <c r="Q25" s="105"/>
      <c r="R25" s="105"/>
      <c r="S25" s="105"/>
      <c r="T25" s="105"/>
      <c r="U25" s="105"/>
      <c r="V25" s="105"/>
      <c r="W25" s="155"/>
      <c r="X25" s="105"/>
      <c r="Y25" s="105"/>
      <c r="Z25" s="105"/>
      <c r="AA25" s="105"/>
      <c r="AB25" s="123"/>
      <c r="AC25" s="124"/>
      <c r="AD25" s="105"/>
      <c r="AE25" s="124"/>
      <c r="AF25" s="105"/>
      <c r="AG25" s="131"/>
      <c r="AH25" s="105"/>
      <c r="AI25" s="105"/>
      <c r="AJ25" s="112">
        <f t="shared" si="4"/>
        <v>0</v>
      </c>
      <c r="AK25" s="14">
        <f t="shared" si="5"/>
        <v>0</v>
      </c>
      <c r="AL25" s="14">
        <f t="shared" si="6"/>
        <v>0</v>
      </c>
      <c r="AM25" s="113"/>
    </row>
    <row r="26" ht="21.0" customHeight="1">
      <c r="A26" s="100">
        <v>20.0</v>
      </c>
      <c r="B26" s="114">
        <v>2.110060136E9</v>
      </c>
      <c r="C26" s="115" t="s">
        <v>136</v>
      </c>
      <c r="D26" s="116" t="s">
        <v>137</v>
      </c>
      <c r="E26" s="104"/>
      <c r="F26" s="105"/>
      <c r="G26" s="130"/>
      <c r="H26" s="118"/>
      <c r="I26" s="118"/>
      <c r="J26" s="108"/>
      <c r="K26" s="118"/>
      <c r="L26" s="121"/>
      <c r="M26" s="118"/>
      <c r="N26" s="105"/>
      <c r="O26" s="105"/>
      <c r="P26" s="123"/>
      <c r="Q26" s="105"/>
      <c r="R26" s="105"/>
      <c r="S26" s="105"/>
      <c r="T26" s="105"/>
      <c r="U26" s="105"/>
      <c r="V26" s="105"/>
      <c r="W26" s="123"/>
      <c r="X26" s="105"/>
      <c r="Y26" s="105"/>
      <c r="Z26" s="105"/>
      <c r="AA26" s="105"/>
      <c r="AB26" s="123"/>
      <c r="AC26" s="163"/>
      <c r="AD26" s="105"/>
      <c r="AE26" s="163"/>
      <c r="AF26" s="105"/>
      <c r="AG26" s="131"/>
      <c r="AH26" s="105"/>
      <c r="AI26" s="105"/>
      <c r="AJ26" s="112">
        <f t="shared" si="4"/>
        <v>0</v>
      </c>
      <c r="AK26" s="14">
        <f t="shared" si="5"/>
        <v>0</v>
      </c>
      <c r="AL26" s="14">
        <f t="shared" si="6"/>
        <v>0</v>
      </c>
      <c r="AM26" s="113"/>
    </row>
    <row r="27" ht="21.0" customHeight="1">
      <c r="A27" s="100">
        <v>21.0</v>
      </c>
      <c r="B27" s="114">
        <v>2.110200008E9</v>
      </c>
      <c r="C27" s="164" t="s">
        <v>138</v>
      </c>
      <c r="D27" s="165" t="s">
        <v>139</v>
      </c>
      <c r="E27" s="104"/>
      <c r="F27" s="105"/>
      <c r="G27" s="166"/>
      <c r="H27" s="167"/>
      <c r="I27" s="168"/>
      <c r="J27" s="169"/>
      <c r="K27" s="170"/>
      <c r="L27" s="110"/>
      <c r="M27" s="171"/>
      <c r="N27" s="105"/>
      <c r="O27" s="105"/>
      <c r="P27" s="122"/>
      <c r="Q27" s="105"/>
      <c r="R27" s="105"/>
      <c r="S27" s="105"/>
      <c r="T27" s="105"/>
      <c r="U27" s="105"/>
      <c r="V27" s="105"/>
      <c r="W27" s="123"/>
      <c r="X27" s="105"/>
      <c r="Y27" s="105"/>
      <c r="Z27" s="105"/>
      <c r="AA27" s="105"/>
      <c r="AB27" s="123"/>
      <c r="AC27" s="163"/>
      <c r="AD27" s="105"/>
      <c r="AE27" s="163"/>
      <c r="AF27" s="105"/>
      <c r="AG27" s="131"/>
      <c r="AH27" s="105"/>
      <c r="AI27" s="105"/>
      <c r="AJ27" s="112">
        <f t="shared" si="4"/>
        <v>0</v>
      </c>
      <c r="AK27" s="14">
        <f t="shared" si="5"/>
        <v>0</v>
      </c>
      <c r="AL27" s="14">
        <f t="shared" si="6"/>
        <v>0</v>
      </c>
      <c r="AM27" s="113"/>
    </row>
    <row r="28" ht="21.0" customHeight="1">
      <c r="A28" s="100">
        <v>22.0</v>
      </c>
      <c r="B28" s="114">
        <v>2.110060137E9</v>
      </c>
      <c r="C28" s="115" t="s">
        <v>140</v>
      </c>
      <c r="D28" s="116" t="s">
        <v>141</v>
      </c>
      <c r="E28" s="104"/>
      <c r="F28" s="105"/>
      <c r="G28" s="130"/>
      <c r="H28" s="118"/>
      <c r="I28" s="118"/>
      <c r="J28" s="108"/>
      <c r="K28" s="120"/>
      <c r="L28" s="121"/>
      <c r="M28" s="118"/>
      <c r="N28" s="105"/>
      <c r="O28" s="105"/>
      <c r="P28" s="122"/>
      <c r="Q28" s="105"/>
      <c r="R28" s="105"/>
      <c r="S28" s="105"/>
      <c r="T28" s="105"/>
      <c r="U28" s="105"/>
      <c r="V28" s="105"/>
      <c r="W28" s="123"/>
      <c r="X28" s="105"/>
      <c r="Y28" s="105"/>
      <c r="Z28" s="105"/>
      <c r="AA28" s="105"/>
      <c r="AB28" s="123"/>
      <c r="AC28" s="163"/>
      <c r="AD28" s="105"/>
      <c r="AE28" s="163"/>
      <c r="AF28" s="105"/>
      <c r="AG28" s="131"/>
      <c r="AH28" s="105"/>
      <c r="AI28" s="105"/>
      <c r="AJ28" s="112">
        <f t="shared" si="4"/>
        <v>0</v>
      </c>
      <c r="AK28" s="14">
        <f t="shared" si="5"/>
        <v>0</v>
      </c>
      <c r="AL28" s="14">
        <f t="shared" si="6"/>
        <v>0</v>
      </c>
      <c r="AM28" s="113"/>
    </row>
    <row r="29" ht="21.0" customHeight="1">
      <c r="A29" s="100">
        <v>23.0</v>
      </c>
      <c r="B29" s="114">
        <v>2.110060138E9</v>
      </c>
      <c r="C29" s="126" t="s">
        <v>142</v>
      </c>
      <c r="D29" s="116" t="s">
        <v>143</v>
      </c>
      <c r="E29" s="132"/>
      <c r="F29" s="105"/>
      <c r="G29" s="130"/>
      <c r="H29" s="118"/>
      <c r="I29" s="118"/>
      <c r="J29" s="108"/>
      <c r="K29" s="118"/>
      <c r="L29" s="121"/>
      <c r="M29" s="118"/>
      <c r="N29" s="105"/>
      <c r="O29" s="105"/>
      <c r="P29" s="123"/>
      <c r="Q29" s="105"/>
      <c r="R29" s="105"/>
      <c r="S29" s="105"/>
      <c r="T29" s="105"/>
      <c r="U29" s="105"/>
      <c r="V29" s="105"/>
      <c r="W29" s="123"/>
      <c r="X29" s="105"/>
      <c r="Y29" s="105"/>
      <c r="Z29" s="105"/>
      <c r="AA29" s="105"/>
      <c r="AB29" s="123"/>
      <c r="AC29" s="163"/>
      <c r="AD29" s="105"/>
      <c r="AE29" s="163"/>
      <c r="AF29" s="105"/>
      <c r="AG29" s="131"/>
      <c r="AH29" s="105"/>
      <c r="AI29" s="105"/>
      <c r="AJ29" s="112">
        <f t="shared" si="4"/>
        <v>0</v>
      </c>
      <c r="AK29" s="14">
        <f t="shared" si="5"/>
        <v>0</v>
      </c>
      <c r="AL29" s="14">
        <f t="shared" si="6"/>
        <v>0</v>
      </c>
      <c r="AM29" s="113"/>
    </row>
    <row r="30" ht="21.0" customHeight="1">
      <c r="A30" s="100">
        <v>24.0</v>
      </c>
      <c r="B30" s="114">
        <v>2.11006014E9</v>
      </c>
      <c r="C30" s="115" t="s">
        <v>144</v>
      </c>
      <c r="D30" s="116" t="s">
        <v>145</v>
      </c>
      <c r="E30" s="104"/>
      <c r="F30" s="105"/>
      <c r="G30" s="172"/>
      <c r="H30" s="167"/>
      <c r="I30" s="168"/>
      <c r="J30" s="173"/>
      <c r="K30" s="170"/>
      <c r="L30" s="121"/>
      <c r="M30" s="167"/>
      <c r="N30" s="105"/>
      <c r="O30" s="105"/>
      <c r="P30" s="123"/>
      <c r="Q30" s="105"/>
      <c r="R30" s="105"/>
      <c r="S30" s="105"/>
      <c r="T30" s="105"/>
      <c r="U30" s="105"/>
      <c r="V30" s="105"/>
      <c r="W30" s="123"/>
      <c r="X30" s="105"/>
      <c r="Y30" s="105"/>
      <c r="Z30" s="105"/>
      <c r="AA30" s="105"/>
      <c r="AB30" s="123"/>
      <c r="AC30" s="163"/>
      <c r="AD30" s="105"/>
      <c r="AE30" s="163"/>
      <c r="AF30" s="105"/>
      <c r="AG30" s="131"/>
      <c r="AH30" s="105"/>
      <c r="AI30" s="105"/>
      <c r="AJ30" s="112">
        <f t="shared" si="4"/>
        <v>0</v>
      </c>
      <c r="AK30" s="14">
        <f t="shared" si="5"/>
        <v>0</v>
      </c>
      <c r="AL30" s="14">
        <f t="shared" si="6"/>
        <v>0</v>
      </c>
      <c r="AM30" s="113"/>
    </row>
    <row r="31" ht="21.0" customHeight="1">
      <c r="A31" s="100">
        <v>25.0</v>
      </c>
      <c r="B31" s="114">
        <v>2.110060141E9</v>
      </c>
      <c r="C31" s="115" t="s">
        <v>146</v>
      </c>
      <c r="D31" s="116" t="s">
        <v>147</v>
      </c>
      <c r="E31" s="132"/>
      <c r="F31" s="105"/>
      <c r="G31" s="172"/>
      <c r="H31" s="167"/>
      <c r="I31" s="168"/>
      <c r="J31" s="173"/>
      <c r="K31" s="174"/>
      <c r="L31" s="110"/>
      <c r="M31" s="171"/>
      <c r="N31" s="105"/>
      <c r="O31" s="105"/>
      <c r="P31" s="123"/>
      <c r="Q31" s="105"/>
      <c r="R31" s="105"/>
      <c r="S31" s="105"/>
      <c r="T31" s="105"/>
      <c r="U31" s="105"/>
      <c r="V31" s="105"/>
      <c r="W31" s="123"/>
      <c r="X31" s="105"/>
      <c r="Y31" s="105"/>
      <c r="Z31" s="105"/>
      <c r="AA31" s="105"/>
      <c r="AB31" s="123"/>
      <c r="AC31" s="163"/>
      <c r="AD31" s="105"/>
      <c r="AE31" s="163"/>
      <c r="AF31" s="105"/>
      <c r="AG31" s="131"/>
      <c r="AH31" s="105"/>
      <c r="AI31" s="105"/>
      <c r="AJ31" s="112">
        <f t="shared" si="4"/>
        <v>0</v>
      </c>
      <c r="AK31" s="14">
        <f t="shared" si="5"/>
        <v>0</v>
      </c>
      <c r="AL31" s="14">
        <f t="shared" si="6"/>
        <v>0</v>
      </c>
      <c r="AM31" s="113"/>
    </row>
    <row r="32" ht="21.0" customHeight="1">
      <c r="A32" s="100">
        <v>26.0</v>
      </c>
      <c r="B32" s="114">
        <v>2.110060142E9</v>
      </c>
      <c r="C32" s="115" t="s">
        <v>148</v>
      </c>
      <c r="D32" s="116" t="s">
        <v>149</v>
      </c>
      <c r="E32" s="104"/>
      <c r="F32" s="105"/>
      <c r="G32" s="172"/>
      <c r="H32" s="167"/>
      <c r="I32" s="168"/>
      <c r="J32" s="173"/>
      <c r="K32" s="170"/>
      <c r="L32" s="110"/>
      <c r="M32" s="171"/>
      <c r="N32" s="105"/>
      <c r="O32" s="105"/>
      <c r="P32" s="123"/>
      <c r="Q32" s="105"/>
      <c r="R32" s="105"/>
      <c r="S32" s="105"/>
      <c r="T32" s="105"/>
      <c r="U32" s="105"/>
      <c r="V32" s="105"/>
      <c r="W32" s="123"/>
      <c r="X32" s="105"/>
      <c r="Y32" s="105"/>
      <c r="Z32" s="105"/>
      <c r="AA32" s="105"/>
      <c r="AB32" s="123"/>
      <c r="AC32" s="163"/>
      <c r="AD32" s="105"/>
      <c r="AE32" s="163"/>
      <c r="AF32" s="105"/>
      <c r="AG32" s="131"/>
      <c r="AH32" s="105"/>
      <c r="AI32" s="105"/>
      <c r="AJ32" s="112">
        <f t="shared" si="4"/>
        <v>0</v>
      </c>
      <c r="AK32" s="14">
        <f t="shared" si="5"/>
        <v>0</v>
      </c>
      <c r="AL32" s="14">
        <f t="shared" si="6"/>
        <v>0</v>
      </c>
      <c r="AM32" s="113"/>
    </row>
    <row r="33" ht="21.0" customHeight="1">
      <c r="A33" s="100">
        <v>27.0</v>
      </c>
      <c r="B33" s="114">
        <v>2.110060143E9</v>
      </c>
      <c r="C33" s="115" t="s">
        <v>150</v>
      </c>
      <c r="D33" s="116" t="s">
        <v>151</v>
      </c>
      <c r="E33" s="104"/>
      <c r="F33" s="105"/>
      <c r="G33" s="172"/>
      <c r="H33" s="167"/>
      <c r="I33" s="168"/>
      <c r="J33" s="173"/>
      <c r="K33" s="170"/>
      <c r="L33" s="121"/>
      <c r="M33" s="167"/>
      <c r="N33" s="105"/>
      <c r="O33" s="105"/>
      <c r="P33" s="122"/>
      <c r="Q33" s="105"/>
      <c r="R33" s="105"/>
      <c r="S33" s="105"/>
      <c r="T33" s="105"/>
      <c r="U33" s="105"/>
      <c r="V33" s="105"/>
      <c r="W33" s="123"/>
      <c r="X33" s="105"/>
      <c r="Y33" s="105"/>
      <c r="Z33" s="105"/>
      <c r="AA33" s="105"/>
      <c r="AB33" s="123"/>
      <c r="AC33" s="163"/>
      <c r="AD33" s="105"/>
      <c r="AE33" s="163"/>
      <c r="AF33" s="105"/>
      <c r="AG33" s="131"/>
      <c r="AH33" s="105"/>
      <c r="AI33" s="105"/>
      <c r="AJ33" s="112">
        <f t="shared" si="4"/>
        <v>0</v>
      </c>
      <c r="AK33" s="14">
        <f t="shared" si="5"/>
        <v>0</v>
      </c>
      <c r="AL33" s="14">
        <f t="shared" si="6"/>
        <v>0</v>
      </c>
      <c r="AM33" s="113"/>
    </row>
    <row r="34" ht="21.0" customHeight="1">
      <c r="A34" s="100">
        <v>28.0</v>
      </c>
      <c r="B34" s="114">
        <v>2.110060144E9</v>
      </c>
      <c r="C34" s="115" t="s">
        <v>152</v>
      </c>
      <c r="D34" s="116" t="s">
        <v>153</v>
      </c>
      <c r="E34" s="132"/>
      <c r="F34" s="105"/>
      <c r="G34" s="105"/>
      <c r="H34" s="105"/>
      <c r="I34" s="105"/>
      <c r="J34" s="105"/>
      <c r="K34" s="105"/>
      <c r="L34" s="105"/>
      <c r="M34" s="105"/>
      <c r="N34" s="105"/>
      <c r="O34" s="105"/>
      <c r="P34" s="122"/>
      <c r="Q34" s="105"/>
      <c r="R34" s="105"/>
      <c r="S34" s="105"/>
      <c r="T34" s="105"/>
      <c r="U34" s="105"/>
      <c r="V34" s="105"/>
      <c r="W34" s="123"/>
      <c r="X34" s="105"/>
      <c r="Y34" s="105"/>
      <c r="Z34" s="105"/>
      <c r="AA34" s="105"/>
      <c r="AB34" s="123"/>
      <c r="AC34" s="163"/>
      <c r="AD34" s="105"/>
      <c r="AE34" s="163"/>
      <c r="AF34" s="105"/>
      <c r="AG34" s="131"/>
      <c r="AH34" s="105"/>
      <c r="AI34" s="105"/>
      <c r="AJ34" s="112">
        <f t="shared" si="4"/>
        <v>0</v>
      </c>
      <c r="AK34" s="14">
        <f t="shared" si="5"/>
        <v>0</v>
      </c>
      <c r="AL34" s="14">
        <f t="shared" si="6"/>
        <v>0</v>
      </c>
      <c r="AM34" s="113"/>
    </row>
    <row r="35" ht="21.0" customHeight="1">
      <c r="A35" s="100">
        <v>29.0</v>
      </c>
      <c r="B35" s="114">
        <v>2.110060145E9</v>
      </c>
      <c r="C35" s="115" t="s">
        <v>154</v>
      </c>
      <c r="D35" s="116" t="s">
        <v>155</v>
      </c>
      <c r="E35" s="104"/>
      <c r="F35" s="105"/>
      <c r="G35" s="105"/>
      <c r="H35" s="105"/>
      <c r="I35" s="105"/>
      <c r="J35" s="105"/>
      <c r="K35" s="105"/>
      <c r="L35" s="105"/>
      <c r="M35" s="105"/>
      <c r="N35" s="105"/>
      <c r="O35" s="105"/>
      <c r="P35" s="122"/>
      <c r="Q35" s="105"/>
      <c r="R35" s="105"/>
      <c r="S35" s="105"/>
      <c r="T35" s="105"/>
      <c r="U35" s="105"/>
      <c r="V35" s="105"/>
      <c r="W35" s="123"/>
      <c r="X35" s="105"/>
      <c r="Y35" s="105"/>
      <c r="Z35" s="105"/>
      <c r="AA35" s="105"/>
      <c r="AB35" s="123"/>
      <c r="AC35" s="163"/>
      <c r="AD35" s="105"/>
      <c r="AE35" s="163"/>
      <c r="AF35" s="105"/>
      <c r="AG35" s="131"/>
      <c r="AH35" s="105"/>
      <c r="AI35" s="105"/>
      <c r="AJ35" s="112">
        <f t="shared" si="4"/>
        <v>0</v>
      </c>
      <c r="AK35" s="14">
        <f t="shared" si="5"/>
        <v>0</v>
      </c>
      <c r="AL35" s="14">
        <f t="shared" si="6"/>
        <v>0</v>
      </c>
      <c r="AM35" s="113"/>
    </row>
    <row r="36" ht="21.0" customHeight="1">
      <c r="A36" s="100">
        <v>30.0</v>
      </c>
      <c r="B36" s="114">
        <v>2.110060147E9</v>
      </c>
      <c r="C36" s="115" t="s">
        <v>156</v>
      </c>
      <c r="D36" s="116" t="s">
        <v>157</v>
      </c>
      <c r="E36" s="132"/>
      <c r="F36" s="105"/>
      <c r="G36" s="105"/>
      <c r="H36" s="105"/>
      <c r="I36" s="105"/>
      <c r="J36" s="105"/>
      <c r="K36" s="105"/>
      <c r="L36" s="105"/>
      <c r="M36" s="105"/>
      <c r="N36" s="105"/>
      <c r="O36" s="105"/>
      <c r="P36" s="123"/>
      <c r="Q36" s="105"/>
      <c r="R36" s="105"/>
      <c r="S36" s="105"/>
      <c r="T36" s="105"/>
      <c r="U36" s="105"/>
      <c r="V36" s="105"/>
      <c r="W36" s="123"/>
      <c r="X36" s="105"/>
      <c r="Y36" s="105"/>
      <c r="Z36" s="105"/>
      <c r="AA36" s="105"/>
      <c r="AB36" s="123"/>
      <c r="AC36" s="163"/>
      <c r="AD36" s="105"/>
      <c r="AE36" s="163"/>
      <c r="AF36" s="105"/>
      <c r="AG36" s="131"/>
      <c r="AH36" s="105"/>
      <c r="AI36" s="105"/>
      <c r="AJ36" s="112">
        <f t="shared" si="4"/>
        <v>0</v>
      </c>
      <c r="AK36" s="14">
        <f t="shared" si="5"/>
        <v>0</v>
      </c>
      <c r="AL36" s="14">
        <f t="shared" si="6"/>
        <v>0</v>
      </c>
      <c r="AM36" s="113"/>
    </row>
    <row r="37" ht="21.0" customHeight="1">
      <c r="A37" s="100">
        <v>31.0</v>
      </c>
      <c r="B37" s="114">
        <v>2.110060148E9</v>
      </c>
      <c r="C37" s="115" t="s">
        <v>158</v>
      </c>
      <c r="D37" s="116" t="s">
        <v>159</v>
      </c>
      <c r="E37" s="132"/>
      <c r="F37" s="105"/>
      <c r="G37" s="105"/>
      <c r="H37" s="105"/>
      <c r="I37" s="105"/>
      <c r="J37" s="105"/>
      <c r="K37" s="105"/>
      <c r="L37" s="105"/>
      <c r="M37" s="105"/>
      <c r="N37" s="105"/>
      <c r="O37" s="105"/>
      <c r="P37" s="122"/>
      <c r="Q37" s="105"/>
      <c r="R37" s="105"/>
      <c r="S37" s="105"/>
      <c r="T37" s="105"/>
      <c r="U37" s="105"/>
      <c r="V37" s="105"/>
      <c r="W37" s="123"/>
      <c r="X37" s="105"/>
      <c r="Y37" s="105"/>
      <c r="Z37" s="105"/>
      <c r="AA37" s="105"/>
      <c r="AB37" s="123"/>
      <c r="AC37" s="163"/>
      <c r="AD37" s="105"/>
      <c r="AE37" s="163"/>
      <c r="AF37" s="105"/>
      <c r="AG37" s="131"/>
      <c r="AH37" s="105"/>
      <c r="AI37" s="105"/>
      <c r="AJ37" s="112">
        <f t="shared" si="4"/>
        <v>0</v>
      </c>
      <c r="AK37" s="14">
        <f t="shared" si="5"/>
        <v>0</v>
      </c>
      <c r="AL37" s="14">
        <f t="shared" si="6"/>
        <v>0</v>
      </c>
      <c r="AM37" s="113"/>
    </row>
    <row r="38" ht="21.0" customHeight="1">
      <c r="A38" s="9" t="s">
        <v>160</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1"/>
      <c r="AJ38" s="175">
        <f t="shared" ref="AJ38:AL38" si="7">SUM(AJ7:AJ37)</f>
        <v>0</v>
      </c>
      <c r="AK38" s="175">
        <f t="shared" si="7"/>
        <v>0</v>
      </c>
      <c r="AL38" s="175">
        <f t="shared" si="7"/>
        <v>0</v>
      </c>
      <c r="AM38" s="176"/>
    </row>
    <row r="39" ht="21.0" customHeight="1">
      <c r="A39" s="177" t="s">
        <v>161</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1"/>
      <c r="AM39" s="86"/>
    </row>
    <row r="40" ht="15.75" customHeight="1">
      <c r="C40" s="178"/>
      <c r="D40" s="179"/>
      <c r="E40" s="179"/>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row>
    <row r="41" ht="15.75" customHeight="1">
      <c r="C41" s="178"/>
      <c r="D41" s="179"/>
      <c r="E41" s="179"/>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row>
    <row r="42" ht="15.75" customHeight="1">
      <c r="C42" s="178"/>
      <c r="E42" s="179"/>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row>
    <row r="43" ht="15.75" customHeight="1">
      <c r="C43" s="178"/>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row>
    <row r="44" ht="15.75" customHeight="1">
      <c r="C44" s="178"/>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row>
    <row r="45" ht="15.75" customHeight="1">
      <c r="C45" s="178"/>
      <c r="E45" s="179"/>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21">
    <mergeCell ref="A1:P1"/>
    <mergeCell ref="Q1:AL1"/>
    <mergeCell ref="A2:P2"/>
    <mergeCell ref="Q2:AL2"/>
    <mergeCell ref="A3:AL3"/>
    <mergeCell ref="I4:L4"/>
    <mergeCell ref="M4:N4"/>
    <mergeCell ref="C5:D6"/>
    <mergeCell ref="A38:AI38"/>
    <mergeCell ref="A39:AL39"/>
    <mergeCell ref="C42:D42"/>
    <mergeCell ref="C43:G43"/>
    <mergeCell ref="C44:E44"/>
    <mergeCell ref="C45:D45"/>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AI37">
    <cfRule type="expression" dxfId="0" priority="3">
      <formula>IF(E$6="CN",1,0)</formula>
    </cfRule>
  </conditionalFormatting>
  <conditionalFormatting sqref="E6:AI37">
    <cfRule type="expression" dxfId="2" priority="4">
      <formula>IF(E$6="CN",1,0)</formula>
    </cfRule>
  </conditionalFormatting>
  <conditionalFormatting sqref="E6:AH37">
    <cfRule type="expression" dxfId="3" priority="5">
      <formula>IF(E$6="CN",1,0)</formula>
    </cfRule>
  </conditionalFormatting>
  <printOptions/>
  <pageMargins bottom="0.16875" footer="0.0" header="0.0" left="0.309027777777778" right="0.25" top="0.309027777777778"/>
  <pageSetup scale="47"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5.0"/>
    <col customWidth="1" min="3" max="3" width="32.43"/>
    <col customWidth="1" min="4" max="4" width="11.0"/>
    <col customWidth="1" min="5" max="35" width="4.0"/>
    <col customWidth="1" min="36" max="38" width="5.29"/>
  </cols>
  <sheetData>
    <row r="1" ht="22.5" customHeight="1">
      <c r="A1" s="85" t="s">
        <v>84</v>
      </c>
      <c r="Q1" s="86" t="s">
        <v>85</v>
      </c>
    </row>
    <row r="2" ht="22.5" customHeight="1">
      <c r="A2" s="86" t="s">
        <v>86</v>
      </c>
      <c r="Q2" s="86" t="s">
        <v>87</v>
      </c>
    </row>
    <row r="3" ht="31.5" customHeight="1">
      <c r="A3" s="88" t="s">
        <v>162</v>
      </c>
    </row>
    <row r="4" ht="31.5" customHeight="1">
      <c r="A4" s="87"/>
      <c r="B4" s="89"/>
      <c r="C4" s="89"/>
      <c r="D4" s="89"/>
      <c r="E4" s="89" t="s">
        <v>89</v>
      </c>
      <c r="F4" s="89" t="s">
        <v>89</v>
      </c>
      <c r="G4" s="89"/>
      <c r="H4" s="89"/>
      <c r="I4" s="90" t="s">
        <v>90</v>
      </c>
      <c r="J4" s="37"/>
      <c r="K4" s="37"/>
      <c r="L4" s="37"/>
      <c r="M4" s="91">
        <v>6.0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row>
    <row r="5" ht="21.0" customHeight="1">
      <c r="A5" s="92" t="s">
        <v>92</v>
      </c>
      <c r="B5" s="92" t="s">
        <v>93</v>
      </c>
      <c r="C5" s="93" t="s">
        <v>94</v>
      </c>
      <c r="D5" s="33"/>
      <c r="E5" s="94">
        <f>DATE(R4,M4,1)</f>
        <v>44713</v>
      </c>
      <c r="F5" s="94">
        <f t="shared" ref="F5:AI5" si="1">E5+1</f>
        <v>44714</v>
      </c>
      <c r="G5" s="94">
        <f t="shared" si="1"/>
        <v>44715</v>
      </c>
      <c r="H5" s="94">
        <f t="shared" si="1"/>
        <v>44716</v>
      </c>
      <c r="I5" s="94">
        <f t="shared" si="1"/>
        <v>44717</v>
      </c>
      <c r="J5" s="94">
        <f t="shared" si="1"/>
        <v>44718</v>
      </c>
      <c r="K5" s="94">
        <f t="shared" si="1"/>
        <v>44719</v>
      </c>
      <c r="L5" s="94">
        <f t="shared" si="1"/>
        <v>44720</v>
      </c>
      <c r="M5" s="94">
        <f t="shared" si="1"/>
        <v>44721</v>
      </c>
      <c r="N5" s="94">
        <f t="shared" si="1"/>
        <v>44722</v>
      </c>
      <c r="O5" s="94">
        <f t="shared" si="1"/>
        <v>44723</v>
      </c>
      <c r="P5" s="94">
        <f t="shared" si="1"/>
        <v>44724</v>
      </c>
      <c r="Q5" s="94">
        <f t="shared" si="1"/>
        <v>44725</v>
      </c>
      <c r="R5" s="94">
        <f t="shared" si="1"/>
        <v>44726</v>
      </c>
      <c r="S5" s="94">
        <f t="shared" si="1"/>
        <v>44727</v>
      </c>
      <c r="T5" s="94">
        <f t="shared" si="1"/>
        <v>44728</v>
      </c>
      <c r="U5" s="94">
        <f t="shared" si="1"/>
        <v>44729</v>
      </c>
      <c r="V5" s="94">
        <f t="shared" si="1"/>
        <v>44730</v>
      </c>
      <c r="W5" s="94">
        <f t="shared" si="1"/>
        <v>44731</v>
      </c>
      <c r="X5" s="94">
        <f t="shared" si="1"/>
        <v>44732</v>
      </c>
      <c r="Y5" s="94">
        <f t="shared" si="1"/>
        <v>44733</v>
      </c>
      <c r="Z5" s="94">
        <f t="shared" si="1"/>
        <v>44734</v>
      </c>
      <c r="AA5" s="94">
        <f t="shared" si="1"/>
        <v>44735</v>
      </c>
      <c r="AB5" s="94">
        <f t="shared" si="1"/>
        <v>44736</v>
      </c>
      <c r="AC5" s="94">
        <f t="shared" si="1"/>
        <v>44737</v>
      </c>
      <c r="AD5" s="94">
        <f t="shared" si="1"/>
        <v>44738</v>
      </c>
      <c r="AE5" s="94">
        <f t="shared" si="1"/>
        <v>44739</v>
      </c>
      <c r="AF5" s="94">
        <f t="shared" si="1"/>
        <v>44740</v>
      </c>
      <c r="AG5" s="94">
        <f t="shared" si="1"/>
        <v>44741</v>
      </c>
      <c r="AH5" s="94">
        <f t="shared" si="1"/>
        <v>44742</v>
      </c>
      <c r="AI5" s="94">
        <f t="shared" si="1"/>
        <v>44743</v>
      </c>
      <c r="AJ5" s="96" t="s">
        <v>95</v>
      </c>
      <c r="AK5" s="96" t="s">
        <v>96</v>
      </c>
      <c r="AL5" s="96" t="s">
        <v>97</v>
      </c>
    </row>
    <row r="6" ht="21.0" customHeight="1">
      <c r="A6" s="98"/>
      <c r="B6" s="98"/>
      <c r="C6" s="36"/>
      <c r="D6" s="38"/>
      <c r="E6" s="99">
        <f t="shared" ref="E6:AI6" si="2">IF(WEEKDAY(E5)=1,"CN",WEEKDAY(E5))</f>
        <v>4</v>
      </c>
      <c r="F6" s="99">
        <f t="shared" si="2"/>
        <v>5</v>
      </c>
      <c r="G6" s="99">
        <f t="shared" si="2"/>
        <v>6</v>
      </c>
      <c r="H6" s="99">
        <f t="shared" si="2"/>
        <v>7</v>
      </c>
      <c r="I6" s="99" t="str">
        <f t="shared" si="2"/>
        <v>CN</v>
      </c>
      <c r="J6" s="99">
        <f t="shared" si="2"/>
        <v>2</v>
      </c>
      <c r="K6" s="99">
        <f t="shared" si="2"/>
        <v>3</v>
      </c>
      <c r="L6" s="99">
        <f t="shared" si="2"/>
        <v>4</v>
      </c>
      <c r="M6" s="99">
        <f t="shared" si="2"/>
        <v>5</v>
      </c>
      <c r="N6" s="99">
        <f t="shared" si="2"/>
        <v>6</v>
      </c>
      <c r="O6" s="99">
        <f t="shared" si="2"/>
        <v>7</v>
      </c>
      <c r="P6" s="99" t="str">
        <f t="shared" si="2"/>
        <v>CN</v>
      </c>
      <c r="Q6" s="99">
        <f t="shared" si="2"/>
        <v>2</v>
      </c>
      <c r="R6" s="99">
        <f t="shared" si="2"/>
        <v>3</v>
      </c>
      <c r="S6" s="99">
        <f t="shared" si="2"/>
        <v>4</v>
      </c>
      <c r="T6" s="99">
        <f t="shared" si="2"/>
        <v>5</v>
      </c>
      <c r="U6" s="99">
        <f t="shared" si="2"/>
        <v>6</v>
      </c>
      <c r="V6" s="99">
        <f t="shared" si="2"/>
        <v>7</v>
      </c>
      <c r="W6" s="99" t="str">
        <f t="shared" si="2"/>
        <v>CN</v>
      </c>
      <c r="X6" s="99">
        <f t="shared" si="2"/>
        <v>2</v>
      </c>
      <c r="Y6" s="99">
        <f t="shared" si="2"/>
        <v>3</v>
      </c>
      <c r="Z6" s="99">
        <f t="shared" si="2"/>
        <v>4</v>
      </c>
      <c r="AA6" s="99">
        <f t="shared" si="2"/>
        <v>5</v>
      </c>
      <c r="AB6" s="99">
        <f t="shared" si="2"/>
        <v>6</v>
      </c>
      <c r="AC6" s="99">
        <f t="shared" si="2"/>
        <v>7</v>
      </c>
      <c r="AD6" s="99" t="str">
        <f t="shared" si="2"/>
        <v>CN</v>
      </c>
      <c r="AE6" s="99">
        <f t="shared" si="2"/>
        <v>2</v>
      </c>
      <c r="AF6" s="99">
        <f t="shared" si="2"/>
        <v>3</v>
      </c>
      <c r="AG6" s="99">
        <f t="shared" si="2"/>
        <v>4</v>
      </c>
      <c r="AH6" s="99">
        <f t="shared" si="2"/>
        <v>5</v>
      </c>
      <c r="AI6" s="99">
        <f t="shared" si="2"/>
        <v>6</v>
      </c>
      <c r="AJ6" s="98"/>
      <c r="AK6" s="98"/>
      <c r="AL6" s="98"/>
    </row>
    <row r="7" ht="21.0" customHeight="1">
      <c r="A7" s="19">
        <v>1.0</v>
      </c>
      <c r="B7" s="181">
        <v>2.110060036E9</v>
      </c>
      <c r="C7" s="102" t="s">
        <v>163</v>
      </c>
      <c r="D7" s="103" t="s">
        <v>99</v>
      </c>
      <c r="E7" s="135"/>
      <c r="F7" s="135"/>
      <c r="G7" s="135"/>
      <c r="H7" s="135"/>
      <c r="I7" s="135"/>
      <c r="J7" s="147"/>
      <c r="K7" s="135"/>
      <c r="L7" s="182"/>
      <c r="M7" s="135"/>
      <c r="N7" s="135"/>
      <c r="O7" s="135"/>
      <c r="P7" s="135"/>
      <c r="Q7" s="135"/>
      <c r="R7" s="135"/>
      <c r="S7" s="135"/>
      <c r="T7" s="135"/>
      <c r="U7" s="135"/>
      <c r="V7" s="135"/>
      <c r="W7" s="135"/>
      <c r="X7" s="135"/>
      <c r="Y7" s="135"/>
      <c r="Z7" s="135"/>
      <c r="AA7" s="135"/>
      <c r="AB7" s="135"/>
      <c r="AC7" s="135"/>
      <c r="AD7" s="135"/>
      <c r="AE7" s="135"/>
      <c r="AF7" s="135"/>
      <c r="AG7" s="135"/>
      <c r="AH7" s="135"/>
      <c r="AI7" s="135"/>
      <c r="AJ7" s="112">
        <f t="shared" ref="AJ7:AJ50" si="3">COUNTIF(E7:AI7,"K")+2*COUNTIF(E7:AI7,"2K")+COUNTIF(E7:AI7,"TK")+COUNTIF(E7:AI7,"KT")+COUNTIF(E7:AI7,"PK")+COUNTIF(E7:AI7,"KP")+2*COUNTIF(E7:AI7,"K2")</f>
        <v>0</v>
      </c>
      <c r="AK7" s="14">
        <f t="shared" ref="AK7:AK50" si="4">COUNTIF(F7:AJ7,"P")+2*COUNTIF(F7:AJ7,"2P")+COUNTIF(F7:AJ7,"TP")+COUNTIF(F7:AJ7,"PT")+COUNTIF(F7:AJ7,"PK")+COUNTIF(F7:AJ7,"KP")+2*COUNTIF(F7:AJ7,"P2")</f>
        <v>0</v>
      </c>
      <c r="AL7" s="14">
        <f t="shared" ref="AL7:AL50" si="5">COUNTIF(E7:AI7,"T")+2*COUNTIF(E7:AI7,"2T")+2*COUNTIF(E7:AI7,"T2")+COUNTIF(E7:AI7,"PT")+COUNTIF(E7:AI7,"TP")+COUNTIF(E7:AI7,"TK")+COUNTIF(E7:AI7,"KT")</f>
        <v>0</v>
      </c>
    </row>
    <row r="8" ht="21.0" customHeight="1">
      <c r="A8" s="19">
        <v>2.0</v>
      </c>
      <c r="B8" s="114">
        <v>2.110060014E9</v>
      </c>
      <c r="C8" s="115" t="s">
        <v>164</v>
      </c>
      <c r="D8" s="116" t="s">
        <v>99</v>
      </c>
      <c r="E8" s="135"/>
      <c r="F8" s="135"/>
      <c r="G8" s="135"/>
      <c r="H8" s="135"/>
      <c r="I8" s="182"/>
      <c r="J8" s="147"/>
      <c r="K8" s="135"/>
      <c r="L8" s="135"/>
      <c r="M8" s="135"/>
      <c r="N8" s="182"/>
      <c r="O8" s="135"/>
      <c r="P8" s="182"/>
      <c r="Q8" s="182" t="s">
        <v>95</v>
      </c>
      <c r="R8" s="135"/>
      <c r="S8" s="182"/>
      <c r="T8" s="135"/>
      <c r="U8" s="135"/>
      <c r="V8" s="135"/>
      <c r="W8" s="135"/>
      <c r="X8" s="135"/>
      <c r="Y8" s="135"/>
      <c r="Z8" s="182"/>
      <c r="AA8" s="135"/>
      <c r="AB8" s="182"/>
      <c r="AC8" s="135"/>
      <c r="AD8" s="135"/>
      <c r="AE8" s="135"/>
      <c r="AF8" s="135"/>
      <c r="AG8" s="135"/>
      <c r="AH8" s="135"/>
      <c r="AI8" s="135"/>
      <c r="AJ8" s="112">
        <f t="shared" si="3"/>
        <v>1</v>
      </c>
      <c r="AK8" s="14">
        <f t="shared" si="4"/>
        <v>0</v>
      </c>
      <c r="AL8" s="14">
        <f t="shared" si="5"/>
        <v>0</v>
      </c>
    </row>
    <row r="9" ht="21.0" customHeight="1">
      <c r="A9" s="19">
        <v>3.0</v>
      </c>
      <c r="B9" s="114">
        <v>2.11006001E9</v>
      </c>
      <c r="C9" s="126" t="s">
        <v>165</v>
      </c>
      <c r="D9" s="116" t="s">
        <v>166</v>
      </c>
      <c r="E9" s="135"/>
      <c r="F9" s="135"/>
      <c r="G9" s="135"/>
      <c r="H9" s="135"/>
      <c r="I9" s="182"/>
      <c r="J9" s="147"/>
      <c r="K9" s="135"/>
      <c r="L9" s="135"/>
      <c r="M9" s="182"/>
      <c r="N9" s="182"/>
      <c r="O9" s="135"/>
      <c r="P9" s="182"/>
      <c r="Q9" s="182" t="s">
        <v>95</v>
      </c>
      <c r="R9" s="182"/>
      <c r="S9" s="182"/>
      <c r="T9" s="182"/>
      <c r="U9" s="182"/>
      <c r="V9" s="135"/>
      <c r="W9" s="135"/>
      <c r="X9" s="135"/>
      <c r="Y9" s="135"/>
      <c r="Z9" s="182"/>
      <c r="AA9" s="135"/>
      <c r="AB9" s="182"/>
      <c r="AC9" s="135"/>
      <c r="AD9" s="135"/>
      <c r="AE9" s="135"/>
      <c r="AF9" s="135"/>
      <c r="AG9" s="135"/>
      <c r="AH9" s="135"/>
      <c r="AI9" s="135"/>
      <c r="AJ9" s="112">
        <f t="shared" si="3"/>
        <v>1</v>
      </c>
      <c r="AK9" s="14">
        <f t="shared" si="4"/>
        <v>0</v>
      </c>
      <c r="AL9" s="14">
        <f t="shared" si="5"/>
        <v>0</v>
      </c>
    </row>
    <row r="10" ht="21.0" customHeight="1">
      <c r="A10" s="19">
        <v>4.0</v>
      </c>
      <c r="B10" s="114">
        <v>2.11006004E9</v>
      </c>
      <c r="C10" s="115" t="s">
        <v>167</v>
      </c>
      <c r="D10" s="116" t="s">
        <v>168</v>
      </c>
      <c r="E10" s="135"/>
      <c r="F10" s="135"/>
      <c r="G10" s="135"/>
      <c r="H10" s="135"/>
      <c r="I10" s="135"/>
      <c r="J10" s="147"/>
      <c r="K10" s="135"/>
      <c r="L10" s="135"/>
      <c r="M10" s="182"/>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12">
        <f t="shared" si="3"/>
        <v>0</v>
      </c>
      <c r="AK10" s="14">
        <f t="shared" si="4"/>
        <v>0</v>
      </c>
      <c r="AL10" s="14">
        <f t="shared" si="5"/>
        <v>0</v>
      </c>
    </row>
    <row r="11" ht="21.0" customHeight="1">
      <c r="A11" s="19">
        <v>5.0</v>
      </c>
      <c r="B11" s="114">
        <v>2.110060013E9</v>
      </c>
      <c r="C11" s="115" t="s">
        <v>169</v>
      </c>
      <c r="D11" s="116" t="s">
        <v>168</v>
      </c>
      <c r="E11" s="135"/>
      <c r="F11" s="135"/>
      <c r="G11" s="135"/>
      <c r="H11" s="135"/>
      <c r="I11" s="135"/>
      <c r="J11" s="147"/>
      <c r="K11" s="135"/>
      <c r="L11" s="135"/>
      <c r="M11" s="182"/>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12">
        <f t="shared" si="3"/>
        <v>0</v>
      </c>
      <c r="AK11" s="14">
        <f t="shared" si="4"/>
        <v>0</v>
      </c>
      <c r="AL11" s="14">
        <f t="shared" si="5"/>
        <v>0</v>
      </c>
    </row>
    <row r="12" ht="21.0" customHeight="1">
      <c r="A12" s="19">
        <v>6.0</v>
      </c>
      <c r="B12" s="114">
        <v>2.110060042E9</v>
      </c>
      <c r="C12" s="115" t="s">
        <v>170</v>
      </c>
      <c r="D12" s="116" t="s">
        <v>171</v>
      </c>
      <c r="E12" s="182"/>
      <c r="F12" s="135"/>
      <c r="G12" s="135"/>
      <c r="H12" s="135"/>
      <c r="I12" s="182"/>
      <c r="J12" s="147"/>
      <c r="K12" s="135"/>
      <c r="L12" s="182"/>
      <c r="M12" s="182"/>
      <c r="N12" s="182"/>
      <c r="O12" s="135"/>
      <c r="P12" s="182"/>
      <c r="Q12" s="182" t="s">
        <v>95</v>
      </c>
      <c r="R12" s="135"/>
      <c r="S12" s="182"/>
      <c r="T12" s="135"/>
      <c r="U12" s="182"/>
      <c r="V12" s="135"/>
      <c r="W12" s="135"/>
      <c r="X12" s="135"/>
      <c r="Y12" s="135"/>
      <c r="Z12" s="182"/>
      <c r="AA12" s="135"/>
      <c r="AB12" s="182"/>
      <c r="AC12" s="135"/>
      <c r="AD12" s="135"/>
      <c r="AE12" s="135"/>
      <c r="AF12" s="135"/>
      <c r="AG12" s="135"/>
      <c r="AH12" s="135"/>
      <c r="AI12" s="135"/>
      <c r="AJ12" s="112">
        <f t="shared" si="3"/>
        <v>1</v>
      </c>
      <c r="AK12" s="14">
        <f t="shared" si="4"/>
        <v>0</v>
      </c>
      <c r="AL12" s="14">
        <f t="shared" si="5"/>
        <v>0</v>
      </c>
    </row>
    <row r="13" ht="21.0" customHeight="1">
      <c r="A13" s="19">
        <v>7.0</v>
      </c>
      <c r="B13" s="114">
        <v>2.110060041E9</v>
      </c>
      <c r="C13" s="115" t="s">
        <v>172</v>
      </c>
      <c r="D13" s="116" t="s">
        <v>171</v>
      </c>
      <c r="E13" s="135"/>
      <c r="F13" s="135"/>
      <c r="G13" s="135"/>
      <c r="H13" s="135"/>
      <c r="I13" s="135"/>
      <c r="J13" s="147"/>
      <c r="K13" s="135"/>
      <c r="L13" s="135"/>
      <c r="M13" s="135"/>
      <c r="N13" s="182"/>
      <c r="O13" s="135"/>
      <c r="P13" s="135"/>
      <c r="Q13" s="135"/>
      <c r="R13" s="182"/>
      <c r="S13" s="182"/>
      <c r="T13" s="135"/>
      <c r="U13" s="182"/>
      <c r="V13" s="135"/>
      <c r="W13" s="135"/>
      <c r="X13" s="135"/>
      <c r="Y13" s="135"/>
      <c r="Z13" s="182"/>
      <c r="AA13" s="135"/>
      <c r="AB13" s="135"/>
      <c r="AC13" s="135"/>
      <c r="AD13" s="135"/>
      <c r="AE13" s="135"/>
      <c r="AF13" s="135"/>
      <c r="AG13" s="135"/>
      <c r="AH13" s="135"/>
      <c r="AI13" s="135"/>
      <c r="AJ13" s="112">
        <f t="shared" si="3"/>
        <v>0</v>
      </c>
      <c r="AK13" s="14">
        <f t="shared" si="4"/>
        <v>0</v>
      </c>
      <c r="AL13" s="14">
        <f t="shared" si="5"/>
        <v>0</v>
      </c>
    </row>
    <row r="14" ht="21.0" customHeight="1">
      <c r="A14" s="19">
        <v>8.0</v>
      </c>
      <c r="B14" s="114">
        <v>2.110060003E9</v>
      </c>
      <c r="C14" s="115" t="s">
        <v>173</v>
      </c>
      <c r="D14" s="116" t="s">
        <v>174</v>
      </c>
      <c r="E14" s="135"/>
      <c r="F14" s="135"/>
      <c r="G14" s="135"/>
      <c r="H14" s="135"/>
      <c r="I14" s="135"/>
      <c r="J14" s="147"/>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12">
        <f t="shared" si="3"/>
        <v>0</v>
      </c>
      <c r="AK14" s="14">
        <f t="shared" si="4"/>
        <v>0</v>
      </c>
      <c r="AL14" s="14">
        <f t="shared" si="5"/>
        <v>0</v>
      </c>
    </row>
    <row r="15" ht="21.0" customHeight="1">
      <c r="A15" s="19">
        <v>9.0</v>
      </c>
      <c r="B15" s="114">
        <v>2.110060043E9</v>
      </c>
      <c r="C15" s="115" t="s">
        <v>175</v>
      </c>
      <c r="D15" s="116" t="s">
        <v>176</v>
      </c>
      <c r="E15" s="182"/>
      <c r="F15" s="135"/>
      <c r="G15" s="135"/>
      <c r="H15" s="135"/>
      <c r="I15" s="182"/>
      <c r="J15" s="147"/>
      <c r="K15" s="135"/>
      <c r="L15" s="182"/>
      <c r="M15" s="182"/>
      <c r="N15" s="182"/>
      <c r="O15" s="135"/>
      <c r="P15" s="182"/>
      <c r="Q15" s="182" t="s">
        <v>95</v>
      </c>
      <c r="R15" s="182"/>
      <c r="S15" s="182"/>
      <c r="T15" s="135"/>
      <c r="U15" s="182"/>
      <c r="V15" s="135"/>
      <c r="W15" s="135"/>
      <c r="X15" s="135"/>
      <c r="Y15" s="135"/>
      <c r="Z15" s="135"/>
      <c r="AA15" s="135"/>
      <c r="AB15" s="182"/>
      <c r="AC15" s="135"/>
      <c r="AD15" s="135"/>
      <c r="AE15" s="135"/>
      <c r="AF15" s="135"/>
      <c r="AG15" s="135"/>
      <c r="AH15" s="135"/>
      <c r="AI15" s="135"/>
      <c r="AJ15" s="112">
        <f t="shared" si="3"/>
        <v>1</v>
      </c>
      <c r="AK15" s="14">
        <f t="shared" si="4"/>
        <v>0</v>
      </c>
      <c r="AL15" s="14">
        <f t="shared" si="5"/>
        <v>0</v>
      </c>
    </row>
    <row r="16" ht="21.0" customHeight="1">
      <c r="A16" s="19">
        <v>10.0</v>
      </c>
      <c r="B16" s="114">
        <v>2.110060048E9</v>
      </c>
      <c r="C16" s="115" t="s">
        <v>177</v>
      </c>
      <c r="D16" s="116" t="s">
        <v>178</v>
      </c>
      <c r="E16" s="182"/>
      <c r="F16" s="135"/>
      <c r="G16" s="135"/>
      <c r="H16" s="135"/>
      <c r="I16" s="182"/>
      <c r="J16" s="147"/>
      <c r="K16" s="135"/>
      <c r="L16" s="182"/>
      <c r="M16" s="182"/>
      <c r="N16" s="182"/>
      <c r="O16" s="135"/>
      <c r="P16" s="182"/>
      <c r="Q16" s="182" t="s">
        <v>95</v>
      </c>
      <c r="R16" s="182"/>
      <c r="S16" s="182"/>
      <c r="T16" s="182"/>
      <c r="U16" s="182"/>
      <c r="V16" s="135"/>
      <c r="W16" s="135"/>
      <c r="X16" s="135"/>
      <c r="Y16" s="135"/>
      <c r="Z16" s="182"/>
      <c r="AA16" s="135"/>
      <c r="AB16" s="182"/>
      <c r="AC16" s="135"/>
      <c r="AD16" s="135"/>
      <c r="AE16" s="135"/>
      <c r="AF16" s="135"/>
      <c r="AG16" s="135"/>
      <c r="AH16" s="135"/>
      <c r="AI16" s="135"/>
      <c r="AJ16" s="112">
        <f t="shared" si="3"/>
        <v>1</v>
      </c>
      <c r="AK16" s="14">
        <f t="shared" si="4"/>
        <v>0</v>
      </c>
      <c r="AL16" s="14">
        <f t="shared" si="5"/>
        <v>0</v>
      </c>
    </row>
    <row r="17" ht="21.0" customHeight="1">
      <c r="A17" s="19">
        <v>11.0</v>
      </c>
      <c r="B17" s="114">
        <v>2.110060009E9</v>
      </c>
      <c r="C17" s="115" t="s">
        <v>179</v>
      </c>
      <c r="D17" s="116" t="s">
        <v>178</v>
      </c>
      <c r="E17" s="135"/>
      <c r="F17" s="135"/>
      <c r="G17" s="135"/>
      <c r="H17" s="135"/>
      <c r="I17" s="182"/>
      <c r="J17" s="147"/>
      <c r="K17" s="135"/>
      <c r="L17" s="135"/>
      <c r="M17" s="182"/>
      <c r="N17" s="135"/>
      <c r="O17" s="135"/>
      <c r="P17" s="182"/>
      <c r="Q17" s="135"/>
      <c r="R17" s="135"/>
      <c r="S17" s="182"/>
      <c r="T17" s="135"/>
      <c r="U17" s="182"/>
      <c r="V17" s="135"/>
      <c r="W17" s="135"/>
      <c r="X17" s="135"/>
      <c r="Y17" s="135"/>
      <c r="Z17" s="182"/>
      <c r="AA17" s="135"/>
      <c r="AB17" s="135"/>
      <c r="AC17" s="135"/>
      <c r="AD17" s="135"/>
      <c r="AE17" s="135"/>
      <c r="AF17" s="135"/>
      <c r="AG17" s="135"/>
      <c r="AH17" s="135"/>
      <c r="AI17" s="135"/>
      <c r="AJ17" s="112">
        <f t="shared" si="3"/>
        <v>0</v>
      </c>
      <c r="AK17" s="14">
        <f t="shared" si="4"/>
        <v>0</v>
      </c>
      <c r="AL17" s="14">
        <f t="shared" si="5"/>
        <v>0</v>
      </c>
    </row>
    <row r="18" ht="21.0" customHeight="1">
      <c r="A18" s="19">
        <v>12.0</v>
      </c>
      <c r="B18" s="114">
        <v>2.110060051E9</v>
      </c>
      <c r="C18" s="115" t="s">
        <v>180</v>
      </c>
      <c r="D18" s="116" t="s">
        <v>181</v>
      </c>
      <c r="E18" s="135"/>
      <c r="F18" s="135"/>
      <c r="G18" s="135"/>
      <c r="H18" s="135"/>
      <c r="I18" s="182"/>
      <c r="J18" s="147"/>
      <c r="K18" s="135"/>
      <c r="L18" s="135"/>
      <c r="M18" s="135"/>
      <c r="N18" s="182"/>
      <c r="O18" s="135"/>
      <c r="P18" s="135"/>
      <c r="Q18" s="182" t="s">
        <v>95</v>
      </c>
      <c r="R18" s="135"/>
      <c r="S18" s="135"/>
      <c r="T18" s="135"/>
      <c r="U18" s="182"/>
      <c r="V18" s="135"/>
      <c r="W18" s="135"/>
      <c r="X18" s="135"/>
      <c r="Y18" s="135"/>
      <c r="Z18" s="182"/>
      <c r="AA18" s="135"/>
      <c r="AB18" s="182"/>
      <c r="AC18" s="135"/>
      <c r="AD18" s="135"/>
      <c r="AE18" s="135"/>
      <c r="AF18" s="135"/>
      <c r="AG18" s="135"/>
      <c r="AH18" s="135"/>
      <c r="AI18" s="135"/>
      <c r="AJ18" s="112">
        <f t="shared" si="3"/>
        <v>1</v>
      </c>
      <c r="AK18" s="14">
        <f t="shared" si="4"/>
        <v>0</v>
      </c>
      <c r="AL18" s="14">
        <f t="shared" si="5"/>
        <v>0</v>
      </c>
    </row>
    <row r="19" ht="21.0" customHeight="1">
      <c r="A19" s="19">
        <v>13.0</v>
      </c>
      <c r="B19" s="114">
        <v>2.110060052E9</v>
      </c>
      <c r="C19" s="115" t="s">
        <v>167</v>
      </c>
      <c r="D19" s="116" t="s">
        <v>109</v>
      </c>
      <c r="E19" s="182"/>
      <c r="F19" s="135"/>
      <c r="G19" s="135"/>
      <c r="H19" s="135"/>
      <c r="I19" s="135"/>
      <c r="J19" s="147"/>
      <c r="K19" s="135"/>
      <c r="L19" s="182"/>
      <c r="M19" s="182"/>
      <c r="N19" s="135"/>
      <c r="O19" s="135"/>
      <c r="P19" s="135"/>
      <c r="Q19" s="182" t="s">
        <v>95</v>
      </c>
      <c r="R19" s="135"/>
      <c r="S19" s="135"/>
      <c r="T19" s="182"/>
      <c r="U19" s="135"/>
      <c r="V19" s="135"/>
      <c r="W19" s="135"/>
      <c r="X19" s="135"/>
      <c r="Y19" s="135"/>
      <c r="Z19" s="182"/>
      <c r="AA19" s="135"/>
      <c r="AB19" s="135"/>
      <c r="AC19" s="135"/>
      <c r="AD19" s="135"/>
      <c r="AE19" s="135"/>
      <c r="AF19" s="135"/>
      <c r="AG19" s="135"/>
      <c r="AH19" s="135"/>
      <c r="AI19" s="135"/>
      <c r="AJ19" s="112">
        <f t="shared" si="3"/>
        <v>1</v>
      </c>
      <c r="AK19" s="14">
        <f t="shared" si="4"/>
        <v>0</v>
      </c>
      <c r="AL19" s="14">
        <f t="shared" si="5"/>
        <v>0</v>
      </c>
    </row>
    <row r="20" ht="21.0" customHeight="1">
      <c r="A20" s="19">
        <v>14.0</v>
      </c>
      <c r="B20" s="114">
        <v>2.110060015E9</v>
      </c>
      <c r="C20" s="115" t="s">
        <v>182</v>
      </c>
      <c r="D20" s="116" t="s">
        <v>109</v>
      </c>
      <c r="E20" s="182"/>
      <c r="F20" s="135"/>
      <c r="G20" s="135"/>
      <c r="H20" s="135"/>
      <c r="I20" s="182"/>
      <c r="J20" s="147"/>
      <c r="K20" s="135"/>
      <c r="L20" s="182"/>
      <c r="M20" s="182"/>
      <c r="N20" s="182"/>
      <c r="O20" s="135"/>
      <c r="P20" s="182"/>
      <c r="Q20" s="182" t="s">
        <v>95</v>
      </c>
      <c r="R20" s="135"/>
      <c r="S20" s="182"/>
      <c r="T20" s="135"/>
      <c r="U20" s="182"/>
      <c r="V20" s="135"/>
      <c r="W20" s="135"/>
      <c r="X20" s="135"/>
      <c r="Y20" s="135"/>
      <c r="Z20" s="182"/>
      <c r="AA20" s="135"/>
      <c r="AB20" s="182"/>
      <c r="AC20" s="135"/>
      <c r="AD20" s="135"/>
      <c r="AE20" s="135"/>
      <c r="AF20" s="135"/>
      <c r="AG20" s="135"/>
      <c r="AH20" s="135"/>
      <c r="AI20" s="135"/>
      <c r="AJ20" s="112">
        <f t="shared" si="3"/>
        <v>1</v>
      </c>
      <c r="AK20" s="14">
        <f t="shared" si="4"/>
        <v>0</v>
      </c>
      <c r="AL20" s="14">
        <f t="shared" si="5"/>
        <v>0</v>
      </c>
    </row>
    <row r="21" ht="21.0" customHeight="1">
      <c r="A21" s="19">
        <v>15.0</v>
      </c>
      <c r="B21" s="114">
        <v>2.110060056E9</v>
      </c>
      <c r="C21" s="115" t="s">
        <v>183</v>
      </c>
      <c r="D21" s="116" t="s">
        <v>111</v>
      </c>
      <c r="E21" s="135"/>
      <c r="F21" s="135"/>
      <c r="G21" s="135"/>
      <c r="H21" s="135"/>
      <c r="I21" s="135"/>
      <c r="J21" s="147"/>
      <c r="K21" s="135"/>
      <c r="L21" s="182"/>
      <c r="M21" s="135"/>
      <c r="N21" s="135"/>
      <c r="O21" s="135"/>
      <c r="P21" s="135"/>
      <c r="Q21" s="182"/>
      <c r="R21" s="135"/>
      <c r="S21" s="135"/>
      <c r="T21" s="182"/>
      <c r="U21" s="135"/>
      <c r="V21" s="135"/>
      <c r="W21" s="135"/>
      <c r="X21" s="135"/>
      <c r="Y21" s="135"/>
      <c r="Z21" s="135"/>
      <c r="AA21" s="135"/>
      <c r="AB21" s="135"/>
      <c r="AC21" s="135"/>
      <c r="AD21" s="135"/>
      <c r="AE21" s="135"/>
      <c r="AF21" s="135"/>
      <c r="AG21" s="135"/>
      <c r="AH21" s="135"/>
      <c r="AI21" s="135"/>
      <c r="AJ21" s="112">
        <f t="shared" si="3"/>
        <v>0</v>
      </c>
      <c r="AK21" s="14">
        <f t="shared" si="4"/>
        <v>0</v>
      </c>
      <c r="AL21" s="14">
        <f t="shared" si="5"/>
        <v>0</v>
      </c>
    </row>
    <row r="22" ht="21.0" customHeight="1">
      <c r="A22" s="19">
        <v>16.0</v>
      </c>
      <c r="B22" s="114">
        <v>2.110060058E9</v>
      </c>
      <c r="C22" s="115" t="s">
        <v>184</v>
      </c>
      <c r="D22" s="116" t="s">
        <v>111</v>
      </c>
      <c r="E22" s="135"/>
      <c r="F22" s="135"/>
      <c r="G22" s="135"/>
      <c r="H22" s="135"/>
      <c r="I22" s="182"/>
      <c r="J22" s="147"/>
      <c r="K22" s="135"/>
      <c r="L22" s="135"/>
      <c r="M22" s="135"/>
      <c r="N22" s="135"/>
      <c r="O22" s="135"/>
      <c r="P22" s="135"/>
      <c r="Q22" s="135"/>
      <c r="R22" s="135"/>
      <c r="S22" s="182"/>
      <c r="T22" s="182"/>
      <c r="U22" s="135"/>
      <c r="V22" s="135"/>
      <c r="W22" s="135"/>
      <c r="X22" s="135"/>
      <c r="Y22" s="135"/>
      <c r="Z22" s="135"/>
      <c r="AA22" s="135"/>
      <c r="AB22" s="135"/>
      <c r="AC22" s="135"/>
      <c r="AD22" s="135"/>
      <c r="AE22" s="135"/>
      <c r="AF22" s="135"/>
      <c r="AG22" s="135"/>
      <c r="AH22" s="135"/>
      <c r="AI22" s="135"/>
      <c r="AJ22" s="112">
        <f t="shared" si="3"/>
        <v>0</v>
      </c>
      <c r="AK22" s="14">
        <f t="shared" si="4"/>
        <v>0</v>
      </c>
      <c r="AL22" s="14">
        <f t="shared" si="5"/>
        <v>0</v>
      </c>
    </row>
    <row r="23" ht="21.0" customHeight="1">
      <c r="A23" s="19">
        <v>17.0</v>
      </c>
      <c r="B23" s="114">
        <v>2.110060057E9</v>
      </c>
      <c r="C23" s="115" t="s">
        <v>185</v>
      </c>
      <c r="D23" s="116" t="s">
        <v>111</v>
      </c>
      <c r="E23" s="135"/>
      <c r="F23" s="135"/>
      <c r="G23" s="135"/>
      <c r="H23" s="135"/>
      <c r="I23" s="182"/>
      <c r="J23" s="147"/>
      <c r="K23" s="135"/>
      <c r="L23" s="182"/>
      <c r="M23" s="182"/>
      <c r="N23" s="182"/>
      <c r="O23" s="135"/>
      <c r="P23" s="182"/>
      <c r="Q23" s="182" t="s">
        <v>95</v>
      </c>
      <c r="R23" s="135"/>
      <c r="S23" s="135"/>
      <c r="T23" s="135"/>
      <c r="U23" s="182"/>
      <c r="V23" s="135"/>
      <c r="W23" s="135"/>
      <c r="X23" s="135"/>
      <c r="Y23" s="135"/>
      <c r="Z23" s="182"/>
      <c r="AA23" s="135"/>
      <c r="AB23" s="182"/>
      <c r="AC23" s="135"/>
      <c r="AD23" s="135"/>
      <c r="AE23" s="135"/>
      <c r="AF23" s="135"/>
      <c r="AG23" s="135"/>
      <c r="AH23" s="135"/>
      <c r="AI23" s="135"/>
      <c r="AJ23" s="112">
        <f t="shared" si="3"/>
        <v>1</v>
      </c>
      <c r="AK23" s="14">
        <f t="shared" si="4"/>
        <v>0</v>
      </c>
      <c r="AL23" s="14">
        <f t="shared" si="5"/>
        <v>0</v>
      </c>
    </row>
    <row r="24" ht="21.0" customHeight="1">
      <c r="A24" s="19">
        <v>18.0</v>
      </c>
      <c r="B24" s="114">
        <v>2.110060062E9</v>
      </c>
      <c r="C24" s="115" t="s">
        <v>186</v>
      </c>
      <c r="D24" s="116" t="s">
        <v>187</v>
      </c>
      <c r="E24" s="135"/>
      <c r="F24" s="135"/>
      <c r="G24" s="135"/>
      <c r="H24" s="135"/>
      <c r="I24" s="135"/>
      <c r="J24" s="147"/>
      <c r="K24" s="135"/>
      <c r="L24" s="135"/>
      <c r="M24" s="135"/>
      <c r="N24" s="135"/>
      <c r="O24" s="135"/>
      <c r="P24" s="135"/>
      <c r="Q24" s="182" t="s">
        <v>95</v>
      </c>
      <c r="R24" s="135"/>
      <c r="S24" s="135"/>
      <c r="T24" s="135"/>
      <c r="U24" s="135"/>
      <c r="V24" s="135"/>
      <c r="W24" s="135"/>
      <c r="X24" s="135"/>
      <c r="Y24" s="135"/>
      <c r="Z24" s="135"/>
      <c r="AA24" s="135"/>
      <c r="AB24" s="135"/>
      <c r="AC24" s="135"/>
      <c r="AD24" s="135"/>
      <c r="AE24" s="135"/>
      <c r="AF24" s="135"/>
      <c r="AG24" s="135"/>
      <c r="AH24" s="135"/>
      <c r="AI24" s="135"/>
      <c r="AJ24" s="112">
        <f t="shared" si="3"/>
        <v>1</v>
      </c>
      <c r="AK24" s="14">
        <f t="shared" si="4"/>
        <v>0</v>
      </c>
      <c r="AL24" s="14">
        <f t="shared" si="5"/>
        <v>0</v>
      </c>
    </row>
    <row r="25" ht="21.0" customHeight="1">
      <c r="A25" s="19">
        <v>19.0</v>
      </c>
      <c r="B25" s="114">
        <v>2.110060067E9</v>
      </c>
      <c r="C25" s="115" t="s">
        <v>188</v>
      </c>
      <c r="D25" s="116" t="s">
        <v>189</v>
      </c>
      <c r="E25" s="135"/>
      <c r="F25" s="135"/>
      <c r="G25" s="135"/>
      <c r="H25" s="135"/>
      <c r="I25" s="135"/>
      <c r="J25" s="147"/>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12">
        <f t="shared" si="3"/>
        <v>0</v>
      </c>
      <c r="AK25" s="14">
        <f t="shared" si="4"/>
        <v>0</v>
      </c>
      <c r="AL25" s="14">
        <f t="shared" si="5"/>
        <v>0</v>
      </c>
    </row>
    <row r="26" ht="21.0" customHeight="1">
      <c r="A26" s="19">
        <v>20.0</v>
      </c>
      <c r="B26" s="114">
        <v>2.110060071E9</v>
      </c>
      <c r="C26" s="115" t="s">
        <v>190</v>
      </c>
      <c r="D26" s="116" t="s">
        <v>191</v>
      </c>
      <c r="E26" s="135"/>
      <c r="F26" s="135"/>
      <c r="G26" s="135"/>
      <c r="H26" s="135"/>
      <c r="I26" s="135"/>
      <c r="J26" s="147"/>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12">
        <f t="shared" si="3"/>
        <v>0</v>
      </c>
      <c r="AK26" s="14">
        <f t="shared" si="4"/>
        <v>0</v>
      </c>
      <c r="AL26" s="14">
        <f t="shared" si="5"/>
        <v>0</v>
      </c>
    </row>
    <row r="27" ht="21.0" customHeight="1">
      <c r="A27" s="19">
        <v>21.0</v>
      </c>
      <c r="B27" s="114">
        <v>2.110060073E9</v>
      </c>
      <c r="C27" s="115" t="s">
        <v>192</v>
      </c>
      <c r="D27" s="116" t="s">
        <v>193</v>
      </c>
      <c r="E27" s="182"/>
      <c r="F27" s="135"/>
      <c r="G27" s="135"/>
      <c r="H27" s="135"/>
      <c r="I27" s="135"/>
      <c r="J27" s="147"/>
      <c r="K27" s="135"/>
      <c r="L27" s="135"/>
      <c r="M27" s="135"/>
      <c r="N27" s="182"/>
      <c r="O27" s="135"/>
      <c r="P27" s="135"/>
      <c r="Q27" s="135"/>
      <c r="R27" s="135"/>
      <c r="S27" s="135"/>
      <c r="T27" s="135"/>
      <c r="U27" s="182"/>
      <c r="V27" s="135"/>
      <c r="W27" s="135"/>
      <c r="X27" s="135"/>
      <c r="Y27" s="135"/>
      <c r="Z27" s="135"/>
      <c r="AA27" s="135"/>
      <c r="AB27" s="135"/>
      <c r="AC27" s="135"/>
      <c r="AD27" s="135"/>
      <c r="AE27" s="135"/>
      <c r="AF27" s="135"/>
      <c r="AG27" s="135"/>
      <c r="AH27" s="135"/>
      <c r="AI27" s="135"/>
      <c r="AJ27" s="112">
        <f t="shared" si="3"/>
        <v>0</v>
      </c>
      <c r="AK27" s="14">
        <f t="shared" si="4"/>
        <v>0</v>
      </c>
      <c r="AL27" s="14">
        <f t="shared" si="5"/>
        <v>0</v>
      </c>
    </row>
    <row r="28" ht="21.0" customHeight="1">
      <c r="A28" s="19">
        <v>22.0</v>
      </c>
      <c r="B28" s="114">
        <v>2.110060072E9</v>
      </c>
      <c r="C28" s="115" t="s">
        <v>194</v>
      </c>
      <c r="D28" s="116" t="s">
        <v>193</v>
      </c>
      <c r="E28" s="135"/>
      <c r="F28" s="135"/>
      <c r="G28" s="135"/>
      <c r="H28" s="135"/>
      <c r="I28" s="135"/>
      <c r="J28" s="147"/>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12">
        <f t="shared" si="3"/>
        <v>0</v>
      </c>
      <c r="AK28" s="14">
        <f t="shared" si="4"/>
        <v>0</v>
      </c>
      <c r="AL28" s="14">
        <f t="shared" si="5"/>
        <v>0</v>
      </c>
    </row>
    <row r="29" ht="21.0" customHeight="1">
      <c r="A29" s="19">
        <v>23.0</v>
      </c>
      <c r="B29" s="114">
        <v>2.110060074E9</v>
      </c>
      <c r="C29" s="115" t="s">
        <v>195</v>
      </c>
      <c r="D29" s="116" t="s">
        <v>196</v>
      </c>
      <c r="E29" s="135"/>
      <c r="F29" s="135"/>
      <c r="G29" s="135"/>
      <c r="H29" s="135"/>
      <c r="I29" s="135"/>
      <c r="J29" s="147"/>
      <c r="K29" s="135"/>
      <c r="L29" s="182"/>
      <c r="M29" s="135"/>
      <c r="N29" s="182"/>
      <c r="O29" s="135"/>
      <c r="P29" s="135"/>
      <c r="Q29" s="182" t="s">
        <v>95</v>
      </c>
      <c r="R29" s="135"/>
      <c r="S29" s="135"/>
      <c r="T29" s="135"/>
      <c r="U29" s="182"/>
      <c r="V29" s="135"/>
      <c r="W29" s="135"/>
      <c r="X29" s="135"/>
      <c r="Y29" s="135"/>
      <c r="Z29" s="135"/>
      <c r="AA29" s="135"/>
      <c r="AB29" s="182"/>
      <c r="AC29" s="135"/>
      <c r="AD29" s="135"/>
      <c r="AE29" s="135"/>
      <c r="AF29" s="135"/>
      <c r="AG29" s="135"/>
      <c r="AH29" s="135"/>
      <c r="AI29" s="135"/>
      <c r="AJ29" s="112">
        <f t="shared" si="3"/>
        <v>1</v>
      </c>
      <c r="AK29" s="14">
        <f t="shared" si="4"/>
        <v>0</v>
      </c>
      <c r="AL29" s="14">
        <f t="shared" si="5"/>
        <v>0</v>
      </c>
    </row>
    <row r="30" ht="21.0" customHeight="1">
      <c r="A30" s="19">
        <v>24.0</v>
      </c>
      <c r="B30" s="114">
        <v>2.110060076E9</v>
      </c>
      <c r="C30" s="115" t="s">
        <v>197</v>
      </c>
      <c r="D30" s="116" t="s">
        <v>198</v>
      </c>
      <c r="E30" s="135"/>
      <c r="F30" s="135"/>
      <c r="G30" s="135"/>
      <c r="H30" s="135"/>
      <c r="I30" s="135"/>
      <c r="J30" s="147"/>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12">
        <f t="shared" si="3"/>
        <v>0</v>
      </c>
      <c r="AK30" s="14">
        <f t="shared" si="4"/>
        <v>0</v>
      </c>
      <c r="AL30" s="14">
        <f t="shared" si="5"/>
        <v>0</v>
      </c>
    </row>
    <row r="31" ht="21.0" customHeight="1">
      <c r="A31" s="19">
        <v>25.0</v>
      </c>
      <c r="B31" s="114">
        <v>2.11006008E9</v>
      </c>
      <c r="C31" s="115" t="s">
        <v>199</v>
      </c>
      <c r="D31" s="116" t="s">
        <v>200</v>
      </c>
      <c r="E31" s="182"/>
      <c r="F31" s="135"/>
      <c r="G31" s="135"/>
      <c r="H31" s="135"/>
      <c r="I31" s="182"/>
      <c r="J31" s="147"/>
      <c r="K31" s="135"/>
      <c r="L31" s="182"/>
      <c r="M31" s="182"/>
      <c r="N31" s="135"/>
      <c r="O31" s="135"/>
      <c r="P31" s="182"/>
      <c r="Q31" s="135"/>
      <c r="R31" s="135"/>
      <c r="S31" s="182"/>
      <c r="T31" s="135"/>
      <c r="U31" s="135"/>
      <c r="V31" s="135"/>
      <c r="W31" s="135"/>
      <c r="X31" s="135"/>
      <c r="Y31" s="135"/>
      <c r="Z31" s="182"/>
      <c r="AA31" s="135"/>
      <c r="AB31" s="135"/>
      <c r="AC31" s="135"/>
      <c r="AD31" s="135"/>
      <c r="AE31" s="135"/>
      <c r="AF31" s="135"/>
      <c r="AG31" s="135"/>
      <c r="AH31" s="135"/>
      <c r="AI31" s="135"/>
      <c r="AJ31" s="112">
        <f t="shared" si="3"/>
        <v>0</v>
      </c>
      <c r="AK31" s="14">
        <f t="shared" si="4"/>
        <v>0</v>
      </c>
      <c r="AL31" s="14">
        <f t="shared" si="5"/>
        <v>0</v>
      </c>
    </row>
    <row r="32" ht="21.0" customHeight="1">
      <c r="A32" s="19">
        <v>26.0</v>
      </c>
      <c r="B32" s="114">
        <v>2.110060079E9</v>
      </c>
      <c r="C32" s="115" t="s">
        <v>201</v>
      </c>
      <c r="D32" s="116" t="s">
        <v>200</v>
      </c>
      <c r="E32" s="182"/>
      <c r="F32" s="135"/>
      <c r="G32" s="135"/>
      <c r="H32" s="135"/>
      <c r="I32" s="182"/>
      <c r="J32" s="147"/>
      <c r="K32" s="135"/>
      <c r="L32" s="135"/>
      <c r="M32" s="135"/>
      <c r="N32" s="182"/>
      <c r="O32" s="135"/>
      <c r="P32" s="182"/>
      <c r="Q32" s="135"/>
      <c r="R32" s="135"/>
      <c r="S32" s="135"/>
      <c r="T32" s="135"/>
      <c r="U32" s="182"/>
      <c r="V32" s="135"/>
      <c r="W32" s="135"/>
      <c r="X32" s="135"/>
      <c r="Y32" s="135"/>
      <c r="Z32" s="135"/>
      <c r="AA32" s="135"/>
      <c r="AB32" s="135"/>
      <c r="AC32" s="135"/>
      <c r="AD32" s="135"/>
      <c r="AE32" s="135"/>
      <c r="AF32" s="135"/>
      <c r="AG32" s="135"/>
      <c r="AH32" s="135"/>
      <c r="AI32" s="135"/>
      <c r="AJ32" s="112">
        <f t="shared" si="3"/>
        <v>0</v>
      </c>
      <c r="AK32" s="14">
        <f t="shared" si="4"/>
        <v>0</v>
      </c>
      <c r="AL32" s="14">
        <f t="shared" si="5"/>
        <v>0</v>
      </c>
    </row>
    <row r="33" ht="21.0" customHeight="1">
      <c r="A33" s="19">
        <v>27.0</v>
      </c>
      <c r="B33" s="114">
        <v>2.110060078E9</v>
      </c>
      <c r="C33" s="115" t="s">
        <v>202</v>
      </c>
      <c r="D33" s="116" t="s">
        <v>200</v>
      </c>
      <c r="E33" s="182"/>
      <c r="F33" s="135"/>
      <c r="G33" s="135"/>
      <c r="H33" s="135"/>
      <c r="I33" s="182"/>
      <c r="J33" s="147"/>
      <c r="K33" s="135"/>
      <c r="L33" s="182"/>
      <c r="M33" s="135"/>
      <c r="N33" s="182"/>
      <c r="O33" s="135"/>
      <c r="P33" s="135"/>
      <c r="Q33" s="135"/>
      <c r="R33" s="135"/>
      <c r="S33" s="182"/>
      <c r="T33" s="182"/>
      <c r="U33" s="135"/>
      <c r="V33" s="182"/>
      <c r="W33" s="135"/>
      <c r="X33" s="135"/>
      <c r="Y33" s="135"/>
      <c r="Z33" s="182"/>
      <c r="AA33" s="135"/>
      <c r="AB33" s="182"/>
      <c r="AC33" s="135"/>
      <c r="AD33" s="135"/>
      <c r="AE33" s="135"/>
      <c r="AF33" s="135"/>
      <c r="AG33" s="135"/>
      <c r="AH33" s="135"/>
      <c r="AI33" s="135"/>
      <c r="AJ33" s="112">
        <f t="shared" si="3"/>
        <v>0</v>
      </c>
      <c r="AK33" s="14">
        <f t="shared" si="4"/>
        <v>0</v>
      </c>
      <c r="AL33" s="14">
        <f t="shared" si="5"/>
        <v>0</v>
      </c>
    </row>
    <row r="34" ht="21.0" customHeight="1">
      <c r="A34" s="19">
        <v>28.0</v>
      </c>
      <c r="B34" s="114">
        <v>2.110060081E9</v>
      </c>
      <c r="C34" s="115" t="s">
        <v>203</v>
      </c>
      <c r="D34" s="116" t="s">
        <v>204</v>
      </c>
      <c r="E34" s="135"/>
      <c r="F34" s="135"/>
      <c r="G34" s="135"/>
      <c r="H34" s="135"/>
      <c r="I34" s="182"/>
      <c r="J34" s="147"/>
      <c r="K34" s="135"/>
      <c r="L34" s="135"/>
      <c r="M34" s="135"/>
      <c r="N34" s="135"/>
      <c r="O34" s="135"/>
      <c r="P34" s="135"/>
      <c r="Q34" s="182" t="s">
        <v>95</v>
      </c>
      <c r="R34" s="135"/>
      <c r="S34" s="135"/>
      <c r="T34" s="135"/>
      <c r="U34" s="135"/>
      <c r="V34" s="135"/>
      <c r="W34" s="135"/>
      <c r="X34" s="135"/>
      <c r="Y34" s="135"/>
      <c r="Z34" s="135"/>
      <c r="AA34" s="135"/>
      <c r="AB34" s="182"/>
      <c r="AC34" s="135"/>
      <c r="AD34" s="135"/>
      <c r="AE34" s="135"/>
      <c r="AF34" s="135"/>
      <c r="AG34" s="135"/>
      <c r="AH34" s="135"/>
      <c r="AI34" s="135"/>
      <c r="AJ34" s="112">
        <f t="shared" si="3"/>
        <v>1</v>
      </c>
      <c r="AK34" s="14">
        <f t="shared" si="4"/>
        <v>0</v>
      </c>
      <c r="AL34" s="14">
        <f t="shared" si="5"/>
        <v>0</v>
      </c>
    </row>
    <row r="35" ht="21.0" customHeight="1">
      <c r="A35" s="19">
        <v>29.0</v>
      </c>
      <c r="B35" s="114">
        <v>2.110060083E9</v>
      </c>
      <c r="C35" s="115" t="s">
        <v>205</v>
      </c>
      <c r="D35" s="116" t="s">
        <v>206</v>
      </c>
      <c r="E35" s="135"/>
      <c r="F35" s="135"/>
      <c r="G35" s="135"/>
      <c r="H35" s="135"/>
      <c r="I35" s="135"/>
      <c r="J35" s="147"/>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12">
        <f t="shared" si="3"/>
        <v>0</v>
      </c>
      <c r="AK35" s="14">
        <f t="shared" si="4"/>
        <v>0</v>
      </c>
      <c r="AL35" s="14">
        <f t="shared" si="5"/>
        <v>0</v>
      </c>
    </row>
    <row r="36" ht="21.0" customHeight="1">
      <c r="A36" s="19">
        <v>30.0</v>
      </c>
      <c r="B36" s="114">
        <v>2.110060084E9</v>
      </c>
      <c r="C36" s="115" t="s">
        <v>207</v>
      </c>
      <c r="D36" s="116" t="s">
        <v>208</v>
      </c>
      <c r="E36" s="135"/>
      <c r="F36" s="135"/>
      <c r="G36" s="135"/>
      <c r="H36" s="135"/>
      <c r="I36" s="182"/>
      <c r="J36" s="147"/>
      <c r="K36" s="135"/>
      <c r="L36" s="135"/>
      <c r="M36" s="135"/>
      <c r="N36" s="182"/>
      <c r="O36" s="135"/>
      <c r="P36" s="135"/>
      <c r="Q36" s="135"/>
      <c r="R36" s="135"/>
      <c r="S36" s="135"/>
      <c r="T36" s="135"/>
      <c r="U36" s="135"/>
      <c r="V36" s="135"/>
      <c r="W36" s="135"/>
      <c r="X36" s="135"/>
      <c r="Y36" s="135"/>
      <c r="Z36" s="135"/>
      <c r="AA36" s="135"/>
      <c r="AB36" s="135"/>
      <c r="AC36" s="135"/>
      <c r="AD36" s="135"/>
      <c r="AE36" s="135"/>
      <c r="AF36" s="135"/>
      <c r="AG36" s="135"/>
      <c r="AH36" s="135"/>
      <c r="AI36" s="135"/>
      <c r="AJ36" s="112">
        <f t="shared" si="3"/>
        <v>0</v>
      </c>
      <c r="AK36" s="14">
        <f t="shared" si="4"/>
        <v>0</v>
      </c>
      <c r="AL36" s="14">
        <f t="shared" si="5"/>
        <v>0</v>
      </c>
    </row>
    <row r="37" ht="15.75" customHeight="1">
      <c r="A37" s="19">
        <v>31.0</v>
      </c>
      <c r="B37" s="114">
        <v>2.110060091E9</v>
      </c>
      <c r="C37" s="115" t="s">
        <v>209</v>
      </c>
      <c r="D37" s="116" t="s">
        <v>210</v>
      </c>
      <c r="E37" s="135"/>
      <c r="F37" s="135"/>
      <c r="G37" s="135"/>
      <c r="H37" s="135"/>
      <c r="I37" s="135"/>
      <c r="J37" s="147"/>
      <c r="K37" s="135"/>
      <c r="L37" s="135"/>
      <c r="M37" s="135"/>
      <c r="N37" s="182"/>
      <c r="O37" s="135"/>
      <c r="P37" s="135"/>
      <c r="Q37" s="182" t="s">
        <v>95</v>
      </c>
      <c r="R37" s="182"/>
      <c r="S37" s="135"/>
      <c r="T37" s="182"/>
      <c r="U37" s="135"/>
      <c r="V37" s="182"/>
      <c r="W37" s="135"/>
      <c r="X37" s="135"/>
      <c r="Y37" s="135"/>
      <c r="Z37" s="135"/>
      <c r="AA37" s="135"/>
      <c r="AB37" s="135"/>
      <c r="AC37" s="135"/>
      <c r="AD37" s="135"/>
      <c r="AE37" s="135"/>
      <c r="AF37" s="135"/>
      <c r="AG37" s="135"/>
      <c r="AH37" s="135"/>
      <c r="AI37" s="135"/>
      <c r="AJ37" s="112">
        <f t="shared" si="3"/>
        <v>1</v>
      </c>
      <c r="AK37" s="14">
        <f t="shared" si="4"/>
        <v>0</v>
      </c>
      <c r="AL37" s="14">
        <f t="shared" si="5"/>
        <v>0</v>
      </c>
    </row>
    <row r="38" ht="21.0" customHeight="1">
      <c r="A38" s="19">
        <v>32.0</v>
      </c>
      <c r="B38" s="114">
        <v>2.110060092E9</v>
      </c>
      <c r="C38" s="115" t="s">
        <v>211</v>
      </c>
      <c r="D38" s="116" t="s">
        <v>212</v>
      </c>
      <c r="E38" s="182"/>
      <c r="F38" s="135"/>
      <c r="G38" s="135"/>
      <c r="H38" s="135"/>
      <c r="I38" s="182"/>
      <c r="J38" s="147"/>
      <c r="K38" s="135"/>
      <c r="L38" s="135"/>
      <c r="M38" s="135"/>
      <c r="N38" s="135"/>
      <c r="O38" s="135"/>
      <c r="P38" s="182"/>
      <c r="Q38" s="182" t="s">
        <v>95</v>
      </c>
      <c r="R38" s="182"/>
      <c r="S38" s="182"/>
      <c r="T38" s="135"/>
      <c r="U38" s="182"/>
      <c r="V38" s="135"/>
      <c r="W38" s="135"/>
      <c r="X38" s="135"/>
      <c r="Y38" s="135"/>
      <c r="Z38" s="182"/>
      <c r="AA38" s="135"/>
      <c r="AB38" s="182"/>
      <c r="AC38" s="135"/>
      <c r="AD38" s="135"/>
      <c r="AE38" s="135"/>
      <c r="AF38" s="135"/>
      <c r="AG38" s="135"/>
      <c r="AH38" s="135"/>
      <c r="AI38" s="135"/>
      <c r="AJ38" s="112">
        <f t="shared" si="3"/>
        <v>1</v>
      </c>
      <c r="AK38" s="14">
        <f t="shared" si="4"/>
        <v>0</v>
      </c>
      <c r="AL38" s="14">
        <f t="shared" si="5"/>
        <v>0</v>
      </c>
    </row>
    <row r="39" ht="21.0" customHeight="1">
      <c r="A39" s="19">
        <v>33.0</v>
      </c>
      <c r="B39" s="114">
        <v>2.110060093E9</v>
      </c>
      <c r="C39" s="115" t="s">
        <v>213</v>
      </c>
      <c r="D39" s="116" t="s">
        <v>137</v>
      </c>
      <c r="E39" s="135"/>
      <c r="F39" s="135"/>
      <c r="G39" s="135"/>
      <c r="H39" s="135"/>
      <c r="I39" s="135"/>
      <c r="J39" s="147"/>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12">
        <f t="shared" si="3"/>
        <v>0</v>
      </c>
      <c r="AK39" s="14">
        <f t="shared" si="4"/>
        <v>0</v>
      </c>
      <c r="AL39" s="14">
        <f t="shared" si="5"/>
        <v>0</v>
      </c>
    </row>
    <row r="40" ht="21.0" customHeight="1">
      <c r="A40" s="19">
        <v>34.0</v>
      </c>
      <c r="B40" s="114">
        <v>2.110060095E9</v>
      </c>
      <c r="C40" s="126" t="s">
        <v>214</v>
      </c>
      <c r="D40" s="116" t="s">
        <v>215</v>
      </c>
      <c r="E40" s="135"/>
      <c r="F40" s="135"/>
      <c r="G40" s="135"/>
      <c r="H40" s="135"/>
      <c r="I40" s="182"/>
      <c r="J40" s="147"/>
      <c r="K40" s="135"/>
      <c r="L40" s="135"/>
      <c r="M40" s="135"/>
      <c r="N40" s="135"/>
      <c r="O40" s="135"/>
      <c r="P40" s="182"/>
      <c r="Q40" s="135"/>
      <c r="R40" s="135"/>
      <c r="S40" s="182"/>
      <c r="T40" s="135"/>
      <c r="U40" s="135"/>
      <c r="V40" s="135"/>
      <c r="W40" s="135"/>
      <c r="X40" s="135"/>
      <c r="Y40" s="135"/>
      <c r="Z40" s="135"/>
      <c r="AA40" s="135"/>
      <c r="AB40" s="135"/>
      <c r="AC40" s="135"/>
      <c r="AD40" s="135"/>
      <c r="AE40" s="135"/>
      <c r="AF40" s="135"/>
      <c r="AG40" s="135"/>
      <c r="AH40" s="135"/>
      <c r="AI40" s="135"/>
      <c r="AJ40" s="112">
        <f t="shared" si="3"/>
        <v>0</v>
      </c>
      <c r="AK40" s="14">
        <f t="shared" si="4"/>
        <v>0</v>
      </c>
      <c r="AL40" s="14">
        <f t="shared" si="5"/>
        <v>0</v>
      </c>
    </row>
    <row r="41" ht="21.0" customHeight="1">
      <c r="A41" s="19">
        <v>35.0</v>
      </c>
      <c r="B41" s="114">
        <v>2.110060096E9</v>
      </c>
      <c r="C41" s="115" t="s">
        <v>216</v>
      </c>
      <c r="D41" s="116" t="s">
        <v>217</v>
      </c>
      <c r="E41" s="135"/>
      <c r="F41" s="135"/>
      <c r="G41" s="135"/>
      <c r="H41" s="135"/>
      <c r="I41" s="135"/>
      <c r="J41" s="147"/>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12">
        <f t="shared" si="3"/>
        <v>0</v>
      </c>
      <c r="AK41" s="14">
        <f t="shared" si="4"/>
        <v>0</v>
      </c>
      <c r="AL41" s="14">
        <f t="shared" si="5"/>
        <v>0</v>
      </c>
    </row>
    <row r="42" ht="21.0" customHeight="1">
      <c r="A42" s="19">
        <v>36.0</v>
      </c>
      <c r="B42" s="158">
        <v>2.110060097E9</v>
      </c>
      <c r="C42" s="115" t="s">
        <v>218</v>
      </c>
      <c r="D42" s="116" t="s">
        <v>219</v>
      </c>
      <c r="E42" s="182"/>
      <c r="F42" s="135"/>
      <c r="G42" s="135"/>
      <c r="H42" s="135"/>
      <c r="I42" s="182"/>
      <c r="J42" s="147"/>
      <c r="K42" s="135"/>
      <c r="L42" s="182"/>
      <c r="M42" s="182"/>
      <c r="N42" s="182"/>
      <c r="O42" s="135"/>
      <c r="P42" s="182"/>
      <c r="Q42" s="182" t="s">
        <v>95</v>
      </c>
      <c r="R42" s="182"/>
      <c r="S42" s="182"/>
      <c r="T42" s="135"/>
      <c r="U42" s="182"/>
      <c r="V42" s="135"/>
      <c r="W42" s="135"/>
      <c r="X42" s="135"/>
      <c r="Y42" s="135"/>
      <c r="Z42" s="182"/>
      <c r="AA42" s="135"/>
      <c r="AB42" s="182"/>
      <c r="AC42" s="135"/>
      <c r="AD42" s="135"/>
      <c r="AE42" s="135"/>
      <c r="AF42" s="135"/>
      <c r="AG42" s="135"/>
      <c r="AH42" s="135"/>
      <c r="AI42" s="135"/>
      <c r="AJ42" s="112">
        <f t="shared" si="3"/>
        <v>1</v>
      </c>
      <c r="AK42" s="14">
        <f t="shared" si="4"/>
        <v>0</v>
      </c>
      <c r="AL42" s="14">
        <f t="shared" si="5"/>
        <v>0</v>
      </c>
    </row>
    <row r="43" ht="21.0" customHeight="1">
      <c r="A43" s="19">
        <v>37.0</v>
      </c>
      <c r="B43" s="114">
        <v>2.110060099E9</v>
      </c>
      <c r="C43" s="126" t="s">
        <v>220</v>
      </c>
      <c r="D43" s="116" t="s">
        <v>221</v>
      </c>
      <c r="E43" s="135"/>
      <c r="F43" s="135"/>
      <c r="G43" s="135"/>
      <c r="H43" s="135"/>
      <c r="I43" s="135"/>
      <c r="J43" s="147"/>
      <c r="K43" s="135"/>
      <c r="L43" s="135"/>
      <c r="M43" s="135"/>
      <c r="N43" s="182"/>
      <c r="O43" s="135"/>
      <c r="P43" s="135"/>
      <c r="Q43" s="182" t="s">
        <v>95</v>
      </c>
      <c r="R43" s="135"/>
      <c r="S43" s="135"/>
      <c r="T43" s="135"/>
      <c r="U43" s="135"/>
      <c r="V43" s="135"/>
      <c r="W43" s="135"/>
      <c r="X43" s="135"/>
      <c r="Y43" s="135"/>
      <c r="Z43" s="135"/>
      <c r="AA43" s="135"/>
      <c r="AB43" s="135"/>
      <c r="AC43" s="135"/>
      <c r="AD43" s="135"/>
      <c r="AE43" s="135"/>
      <c r="AF43" s="135"/>
      <c r="AG43" s="135"/>
      <c r="AH43" s="135"/>
      <c r="AI43" s="135"/>
      <c r="AJ43" s="112">
        <f t="shared" si="3"/>
        <v>1</v>
      </c>
      <c r="AK43" s="14">
        <f t="shared" si="4"/>
        <v>0</v>
      </c>
      <c r="AL43" s="14">
        <f t="shared" si="5"/>
        <v>0</v>
      </c>
    </row>
    <row r="44" ht="21.0" customHeight="1">
      <c r="A44" s="19">
        <v>38.0</v>
      </c>
      <c r="B44" s="114">
        <v>2.110060101E9</v>
      </c>
      <c r="C44" s="115" t="s">
        <v>222</v>
      </c>
      <c r="D44" s="116" t="s">
        <v>223</v>
      </c>
      <c r="E44" s="135"/>
      <c r="F44" s="135"/>
      <c r="G44" s="135"/>
      <c r="H44" s="135"/>
      <c r="I44" s="182"/>
      <c r="J44" s="147"/>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12">
        <f t="shared" si="3"/>
        <v>0</v>
      </c>
      <c r="AK44" s="14">
        <f t="shared" si="4"/>
        <v>0</v>
      </c>
      <c r="AL44" s="14">
        <f t="shared" si="5"/>
        <v>0</v>
      </c>
    </row>
    <row r="45" ht="21.0" customHeight="1">
      <c r="A45" s="19">
        <v>39.0</v>
      </c>
      <c r="B45" s="114">
        <v>2.110060102E9</v>
      </c>
      <c r="C45" s="115" t="s">
        <v>224</v>
      </c>
      <c r="D45" s="116" t="s">
        <v>223</v>
      </c>
      <c r="E45" s="135"/>
      <c r="F45" s="135"/>
      <c r="G45" s="135"/>
      <c r="H45" s="135"/>
      <c r="I45" s="182"/>
      <c r="J45" s="147"/>
      <c r="K45" s="135"/>
      <c r="L45" s="135"/>
      <c r="M45" s="135"/>
      <c r="N45" s="182"/>
      <c r="O45" s="135"/>
      <c r="P45" s="135"/>
      <c r="Q45" s="182" t="s">
        <v>95</v>
      </c>
      <c r="R45" s="135"/>
      <c r="S45" s="135"/>
      <c r="T45" s="135"/>
      <c r="U45" s="182"/>
      <c r="V45" s="135"/>
      <c r="W45" s="135"/>
      <c r="X45" s="135"/>
      <c r="Y45" s="135"/>
      <c r="Z45" s="135"/>
      <c r="AA45" s="135"/>
      <c r="AB45" s="135"/>
      <c r="AC45" s="135"/>
      <c r="AD45" s="135"/>
      <c r="AE45" s="135"/>
      <c r="AF45" s="135"/>
      <c r="AG45" s="135"/>
      <c r="AH45" s="135"/>
      <c r="AI45" s="135"/>
      <c r="AJ45" s="112">
        <f t="shared" si="3"/>
        <v>1</v>
      </c>
      <c r="AK45" s="14">
        <f t="shared" si="4"/>
        <v>0</v>
      </c>
      <c r="AL45" s="14">
        <f t="shared" si="5"/>
        <v>0</v>
      </c>
    </row>
    <row r="46" ht="21.0" customHeight="1">
      <c r="A46" s="19">
        <v>40.0</v>
      </c>
      <c r="B46" s="114">
        <v>2.11020002E9</v>
      </c>
      <c r="C46" s="115" t="s">
        <v>177</v>
      </c>
      <c r="D46" s="116" t="s">
        <v>225</v>
      </c>
      <c r="E46" s="182"/>
      <c r="F46" s="135"/>
      <c r="G46" s="135"/>
      <c r="H46" s="135"/>
      <c r="I46" s="182"/>
      <c r="J46" s="147"/>
      <c r="K46" s="135"/>
      <c r="L46" s="182"/>
      <c r="M46" s="182"/>
      <c r="N46" s="182"/>
      <c r="O46" s="135"/>
      <c r="P46" s="182"/>
      <c r="Q46" s="182" t="s">
        <v>95</v>
      </c>
      <c r="R46" s="182"/>
      <c r="S46" s="182"/>
      <c r="T46" s="182"/>
      <c r="U46" s="182"/>
      <c r="V46" s="182"/>
      <c r="W46" s="135"/>
      <c r="X46" s="135"/>
      <c r="Y46" s="135"/>
      <c r="Z46" s="182"/>
      <c r="AA46" s="135"/>
      <c r="AB46" s="182"/>
      <c r="AC46" s="135"/>
      <c r="AD46" s="135"/>
      <c r="AE46" s="135"/>
      <c r="AF46" s="135"/>
      <c r="AG46" s="135"/>
      <c r="AH46" s="135"/>
      <c r="AI46" s="135"/>
      <c r="AJ46" s="112">
        <f t="shared" si="3"/>
        <v>1</v>
      </c>
      <c r="AK46" s="14">
        <f t="shared" si="4"/>
        <v>0</v>
      </c>
      <c r="AL46" s="14">
        <f t="shared" si="5"/>
        <v>0</v>
      </c>
    </row>
    <row r="47" ht="21.0" customHeight="1">
      <c r="A47" s="19">
        <v>41.0</v>
      </c>
      <c r="B47" s="114">
        <v>2.110060033E9</v>
      </c>
      <c r="C47" s="115" t="s">
        <v>226</v>
      </c>
      <c r="D47" s="116" t="s">
        <v>227</v>
      </c>
      <c r="E47" s="182"/>
      <c r="F47" s="135"/>
      <c r="G47" s="135"/>
      <c r="H47" s="135"/>
      <c r="I47" s="182"/>
      <c r="J47" s="147"/>
      <c r="K47" s="135"/>
      <c r="L47" s="182"/>
      <c r="M47" s="182"/>
      <c r="N47" s="182"/>
      <c r="O47" s="135"/>
      <c r="P47" s="182"/>
      <c r="Q47" s="182" t="s">
        <v>95</v>
      </c>
      <c r="R47" s="182"/>
      <c r="S47" s="182"/>
      <c r="T47" s="182"/>
      <c r="U47" s="182"/>
      <c r="V47" s="182"/>
      <c r="W47" s="135"/>
      <c r="X47" s="135"/>
      <c r="Y47" s="135"/>
      <c r="Z47" s="182"/>
      <c r="AA47" s="135"/>
      <c r="AB47" s="182"/>
      <c r="AC47" s="135"/>
      <c r="AD47" s="135"/>
      <c r="AE47" s="135"/>
      <c r="AF47" s="135"/>
      <c r="AG47" s="135"/>
      <c r="AH47" s="135"/>
      <c r="AI47" s="135"/>
      <c r="AJ47" s="112">
        <f t="shared" si="3"/>
        <v>1</v>
      </c>
      <c r="AK47" s="14">
        <f t="shared" si="4"/>
        <v>0</v>
      </c>
      <c r="AL47" s="14">
        <f t="shared" si="5"/>
        <v>0</v>
      </c>
    </row>
    <row r="48" ht="21.0" customHeight="1">
      <c r="A48" s="19">
        <v>42.0</v>
      </c>
      <c r="B48" s="183">
        <v>2.110050014E9</v>
      </c>
      <c r="C48" s="184" t="s">
        <v>106</v>
      </c>
      <c r="D48" s="165" t="s">
        <v>178</v>
      </c>
      <c r="E48" s="135"/>
      <c r="F48" s="135"/>
      <c r="G48" s="135"/>
      <c r="H48" s="135"/>
      <c r="I48" s="182"/>
      <c r="J48" s="147"/>
      <c r="K48" s="135"/>
      <c r="L48" s="135"/>
      <c r="M48" s="135"/>
      <c r="N48" s="135"/>
      <c r="O48" s="135"/>
      <c r="P48" s="135"/>
      <c r="Q48" s="135"/>
      <c r="R48" s="182"/>
      <c r="S48" s="135"/>
      <c r="T48" s="182"/>
      <c r="U48" s="182"/>
      <c r="V48" s="182"/>
      <c r="W48" s="135"/>
      <c r="X48" s="135"/>
      <c r="Y48" s="135"/>
      <c r="Z48" s="135"/>
      <c r="AA48" s="135"/>
      <c r="AB48" s="135"/>
      <c r="AC48" s="135"/>
      <c r="AD48" s="135"/>
      <c r="AE48" s="135"/>
      <c r="AF48" s="135"/>
      <c r="AG48" s="135"/>
      <c r="AH48" s="135"/>
      <c r="AI48" s="135"/>
      <c r="AJ48" s="112">
        <f t="shared" si="3"/>
        <v>0</v>
      </c>
      <c r="AK48" s="14">
        <f t="shared" si="4"/>
        <v>0</v>
      </c>
      <c r="AL48" s="14">
        <f t="shared" si="5"/>
        <v>0</v>
      </c>
    </row>
    <row r="49" ht="21.0" customHeight="1">
      <c r="A49" s="19">
        <v>43.0</v>
      </c>
      <c r="B49" s="185">
        <v>2.110200028E9</v>
      </c>
      <c r="C49" s="184" t="s">
        <v>228</v>
      </c>
      <c r="D49" s="165" t="s">
        <v>131</v>
      </c>
      <c r="E49" s="135"/>
      <c r="F49" s="135"/>
      <c r="G49" s="135"/>
      <c r="H49" s="135"/>
      <c r="I49" s="182"/>
      <c r="J49" s="147"/>
      <c r="K49" s="135"/>
      <c r="L49" s="135"/>
      <c r="M49" s="182"/>
      <c r="N49" s="135"/>
      <c r="O49" s="135"/>
      <c r="P49" s="182"/>
      <c r="Q49" s="135"/>
      <c r="R49" s="135"/>
      <c r="S49" s="135"/>
      <c r="T49" s="135"/>
      <c r="U49" s="182"/>
      <c r="V49" s="135"/>
      <c r="W49" s="135"/>
      <c r="X49" s="135"/>
      <c r="Y49" s="135"/>
      <c r="Z49" s="182"/>
      <c r="AA49" s="135"/>
      <c r="AB49" s="182"/>
      <c r="AC49" s="135"/>
      <c r="AD49" s="135"/>
      <c r="AE49" s="135"/>
      <c r="AF49" s="135"/>
      <c r="AG49" s="135"/>
      <c r="AH49" s="135"/>
      <c r="AI49" s="135"/>
      <c r="AJ49" s="112">
        <f t="shared" si="3"/>
        <v>0</v>
      </c>
      <c r="AK49" s="14">
        <f t="shared" si="4"/>
        <v>0</v>
      </c>
      <c r="AL49" s="14">
        <f t="shared" si="5"/>
        <v>0</v>
      </c>
    </row>
    <row r="50" ht="21.0" customHeight="1">
      <c r="A50" s="19">
        <v>44.0</v>
      </c>
      <c r="B50" s="114">
        <v>2.110200042E9</v>
      </c>
      <c r="C50" s="164" t="s">
        <v>229</v>
      </c>
      <c r="D50" s="165" t="s">
        <v>215</v>
      </c>
      <c r="E50" s="135"/>
      <c r="F50" s="135"/>
      <c r="G50" s="135"/>
      <c r="H50" s="135"/>
      <c r="I50" s="182"/>
      <c r="J50" s="147"/>
      <c r="K50" s="135"/>
      <c r="L50" s="182"/>
      <c r="M50" s="182"/>
      <c r="N50" s="135"/>
      <c r="O50" s="135"/>
      <c r="P50" s="182"/>
      <c r="Q50" s="135"/>
      <c r="R50" s="135"/>
      <c r="S50" s="135"/>
      <c r="T50" s="135"/>
      <c r="U50" s="135"/>
      <c r="V50" s="135"/>
      <c r="W50" s="135"/>
      <c r="X50" s="135"/>
      <c r="Y50" s="135"/>
      <c r="Z50" s="135"/>
      <c r="AA50" s="135"/>
      <c r="AB50" s="182"/>
      <c r="AC50" s="135"/>
      <c r="AD50" s="135"/>
      <c r="AE50" s="135"/>
      <c r="AF50" s="135"/>
      <c r="AG50" s="135"/>
      <c r="AH50" s="135"/>
      <c r="AI50" s="135"/>
      <c r="AJ50" s="112">
        <f t="shared" si="3"/>
        <v>0</v>
      </c>
      <c r="AK50" s="14">
        <f t="shared" si="4"/>
        <v>0</v>
      </c>
      <c r="AL50" s="14">
        <f t="shared" si="5"/>
        <v>0</v>
      </c>
    </row>
    <row r="51" ht="30.75" customHeight="1">
      <c r="A51" s="9" t="s">
        <v>160</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c r="AJ51" s="186">
        <f t="shared" ref="AJ51:AL51" si="6">SUM(AJ7:AJ50)</f>
        <v>19</v>
      </c>
      <c r="AK51" s="186">
        <f t="shared" si="6"/>
        <v>0</v>
      </c>
      <c r="AL51" s="186">
        <f t="shared" si="6"/>
        <v>0</v>
      </c>
    </row>
    <row r="52" ht="15.75" customHeight="1">
      <c r="A52" s="177" t="s">
        <v>161</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1"/>
    </row>
    <row r="53" ht="15.75" customHeight="1">
      <c r="C53" s="178"/>
      <c r="E53" s="179"/>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row>
    <row r="54" ht="15.75" customHeight="1">
      <c r="C54" s="178"/>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row>
    <row r="55" ht="15.75" customHeight="1">
      <c r="C55" s="178"/>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row>
    <row r="56" ht="15.75" customHeight="1">
      <c r="C56" s="178"/>
      <c r="E56" s="179"/>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mergeCells count="21">
    <mergeCell ref="A1:P1"/>
    <mergeCell ref="Q1:AL1"/>
    <mergeCell ref="A2:P2"/>
    <mergeCell ref="Q2:AL2"/>
    <mergeCell ref="A3:AL3"/>
    <mergeCell ref="I4:L4"/>
    <mergeCell ref="M4:N4"/>
    <mergeCell ref="C5:D6"/>
    <mergeCell ref="A51:AI51"/>
    <mergeCell ref="A52:AL52"/>
    <mergeCell ref="C53:D53"/>
    <mergeCell ref="C54:G54"/>
    <mergeCell ref="C55:E55"/>
    <mergeCell ref="C56:D56"/>
    <mergeCell ref="O4:Q4"/>
    <mergeCell ref="R4:T4"/>
    <mergeCell ref="A5:A6"/>
    <mergeCell ref="B5:B6"/>
    <mergeCell ref="AJ5:AJ6"/>
    <mergeCell ref="AK5:AK6"/>
    <mergeCell ref="AL5:AL6"/>
  </mergeCells>
  <conditionalFormatting sqref="E6:N50 O6:Q38 R6:AI50 O42:Q45">
    <cfRule type="expression" dxfId="0" priority="1">
      <formula>IF(E$6="CN",1,0)</formula>
    </cfRule>
  </conditionalFormatting>
  <conditionalFormatting sqref="Q40:Q41">
    <cfRule type="expression" dxfId="0" priority="2">
      <formula>IF(Q$6="CN",1,0)</formula>
    </cfRule>
  </conditionalFormatting>
  <conditionalFormatting sqref="O40:P41">
    <cfRule type="expression" dxfId="0" priority="3">
      <formula>IF(O$6="CN",1,0)</formula>
    </cfRule>
  </conditionalFormatting>
  <conditionalFormatting sqref="Q46:Q50">
    <cfRule type="expression" dxfId="0" priority="4">
      <formula>IF(Q$6="CN",1,0)</formula>
    </cfRule>
  </conditionalFormatting>
  <conditionalFormatting sqref="O46:P50">
    <cfRule type="expression" dxfId="0" priority="5">
      <formula>IF(O$6="CN",1,0)</formula>
    </cfRule>
  </conditionalFormatting>
  <conditionalFormatting sqref="Q39">
    <cfRule type="expression" dxfId="0" priority="6">
      <formula>IF(Q$6="CN",1,0)</formula>
    </cfRule>
  </conditionalFormatting>
  <conditionalFormatting sqref="O39:P39">
    <cfRule type="expression" dxfId="0" priority="7">
      <formula>IF(O$6="CN",1,0)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5.0"/>
    <col customWidth="1" min="3" max="3" width="32.43"/>
    <col customWidth="1" min="4" max="4" width="11.0"/>
    <col customWidth="1" min="5" max="35" width="4.0"/>
    <col customWidth="1" min="36" max="38" width="5.29"/>
  </cols>
  <sheetData>
    <row r="1" ht="22.5" customHeight="1">
      <c r="A1" s="85" t="s">
        <v>84</v>
      </c>
      <c r="Q1" s="86" t="s">
        <v>85</v>
      </c>
    </row>
    <row r="2" ht="22.5" customHeight="1">
      <c r="A2" s="86" t="s">
        <v>86</v>
      </c>
      <c r="Q2" s="86" t="s">
        <v>87</v>
      </c>
    </row>
    <row r="3" ht="31.5" customHeight="1">
      <c r="A3" s="88" t="s">
        <v>230</v>
      </c>
    </row>
    <row r="4" ht="31.5" customHeight="1">
      <c r="A4" s="87"/>
      <c r="B4" s="89"/>
      <c r="C4" s="89"/>
      <c r="D4" s="89"/>
      <c r="E4" s="89" t="s">
        <v>89</v>
      </c>
      <c r="F4" s="89" t="s">
        <v>89</v>
      </c>
      <c r="G4" s="89"/>
      <c r="H4" s="89"/>
      <c r="I4" s="90" t="s">
        <v>90</v>
      </c>
      <c r="J4" s="37"/>
      <c r="K4" s="37"/>
      <c r="L4" s="37"/>
      <c r="M4" s="91">
        <v>6.0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row>
    <row r="5" ht="21.0" customHeight="1">
      <c r="A5" s="92" t="s">
        <v>92</v>
      </c>
      <c r="B5" s="92" t="s">
        <v>93</v>
      </c>
      <c r="C5" s="93" t="s">
        <v>94</v>
      </c>
      <c r="D5" s="33"/>
      <c r="E5" s="94">
        <f>DATE(R4,M4,1)</f>
        <v>44713</v>
      </c>
      <c r="F5" s="94">
        <f t="shared" ref="F5:AI5" si="1">E5+1</f>
        <v>44714</v>
      </c>
      <c r="G5" s="94">
        <f t="shared" si="1"/>
        <v>44715</v>
      </c>
      <c r="H5" s="94">
        <f t="shared" si="1"/>
        <v>44716</v>
      </c>
      <c r="I5" s="94">
        <f t="shared" si="1"/>
        <v>44717</v>
      </c>
      <c r="J5" s="94">
        <f t="shared" si="1"/>
        <v>44718</v>
      </c>
      <c r="K5" s="94">
        <f t="shared" si="1"/>
        <v>44719</v>
      </c>
      <c r="L5" s="94">
        <f t="shared" si="1"/>
        <v>44720</v>
      </c>
      <c r="M5" s="94">
        <f t="shared" si="1"/>
        <v>44721</v>
      </c>
      <c r="N5" s="94">
        <f t="shared" si="1"/>
        <v>44722</v>
      </c>
      <c r="O5" s="94">
        <f t="shared" si="1"/>
        <v>44723</v>
      </c>
      <c r="P5" s="94">
        <f t="shared" si="1"/>
        <v>44724</v>
      </c>
      <c r="Q5" s="94">
        <f t="shared" si="1"/>
        <v>44725</v>
      </c>
      <c r="R5" s="94">
        <f t="shared" si="1"/>
        <v>44726</v>
      </c>
      <c r="S5" s="94">
        <f t="shared" si="1"/>
        <v>44727</v>
      </c>
      <c r="T5" s="94">
        <f t="shared" si="1"/>
        <v>44728</v>
      </c>
      <c r="U5" s="94">
        <f t="shared" si="1"/>
        <v>44729</v>
      </c>
      <c r="V5" s="94">
        <f t="shared" si="1"/>
        <v>44730</v>
      </c>
      <c r="W5" s="94">
        <f t="shared" si="1"/>
        <v>44731</v>
      </c>
      <c r="X5" s="94">
        <f t="shared" si="1"/>
        <v>44732</v>
      </c>
      <c r="Y5" s="94">
        <f t="shared" si="1"/>
        <v>44733</v>
      </c>
      <c r="Z5" s="94">
        <f t="shared" si="1"/>
        <v>44734</v>
      </c>
      <c r="AA5" s="94">
        <f t="shared" si="1"/>
        <v>44735</v>
      </c>
      <c r="AB5" s="94">
        <f t="shared" si="1"/>
        <v>44736</v>
      </c>
      <c r="AC5" s="94">
        <f t="shared" si="1"/>
        <v>44737</v>
      </c>
      <c r="AD5" s="94">
        <f t="shared" si="1"/>
        <v>44738</v>
      </c>
      <c r="AE5" s="94">
        <f t="shared" si="1"/>
        <v>44739</v>
      </c>
      <c r="AF5" s="94">
        <f t="shared" si="1"/>
        <v>44740</v>
      </c>
      <c r="AG5" s="94">
        <f t="shared" si="1"/>
        <v>44741</v>
      </c>
      <c r="AH5" s="94">
        <f t="shared" si="1"/>
        <v>44742</v>
      </c>
      <c r="AI5" s="94">
        <f t="shared" si="1"/>
        <v>44743</v>
      </c>
      <c r="AJ5" s="96" t="s">
        <v>95</v>
      </c>
      <c r="AK5" s="96" t="s">
        <v>96</v>
      </c>
      <c r="AL5" s="96" t="s">
        <v>97</v>
      </c>
    </row>
    <row r="6" ht="21.0" customHeight="1">
      <c r="A6" s="98"/>
      <c r="B6" s="98"/>
      <c r="C6" s="36"/>
      <c r="D6" s="38"/>
      <c r="E6" s="99">
        <f t="shared" ref="E6:AI6" si="2">IF(WEEKDAY(E5)=1,"CN",WEEKDAY(E5))</f>
        <v>4</v>
      </c>
      <c r="F6" s="99">
        <f t="shared" si="2"/>
        <v>5</v>
      </c>
      <c r="G6" s="99">
        <f t="shared" si="2"/>
        <v>6</v>
      </c>
      <c r="H6" s="99">
        <f t="shared" si="2"/>
        <v>7</v>
      </c>
      <c r="I6" s="99" t="str">
        <f t="shared" si="2"/>
        <v>CN</v>
      </c>
      <c r="J6" s="99">
        <f t="shared" si="2"/>
        <v>2</v>
      </c>
      <c r="K6" s="99">
        <f t="shared" si="2"/>
        <v>3</v>
      </c>
      <c r="L6" s="99">
        <f t="shared" si="2"/>
        <v>4</v>
      </c>
      <c r="M6" s="99">
        <f t="shared" si="2"/>
        <v>5</v>
      </c>
      <c r="N6" s="99">
        <f t="shared" si="2"/>
        <v>6</v>
      </c>
      <c r="O6" s="99">
        <f t="shared" si="2"/>
        <v>7</v>
      </c>
      <c r="P6" s="99" t="str">
        <f t="shared" si="2"/>
        <v>CN</v>
      </c>
      <c r="Q6" s="99">
        <f t="shared" si="2"/>
        <v>2</v>
      </c>
      <c r="R6" s="99">
        <f t="shared" si="2"/>
        <v>3</v>
      </c>
      <c r="S6" s="99">
        <f t="shared" si="2"/>
        <v>4</v>
      </c>
      <c r="T6" s="99">
        <f t="shared" si="2"/>
        <v>5</v>
      </c>
      <c r="U6" s="99">
        <f t="shared" si="2"/>
        <v>6</v>
      </c>
      <c r="V6" s="99">
        <f t="shared" si="2"/>
        <v>7</v>
      </c>
      <c r="W6" s="99" t="str">
        <f t="shared" si="2"/>
        <v>CN</v>
      </c>
      <c r="X6" s="99">
        <f t="shared" si="2"/>
        <v>2</v>
      </c>
      <c r="Y6" s="99">
        <f t="shared" si="2"/>
        <v>3</v>
      </c>
      <c r="Z6" s="99">
        <f t="shared" si="2"/>
        <v>4</v>
      </c>
      <c r="AA6" s="99">
        <f t="shared" si="2"/>
        <v>5</v>
      </c>
      <c r="AB6" s="99">
        <f t="shared" si="2"/>
        <v>6</v>
      </c>
      <c r="AC6" s="99">
        <f t="shared" si="2"/>
        <v>7</v>
      </c>
      <c r="AD6" s="99" t="str">
        <f t="shared" si="2"/>
        <v>CN</v>
      </c>
      <c r="AE6" s="99">
        <f t="shared" si="2"/>
        <v>2</v>
      </c>
      <c r="AF6" s="99">
        <f t="shared" si="2"/>
        <v>3</v>
      </c>
      <c r="AG6" s="99">
        <f t="shared" si="2"/>
        <v>4</v>
      </c>
      <c r="AH6" s="99">
        <f t="shared" si="2"/>
        <v>5</v>
      </c>
      <c r="AI6" s="99">
        <f t="shared" si="2"/>
        <v>6</v>
      </c>
      <c r="AJ6" s="98"/>
      <c r="AK6" s="98"/>
      <c r="AL6" s="98"/>
    </row>
    <row r="7" ht="21.0" customHeight="1">
      <c r="A7" s="19">
        <v>1.0</v>
      </c>
      <c r="B7" s="181">
        <v>2.110060065E9</v>
      </c>
      <c r="C7" s="102" t="s">
        <v>231</v>
      </c>
      <c r="D7" s="103" t="s">
        <v>189</v>
      </c>
      <c r="E7" s="135"/>
      <c r="F7" s="135"/>
      <c r="G7" s="135"/>
      <c r="H7" s="135"/>
      <c r="I7" s="135"/>
      <c r="J7" s="187"/>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12">
        <f t="shared" ref="AJ7:AJ45" si="3">COUNTIF(E7:AI7,"K")+2*COUNTIF(E7:AI7,"2K")+COUNTIF(E7:AI7,"TK")+COUNTIF(E7:AI7,"KT")+COUNTIF(E7:AI7,"PK")+COUNTIF(E7:AI7,"KP")+2*COUNTIF(E7:AI7,"K2")</f>
        <v>0</v>
      </c>
      <c r="AK7" s="14">
        <f t="shared" ref="AK7:AK45" si="4">COUNTIF(F7:AJ7,"P")+2*COUNTIF(F7:AJ7,"2P")+COUNTIF(F7:AJ7,"TP")+COUNTIF(F7:AJ7,"PT")+COUNTIF(F7:AJ7,"PK")+COUNTIF(F7:AJ7,"KP")+2*COUNTIF(F7:AJ7,"P2")</f>
        <v>0</v>
      </c>
      <c r="AL7" s="14">
        <f t="shared" ref="AL7:AL45" si="5">COUNTIF(E7:AI7,"T")+2*COUNTIF(E7:AI7,"2T")+2*COUNTIF(E7:AI7,"T2")+COUNTIF(E7:AI7,"PT")+COUNTIF(E7:AI7,"TP")+COUNTIF(E7:AI7,"TK")+COUNTIF(E7:AI7,"KT")</f>
        <v>0</v>
      </c>
    </row>
    <row r="8" ht="21.0" customHeight="1">
      <c r="A8" s="19">
        <v>2.0</v>
      </c>
      <c r="B8" s="114">
        <v>2.110060066E9</v>
      </c>
      <c r="C8" s="115" t="s">
        <v>232</v>
      </c>
      <c r="D8" s="116" t="s">
        <v>189</v>
      </c>
      <c r="E8" s="135"/>
      <c r="F8" s="135"/>
      <c r="G8" s="135"/>
      <c r="H8" s="135"/>
      <c r="I8" s="135"/>
      <c r="J8" s="187"/>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12">
        <f t="shared" si="3"/>
        <v>0</v>
      </c>
      <c r="AK8" s="14">
        <f t="shared" si="4"/>
        <v>0</v>
      </c>
      <c r="AL8" s="14">
        <f t="shared" si="5"/>
        <v>0</v>
      </c>
    </row>
    <row r="9" ht="21.0" customHeight="1">
      <c r="A9" s="19">
        <v>3.0</v>
      </c>
      <c r="B9" s="114">
        <v>2.110060064E9</v>
      </c>
      <c r="C9" s="115" t="s">
        <v>233</v>
      </c>
      <c r="D9" s="116" t="s">
        <v>189</v>
      </c>
      <c r="E9" s="135"/>
      <c r="F9" s="135"/>
      <c r="G9" s="135"/>
      <c r="H9" s="135"/>
      <c r="I9" s="135"/>
      <c r="J9" s="147"/>
      <c r="K9" s="135"/>
      <c r="L9" s="135"/>
      <c r="M9" s="135"/>
      <c r="N9" s="135"/>
      <c r="O9" s="135"/>
      <c r="P9" s="135"/>
      <c r="Q9" s="135"/>
      <c r="R9" s="135"/>
      <c r="S9" s="135"/>
      <c r="T9" s="135"/>
      <c r="U9" s="135"/>
      <c r="V9" s="135"/>
      <c r="W9" s="135"/>
      <c r="X9" s="135"/>
      <c r="Y9" s="135"/>
      <c r="Z9" s="135"/>
      <c r="AA9" s="182"/>
      <c r="AB9" s="135"/>
      <c r="AC9" s="135"/>
      <c r="AD9" s="135"/>
      <c r="AE9" s="135"/>
      <c r="AF9" s="135"/>
      <c r="AG9" s="135"/>
      <c r="AH9" s="135"/>
      <c r="AI9" s="135"/>
      <c r="AJ9" s="112">
        <f t="shared" si="3"/>
        <v>0</v>
      </c>
      <c r="AK9" s="14">
        <f t="shared" si="4"/>
        <v>0</v>
      </c>
      <c r="AL9" s="14">
        <f t="shared" si="5"/>
        <v>0</v>
      </c>
    </row>
    <row r="10" ht="21.0" customHeight="1">
      <c r="A10" s="19">
        <v>4.0</v>
      </c>
      <c r="B10" s="114">
        <v>2.110060069E9</v>
      </c>
      <c r="C10" s="115" t="s">
        <v>234</v>
      </c>
      <c r="D10" s="116" t="s">
        <v>123</v>
      </c>
      <c r="E10" s="135"/>
      <c r="F10" s="182"/>
      <c r="G10" s="135"/>
      <c r="H10" s="135"/>
      <c r="I10" s="135"/>
      <c r="J10" s="147"/>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12">
        <f t="shared" si="3"/>
        <v>0</v>
      </c>
      <c r="AK10" s="14">
        <f t="shared" si="4"/>
        <v>0</v>
      </c>
      <c r="AL10" s="14">
        <f t="shared" si="5"/>
        <v>0</v>
      </c>
    </row>
    <row r="11" ht="21.0" customHeight="1">
      <c r="A11" s="19">
        <v>5.0</v>
      </c>
      <c r="B11" s="114">
        <v>2.110060068E9</v>
      </c>
      <c r="C11" s="115" t="s">
        <v>235</v>
      </c>
      <c r="D11" s="116" t="s">
        <v>123</v>
      </c>
      <c r="E11" s="135"/>
      <c r="F11" s="182"/>
      <c r="G11" s="135"/>
      <c r="H11" s="182"/>
      <c r="I11" s="135"/>
      <c r="J11" s="187"/>
      <c r="K11" s="135"/>
      <c r="L11" s="135"/>
      <c r="M11" s="182"/>
      <c r="N11" s="135"/>
      <c r="O11" s="135"/>
      <c r="P11" s="135"/>
      <c r="Q11" s="182"/>
      <c r="R11" s="135"/>
      <c r="S11" s="135"/>
      <c r="T11" s="135"/>
      <c r="U11" s="135"/>
      <c r="V11" s="135"/>
      <c r="W11" s="135"/>
      <c r="X11" s="135"/>
      <c r="Y11" s="135"/>
      <c r="Z11" s="135"/>
      <c r="AA11" s="135"/>
      <c r="AB11" s="135"/>
      <c r="AC11" s="135"/>
      <c r="AD11" s="135"/>
      <c r="AE11" s="135"/>
      <c r="AF11" s="135"/>
      <c r="AG11" s="135"/>
      <c r="AH11" s="135"/>
      <c r="AI11" s="135"/>
      <c r="AJ11" s="112">
        <f t="shared" si="3"/>
        <v>0</v>
      </c>
      <c r="AK11" s="14">
        <f t="shared" si="4"/>
        <v>0</v>
      </c>
      <c r="AL11" s="14">
        <f t="shared" si="5"/>
        <v>0</v>
      </c>
    </row>
    <row r="12" ht="21.0" customHeight="1">
      <c r="A12" s="19">
        <v>6.0</v>
      </c>
      <c r="B12" s="114">
        <v>2.110060075E9</v>
      </c>
      <c r="C12" s="115" t="s">
        <v>236</v>
      </c>
      <c r="D12" s="116" t="s">
        <v>198</v>
      </c>
      <c r="E12" s="135"/>
      <c r="F12" s="182"/>
      <c r="G12" s="135"/>
      <c r="H12" s="135"/>
      <c r="I12" s="135"/>
      <c r="J12" s="147"/>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12">
        <f t="shared" si="3"/>
        <v>0</v>
      </c>
      <c r="AK12" s="14">
        <f t="shared" si="4"/>
        <v>0</v>
      </c>
      <c r="AL12" s="14">
        <f t="shared" si="5"/>
        <v>0</v>
      </c>
    </row>
    <row r="13" ht="21.0" customHeight="1">
      <c r="A13" s="19">
        <v>7.0</v>
      </c>
      <c r="B13" s="114">
        <v>2.110060077E9</v>
      </c>
      <c r="C13" s="115" t="s">
        <v>237</v>
      </c>
      <c r="D13" s="116" t="s">
        <v>200</v>
      </c>
      <c r="E13" s="135"/>
      <c r="F13" s="135"/>
      <c r="G13" s="135"/>
      <c r="H13" s="135"/>
      <c r="I13" s="135"/>
      <c r="J13" s="147"/>
      <c r="K13" s="135"/>
      <c r="L13" s="135"/>
      <c r="M13" s="182"/>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12">
        <f t="shared" si="3"/>
        <v>0</v>
      </c>
      <c r="AK13" s="14">
        <f t="shared" si="4"/>
        <v>0</v>
      </c>
      <c r="AL13" s="14">
        <f t="shared" si="5"/>
        <v>0</v>
      </c>
    </row>
    <row r="14" ht="21.0" customHeight="1">
      <c r="A14" s="19">
        <v>8.0</v>
      </c>
      <c r="B14" s="114">
        <v>2.110060086E9</v>
      </c>
      <c r="C14" s="115" t="s">
        <v>238</v>
      </c>
      <c r="D14" s="116" t="s">
        <v>131</v>
      </c>
      <c r="E14" s="182"/>
      <c r="F14" s="182"/>
      <c r="G14" s="135"/>
      <c r="H14" s="182"/>
      <c r="I14" s="135"/>
      <c r="J14" s="187"/>
      <c r="K14" s="135"/>
      <c r="L14" s="135"/>
      <c r="M14" s="182"/>
      <c r="N14" s="135"/>
      <c r="O14" s="135"/>
      <c r="P14" s="135"/>
      <c r="Q14" s="182"/>
      <c r="R14" s="135"/>
      <c r="S14" s="135"/>
      <c r="T14" s="135"/>
      <c r="U14" s="135"/>
      <c r="V14" s="135"/>
      <c r="W14" s="135"/>
      <c r="X14" s="135"/>
      <c r="Y14" s="135"/>
      <c r="Z14" s="135"/>
      <c r="AA14" s="135"/>
      <c r="AB14" s="135"/>
      <c r="AC14" s="135"/>
      <c r="AD14" s="135"/>
      <c r="AE14" s="135"/>
      <c r="AF14" s="135"/>
      <c r="AG14" s="135"/>
      <c r="AH14" s="135"/>
      <c r="AI14" s="135"/>
      <c r="AJ14" s="112">
        <f t="shared" si="3"/>
        <v>0</v>
      </c>
      <c r="AK14" s="14">
        <f t="shared" si="4"/>
        <v>0</v>
      </c>
      <c r="AL14" s="14">
        <f t="shared" si="5"/>
        <v>0</v>
      </c>
    </row>
    <row r="15" ht="21.0" customHeight="1">
      <c r="A15" s="19">
        <v>9.0</v>
      </c>
      <c r="B15" s="114">
        <v>2.110060088E9</v>
      </c>
      <c r="C15" s="115" t="s">
        <v>239</v>
      </c>
      <c r="D15" s="116" t="s">
        <v>133</v>
      </c>
      <c r="E15" s="135"/>
      <c r="F15" s="182"/>
      <c r="G15" s="135"/>
      <c r="H15" s="182"/>
      <c r="I15" s="135"/>
      <c r="J15" s="187"/>
      <c r="K15" s="135"/>
      <c r="L15" s="135"/>
      <c r="M15" s="182"/>
      <c r="N15" s="135"/>
      <c r="O15" s="135"/>
      <c r="P15" s="135"/>
      <c r="Q15" s="182"/>
      <c r="R15" s="135"/>
      <c r="S15" s="135"/>
      <c r="T15" s="135"/>
      <c r="U15" s="135"/>
      <c r="V15" s="135"/>
      <c r="W15" s="135"/>
      <c r="X15" s="135"/>
      <c r="Y15" s="135"/>
      <c r="Z15" s="135"/>
      <c r="AA15" s="135"/>
      <c r="AB15" s="135"/>
      <c r="AC15" s="135"/>
      <c r="AD15" s="135"/>
      <c r="AE15" s="135"/>
      <c r="AF15" s="135"/>
      <c r="AG15" s="135"/>
      <c r="AH15" s="135"/>
      <c r="AI15" s="135"/>
      <c r="AJ15" s="112">
        <f t="shared" si="3"/>
        <v>0</v>
      </c>
      <c r="AK15" s="14">
        <f t="shared" si="4"/>
        <v>0</v>
      </c>
      <c r="AL15" s="14">
        <f t="shared" si="5"/>
        <v>0</v>
      </c>
    </row>
    <row r="16" ht="21.0" customHeight="1">
      <c r="A16" s="19">
        <v>10.0</v>
      </c>
      <c r="B16" s="114">
        <v>2.11006009E9</v>
      </c>
      <c r="C16" s="115" t="s">
        <v>240</v>
      </c>
      <c r="D16" s="116" t="s">
        <v>135</v>
      </c>
      <c r="E16" s="135"/>
      <c r="F16" s="182"/>
      <c r="G16" s="135"/>
      <c r="H16" s="135"/>
      <c r="I16" s="135"/>
      <c r="J16" s="147"/>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12">
        <f t="shared" si="3"/>
        <v>0</v>
      </c>
      <c r="AK16" s="14">
        <f t="shared" si="4"/>
        <v>0</v>
      </c>
      <c r="AL16" s="14">
        <f t="shared" si="5"/>
        <v>0</v>
      </c>
    </row>
    <row r="17" ht="21.0" customHeight="1">
      <c r="A17" s="19">
        <v>11.0</v>
      </c>
      <c r="B17" s="114">
        <v>2.110060089E9</v>
      </c>
      <c r="C17" s="115" t="s">
        <v>241</v>
      </c>
      <c r="D17" s="116" t="s">
        <v>135</v>
      </c>
      <c r="E17" s="182"/>
      <c r="F17" s="182"/>
      <c r="G17" s="135"/>
      <c r="H17" s="182"/>
      <c r="I17" s="135"/>
      <c r="J17" s="187"/>
      <c r="K17" s="135"/>
      <c r="L17" s="135"/>
      <c r="M17" s="182"/>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12">
        <f t="shared" si="3"/>
        <v>0</v>
      </c>
      <c r="AK17" s="14">
        <f t="shared" si="4"/>
        <v>0</v>
      </c>
      <c r="AL17" s="14">
        <f t="shared" si="5"/>
        <v>0</v>
      </c>
    </row>
    <row r="18" ht="21.0" customHeight="1">
      <c r="A18" s="19">
        <v>12.0</v>
      </c>
      <c r="B18" s="114">
        <v>2.110060094E9</v>
      </c>
      <c r="C18" s="115" t="s">
        <v>242</v>
      </c>
      <c r="D18" s="116" t="s">
        <v>215</v>
      </c>
      <c r="E18" s="135"/>
      <c r="F18" s="135"/>
      <c r="G18" s="135"/>
      <c r="H18" s="182"/>
      <c r="I18" s="135"/>
      <c r="J18" s="147"/>
      <c r="K18" s="135"/>
      <c r="L18" s="135"/>
      <c r="M18" s="182"/>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12">
        <f t="shared" si="3"/>
        <v>0</v>
      </c>
      <c r="AK18" s="14">
        <f t="shared" si="4"/>
        <v>0</v>
      </c>
      <c r="AL18" s="14">
        <f t="shared" si="5"/>
        <v>0</v>
      </c>
    </row>
    <row r="19" ht="21.0" customHeight="1">
      <c r="A19" s="19">
        <v>13.0</v>
      </c>
      <c r="B19" s="114">
        <v>2.110060098E9</v>
      </c>
      <c r="C19" s="115" t="s">
        <v>243</v>
      </c>
      <c r="D19" s="116" t="s">
        <v>244</v>
      </c>
      <c r="E19" s="135"/>
      <c r="F19" s="135"/>
      <c r="G19" s="135"/>
      <c r="H19" s="135"/>
      <c r="I19" s="135"/>
      <c r="J19" s="147"/>
      <c r="K19" s="135"/>
      <c r="L19" s="135"/>
      <c r="M19" s="182"/>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12">
        <f t="shared" si="3"/>
        <v>0</v>
      </c>
      <c r="AK19" s="14">
        <f t="shared" si="4"/>
        <v>0</v>
      </c>
      <c r="AL19" s="14">
        <f t="shared" si="5"/>
        <v>0</v>
      </c>
    </row>
    <row r="20" ht="21.0" customHeight="1">
      <c r="A20" s="19">
        <v>14.0</v>
      </c>
      <c r="B20" s="114">
        <v>2.110200018E9</v>
      </c>
      <c r="C20" s="126" t="s">
        <v>245</v>
      </c>
      <c r="D20" s="116" t="s">
        <v>246</v>
      </c>
      <c r="E20" s="135"/>
      <c r="F20" s="135"/>
      <c r="G20" s="135"/>
      <c r="H20" s="135"/>
      <c r="I20" s="135"/>
      <c r="J20" s="147"/>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12">
        <f t="shared" si="3"/>
        <v>0</v>
      </c>
      <c r="AK20" s="14">
        <f t="shared" si="4"/>
        <v>0</v>
      </c>
      <c r="AL20" s="14">
        <f t="shared" si="5"/>
        <v>0</v>
      </c>
    </row>
    <row r="21" ht="21.0" customHeight="1">
      <c r="A21" s="19">
        <v>15.0</v>
      </c>
      <c r="B21" s="114">
        <v>2.1100601E9</v>
      </c>
      <c r="C21" s="115" t="s">
        <v>247</v>
      </c>
      <c r="D21" s="116" t="s">
        <v>248</v>
      </c>
      <c r="E21" s="135"/>
      <c r="F21" s="135"/>
      <c r="G21" s="135"/>
      <c r="H21" s="135"/>
      <c r="I21" s="135"/>
      <c r="J21" s="187"/>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12">
        <f t="shared" si="3"/>
        <v>0</v>
      </c>
      <c r="AK21" s="14">
        <f t="shared" si="4"/>
        <v>0</v>
      </c>
      <c r="AL21" s="14">
        <f t="shared" si="5"/>
        <v>0</v>
      </c>
    </row>
    <row r="22" ht="21.0" customHeight="1">
      <c r="A22" s="19">
        <v>16.0</v>
      </c>
      <c r="B22" s="114">
        <v>2.110060103E9</v>
      </c>
      <c r="C22" s="126" t="s">
        <v>249</v>
      </c>
      <c r="D22" s="116" t="s">
        <v>250</v>
      </c>
      <c r="E22" s="135"/>
      <c r="F22" s="135"/>
      <c r="G22" s="135"/>
      <c r="H22" s="135"/>
      <c r="I22" s="135"/>
      <c r="J22" s="147"/>
      <c r="K22" s="135"/>
      <c r="L22" s="135"/>
      <c r="M22" s="182"/>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12">
        <f t="shared" si="3"/>
        <v>0</v>
      </c>
      <c r="AK22" s="14">
        <f t="shared" si="4"/>
        <v>0</v>
      </c>
      <c r="AL22" s="14">
        <f t="shared" si="5"/>
        <v>0</v>
      </c>
    </row>
    <row r="23" ht="21.0" customHeight="1">
      <c r="A23" s="19">
        <v>17.0</v>
      </c>
      <c r="B23" s="114">
        <v>2.110060104E9</v>
      </c>
      <c r="C23" s="115" t="s">
        <v>251</v>
      </c>
      <c r="D23" s="116" t="s">
        <v>147</v>
      </c>
      <c r="E23" s="135"/>
      <c r="F23" s="135"/>
      <c r="G23" s="135"/>
      <c r="H23" s="182"/>
      <c r="I23" s="135"/>
      <c r="J23" s="187"/>
      <c r="K23" s="135"/>
      <c r="L23" s="135"/>
      <c r="M23" s="182"/>
      <c r="N23" s="135"/>
      <c r="O23" s="135"/>
      <c r="P23" s="135"/>
      <c r="Q23" s="182"/>
      <c r="R23" s="135"/>
      <c r="S23" s="135"/>
      <c r="T23" s="135"/>
      <c r="U23" s="135"/>
      <c r="V23" s="135"/>
      <c r="W23" s="135"/>
      <c r="X23" s="135"/>
      <c r="Y23" s="135"/>
      <c r="Z23" s="135"/>
      <c r="AA23" s="135"/>
      <c r="AB23" s="135"/>
      <c r="AC23" s="135"/>
      <c r="AD23" s="135"/>
      <c r="AE23" s="135"/>
      <c r="AF23" s="135"/>
      <c r="AG23" s="135"/>
      <c r="AH23" s="135"/>
      <c r="AI23" s="135"/>
      <c r="AJ23" s="112">
        <f t="shared" si="3"/>
        <v>0</v>
      </c>
      <c r="AK23" s="14">
        <f t="shared" si="4"/>
        <v>0</v>
      </c>
      <c r="AL23" s="14">
        <f t="shared" si="5"/>
        <v>0</v>
      </c>
    </row>
    <row r="24" ht="21.0" customHeight="1">
      <c r="A24" s="19">
        <v>18.0</v>
      </c>
      <c r="B24" s="114">
        <v>2.110060105E9</v>
      </c>
      <c r="C24" s="115" t="s">
        <v>252</v>
      </c>
      <c r="D24" s="116" t="s">
        <v>253</v>
      </c>
      <c r="E24" s="135"/>
      <c r="F24" s="135"/>
      <c r="G24" s="135"/>
      <c r="H24" s="135"/>
      <c r="I24" s="135"/>
      <c r="J24" s="147"/>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12">
        <f t="shared" si="3"/>
        <v>0</v>
      </c>
      <c r="AK24" s="14">
        <f t="shared" si="4"/>
        <v>0</v>
      </c>
      <c r="AL24" s="14">
        <f t="shared" si="5"/>
        <v>0</v>
      </c>
    </row>
    <row r="25" ht="21.0" customHeight="1">
      <c r="A25" s="19">
        <v>19.0</v>
      </c>
      <c r="B25" s="114">
        <v>2.110060108E9</v>
      </c>
      <c r="C25" s="115" t="s">
        <v>254</v>
      </c>
      <c r="D25" s="116" t="s">
        <v>255</v>
      </c>
      <c r="E25" s="135"/>
      <c r="F25" s="182"/>
      <c r="G25" s="135"/>
      <c r="H25" s="135"/>
      <c r="I25" s="135"/>
      <c r="J25" s="147"/>
      <c r="K25" s="135"/>
      <c r="L25" s="135"/>
      <c r="M25" s="182"/>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12">
        <f t="shared" si="3"/>
        <v>0</v>
      </c>
      <c r="AK25" s="14">
        <f t="shared" si="4"/>
        <v>0</v>
      </c>
      <c r="AL25" s="14">
        <f t="shared" si="5"/>
        <v>0</v>
      </c>
    </row>
    <row r="26" ht="21.0" customHeight="1">
      <c r="A26" s="19">
        <v>20.0</v>
      </c>
      <c r="B26" s="114">
        <v>2.11006011E9</v>
      </c>
      <c r="C26" s="115" t="s">
        <v>256</v>
      </c>
      <c r="D26" s="116" t="s">
        <v>157</v>
      </c>
      <c r="E26" s="135"/>
      <c r="F26" s="182"/>
      <c r="G26" s="135"/>
      <c r="H26" s="182"/>
      <c r="I26" s="135"/>
      <c r="J26" s="147"/>
      <c r="K26" s="135"/>
      <c r="L26" s="135"/>
      <c r="M26" s="135"/>
      <c r="N26" s="135"/>
      <c r="O26" s="135"/>
      <c r="P26" s="135"/>
      <c r="Q26" s="182"/>
      <c r="R26" s="135"/>
      <c r="S26" s="135"/>
      <c r="T26" s="135"/>
      <c r="U26" s="135"/>
      <c r="V26" s="135"/>
      <c r="W26" s="135"/>
      <c r="X26" s="135"/>
      <c r="Y26" s="135"/>
      <c r="Z26" s="135"/>
      <c r="AA26" s="135"/>
      <c r="AB26" s="135"/>
      <c r="AC26" s="135"/>
      <c r="AD26" s="135"/>
      <c r="AE26" s="135"/>
      <c r="AF26" s="135"/>
      <c r="AG26" s="135"/>
      <c r="AH26" s="135"/>
      <c r="AI26" s="135"/>
      <c r="AJ26" s="112">
        <f t="shared" si="3"/>
        <v>0</v>
      </c>
      <c r="AK26" s="14">
        <f t="shared" si="4"/>
        <v>0</v>
      </c>
      <c r="AL26" s="14">
        <f t="shared" si="5"/>
        <v>0</v>
      </c>
    </row>
    <row r="27" ht="21.0" customHeight="1">
      <c r="A27" s="19">
        <v>21.0</v>
      </c>
      <c r="B27" s="114">
        <v>2.110060111E9</v>
      </c>
      <c r="C27" s="115" t="s">
        <v>257</v>
      </c>
      <c r="D27" s="116" t="s">
        <v>157</v>
      </c>
      <c r="E27" s="135"/>
      <c r="F27" s="182"/>
      <c r="G27" s="135"/>
      <c r="H27" s="182"/>
      <c r="I27" s="135"/>
      <c r="J27" s="187"/>
      <c r="K27" s="135"/>
      <c r="L27" s="135"/>
      <c r="M27" s="182"/>
      <c r="N27" s="135"/>
      <c r="O27" s="135"/>
      <c r="P27" s="135"/>
      <c r="Q27" s="182"/>
      <c r="R27" s="135"/>
      <c r="S27" s="135"/>
      <c r="T27" s="135"/>
      <c r="U27" s="135"/>
      <c r="V27" s="135"/>
      <c r="W27" s="135"/>
      <c r="X27" s="135"/>
      <c r="Y27" s="135"/>
      <c r="Z27" s="135"/>
      <c r="AA27" s="135"/>
      <c r="AB27" s="135"/>
      <c r="AC27" s="135"/>
      <c r="AD27" s="135"/>
      <c r="AE27" s="135"/>
      <c r="AF27" s="135"/>
      <c r="AG27" s="135"/>
      <c r="AH27" s="135"/>
      <c r="AI27" s="135"/>
      <c r="AJ27" s="112">
        <f t="shared" si="3"/>
        <v>0</v>
      </c>
      <c r="AK27" s="14">
        <f t="shared" si="4"/>
        <v>0</v>
      </c>
      <c r="AL27" s="14">
        <f t="shared" si="5"/>
        <v>0</v>
      </c>
    </row>
    <row r="28" ht="21.0" customHeight="1">
      <c r="A28" s="19">
        <v>22.0</v>
      </c>
      <c r="B28" s="114">
        <v>2.110060112E9</v>
      </c>
      <c r="C28" s="115" t="s">
        <v>251</v>
      </c>
      <c r="D28" s="116" t="s">
        <v>258</v>
      </c>
      <c r="E28" s="182"/>
      <c r="F28" s="182"/>
      <c r="G28" s="135"/>
      <c r="H28" s="182"/>
      <c r="I28" s="135"/>
      <c r="J28" s="187"/>
      <c r="K28" s="135"/>
      <c r="L28" s="135"/>
      <c r="M28" s="182"/>
      <c r="N28" s="135"/>
      <c r="O28" s="135"/>
      <c r="P28" s="135"/>
      <c r="Q28" s="182"/>
      <c r="R28" s="135"/>
      <c r="S28" s="135"/>
      <c r="T28" s="135"/>
      <c r="U28" s="135"/>
      <c r="V28" s="135"/>
      <c r="W28" s="135"/>
      <c r="X28" s="135"/>
      <c r="Y28" s="135"/>
      <c r="Z28" s="135"/>
      <c r="AA28" s="135"/>
      <c r="AB28" s="135"/>
      <c r="AC28" s="135"/>
      <c r="AD28" s="135"/>
      <c r="AE28" s="135"/>
      <c r="AF28" s="135"/>
      <c r="AG28" s="135"/>
      <c r="AH28" s="135"/>
      <c r="AI28" s="135"/>
      <c r="AJ28" s="112">
        <f t="shared" si="3"/>
        <v>0</v>
      </c>
      <c r="AK28" s="14">
        <f t="shared" si="4"/>
        <v>0</v>
      </c>
      <c r="AL28" s="14">
        <f t="shared" si="5"/>
        <v>0</v>
      </c>
    </row>
    <row r="29" ht="21.0" customHeight="1">
      <c r="A29" s="19">
        <v>23.0</v>
      </c>
      <c r="B29" s="114">
        <v>2.110060113E9</v>
      </c>
      <c r="C29" s="115" t="s">
        <v>259</v>
      </c>
      <c r="D29" s="116" t="s">
        <v>260</v>
      </c>
      <c r="E29" s="135"/>
      <c r="F29" s="135"/>
      <c r="G29" s="135"/>
      <c r="H29" s="135"/>
      <c r="I29" s="135"/>
      <c r="J29" s="187"/>
      <c r="K29" s="135"/>
      <c r="L29" s="135"/>
      <c r="M29" s="182"/>
      <c r="N29" s="135"/>
      <c r="O29" s="135"/>
      <c r="P29" s="135"/>
      <c r="Q29" s="135"/>
      <c r="R29" s="135"/>
      <c r="S29" s="135"/>
      <c r="T29" s="135"/>
      <c r="U29" s="135"/>
      <c r="V29" s="135"/>
      <c r="W29" s="135"/>
      <c r="X29" s="135"/>
      <c r="Y29" s="135"/>
      <c r="Z29" s="135"/>
      <c r="AA29" s="182"/>
      <c r="AB29" s="135"/>
      <c r="AC29" s="135"/>
      <c r="AD29" s="135"/>
      <c r="AE29" s="135"/>
      <c r="AF29" s="135"/>
      <c r="AG29" s="135"/>
      <c r="AH29" s="135"/>
      <c r="AI29" s="135"/>
      <c r="AJ29" s="112">
        <f t="shared" si="3"/>
        <v>0</v>
      </c>
      <c r="AK29" s="14">
        <f t="shared" si="4"/>
        <v>0</v>
      </c>
      <c r="AL29" s="14">
        <f t="shared" si="5"/>
        <v>0</v>
      </c>
    </row>
    <row r="30" ht="21.0" customHeight="1">
      <c r="A30" s="19">
        <v>24.0</v>
      </c>
      <c r="B30" s="114">
        <v>2.110060114E9</v>
      </c>
      <c r="C30" s="115" t="s">
        <v>261</v>
      </c>
      <c r="D30" s="116" t="s">
        <v>159</v>
      </c>
      <c r="E30" s="135"/>
      <c r="F30" s="135"/>
      <c r="G30" s="135"/>
      <c r="H30" s="135"/>
      <c r="I30" s="135"/>
      <c r="J30" s="147"/>
      <c r="K30" s="135"/>
      <c r="L30" s="135"/>
      <c r="M30" s="182"/>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12">
        <f t="shared" si="3"/>
        <v>0</v>
      </c>
      <c r="AK30" s="14">
        <f t="shared" si="4"/>
        <v>0</v>
      </c>
      <c r="AL30" s="14">
        <f t="shared" si="5"/>
        <v>0</v>
      </c>
    </row>
    <row r="31" ht="21.0" customHeight="1">
      <c r="A31" s="19">
        <v>25.0</v>
      </c>
      <c r="B31" s="114">
        <v>2.110060035E9</v>
      </c>
      <c r="C31" s="115" t="s">
        <v>262</v>
      </c>
      <c r="D31" s="116" t="s">
        <v>99</v>
      </c>
      <c r="E31" s="135"/>
      <c r="F31" s="182"/>
      <c r="G31" s="135"/>
      <c r="H31" s="135"/>
      <c r="I31" s="135"/>
      <c r="J31" s="147"/>
      <c r="K31" s="135"/>
      <c r="L31" s="135"/>
      <c r="M31" s="182"/>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12">
        <f t="shared" si="3"/>
        <v>0</v>
      </c>
      <c r="AK31" s="14">
        <f t="shared" si="4"/>
        <v>0</v>
      </c>
      <c r="AL31" s="14">
        <f t="shared" si="5"/>
        <v>0</v>
      </c>
    </row>
    <row r="32" ht="21.0" customHeight="1">
      <c r="A32" s="19">
        <v>26.0</v>
      </c>
      <c r="B32" s="114">
        <v>2.110060037E9</v>
      </c>
      <c r="C32" s="115" t="s">
        <v>263</v>
      </c>
      <c r="D32" s="116" t="s">
        <v>101</v>
      </c>
      <c r="E32" s="135"/>
      <c r="F32" s="182"/>
      <c r="G32" s="135"/>
      <c r="H32" s="182"/>
      <c r="I32" s="135"/>
      <c r="J32" s="187"/>
      <c r="K32" s="135"/>
      <c r="L32" s="135"/>
      <c r="M32" s="182"/>
      <c r="N32" s="135"/>
      <c r="O32" s="135"/>
      <c r="P32" s="135"/>
      <c r="Q32" s="182"/>
      <c r="R32" s="135"/>
      <c r="S32" s="135"/>
      <c r="T32" s="135"/>
      <c r="U32" s="135"/>
      <c r="V32" s="135"/>
      <c r="W32" s="135"/>
      <c r="X32" s="135"/>
      <c r="Y32" s="135"/>
      <c r="Z32" s="135"/>
      <c r="AA32" s="182"/>
      <c r="AB32" s="135"/>
      <c r="AC32" s="135"/>
      <c r="AD32" s="135"/>
      <c r="AE32" s="135"/>
      <c r="AF32" s="135"/>
      <c r="AG32" s="135"/>
      <c r="AH32" s="135"/>
      <c r="AI32" s="135"/>
      <c r="AJ32" s="112">
        <f t="shared" si="3"/>
        <v>0</v>
      </c>
      <c r="AK32" s="14">
        <f t="shared" si="4"/>
        <v>0</v>
      </c>
      <c r="AL32" s="14">
        <f t="shared" si="5"/>
        <v>0</v>
      </c>
    </row>
    <row r="33" ht="21.0" customHeight="1">
      <c r="A33" s="19">
        <v>27.0</v>
      </c>
      <c r="B33" s="114">
        <v>2.110060085E9</v>
      </c>
      <c r="C33" s="126" t="s">
        <v>264</v>
      </c>
      <c r="D33" s="116" t="s">
        <v>129</v>
      </c>
      <c r="E33" s="135"/>
      <c r="F33" s="135"/>
      <c r="G33" s="135"/>
      <c r="H33" s="135"/>
      <c r="I33" s="135"/>
      <c r="J33" s="147"/>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12">
        <f t="shared" si="3"/>
        <v>0</v>
      </c>
      <c r="AK33" s="14">
        <f t="shared" si="4"/>
        <v>0</v>
      </c>
      <c r="AL33" s="14">
        <f t="shared" si="5"/>
        <v>0</v>
      </c>
    </row>
    <row r="34" ht="21.0" customHeight="1">
      <c r="A34" s="19">
        <v>28.0</v>
      </c>
      <c r="B34" s="114">
        <v>2.110060039E9</v>
      </c>
      <c r="C34" s="115" t="s">
        <v>265</v>
      </c>
      <c r="D34" s="116" t="s">
        <v>168</v>
      </c>
      <c r="E34" s="182"/>
      <c r="F34" s="182"/>
      <c r="G34" s="135"/>
      <c r="H34" s="182"/>
      <c r="I34" s="135"/>
      <c r="J34" s="147"/>
      <c r="K34" s="135"/>
      <c r="L34" s="135"/>
      <c r="M34" s="182"/>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12">
        <f t="shared" si="3"/>
        <v>0</v>
      </c>
      <c r="AK34" s="14">
        <f t="shared" si="4"/>
        <v>0</v>
      </c>
      <c r="AL34" s="14">
        <f t="shared" si="5"/>
        <v>0</v>
      </c>
    </row>
    <row r="35" ht="21.0" customHeight="1">
      <c r="A35" s="19">
        <v>29.0</v>
      </c>
      <c r="B35" s="114">
        <v>2.110060045E9</v>
      </c>
      <c r="C35" s="115" t="s">
        <v>266</v>
      </c>
      <c r="D35" s="116" t="s">
        <v>178</v>
      </c>
      <c r="E35" s="135"/>
      <c r="F35" s="182"/>
      <c r="G35" s="135"/>
      <c r="H35" s="182"/>
      <c r="I35" s="135"/>
      <c r="J35" s="187"/>
      <c r="K35" s="135"/>
      <c r="L35" s="135"/>
      <c r="M35" s="182"/>
      <c r="N35" s="135"/>
      <c r="O35" s="135"/>
      <c r="P35" s="135"/>
      <c r="Q35" s="182"/>
      <c r="R35" s="135"/>
      <c r="S35" s="135"/>
      <c r="T35" s="135"/>
      <c r="U35" s="135"/>
      <c r="V35" s="135"/>
      <c r="W35" s="135"/>
      <c r="X35" s="135"/>
      <c r="Y35" s="135"/>
      <c r="Z35" s="135"/>
      <c r="AA35" s="135"/>
      <c r="AB35" s="135"/>
      <c r="AC35" s="135"/>
      <c r="AD35" s="135"/>
      <c r="AE35" s="135"/>
      <c r="AF35" s="135"/>
      <c r="AG35" s="135"/>
      <c r="AH35" s="135"/>
      <c r="AI35" s="135"/>
      <c r="AJ35" s="112">
        <f t="shared" si="3"/>
        <v>0</v>
      </c>
      <c r="AK35" s="14">
        <f t="shared" si="4"/>
        <v>0</v>
      </c>
      <c r="AL35" s="14">
        <f t="shared" si="5"/>
        <v>0</v>
      </c>
    </row>
    <row r="36" ht="21.0" customHeight="1">
      <c r="A36" s="19">
        <v>30.0</v>
      </c>
      <c r="B36" s="114">
        <v>2.110060046E9</v>
      </c>
      <c r="C36" s="115" t="s">
        <v>106</v>
      </c>
      <c r="D36" s="116" t="s">
        <v>178</v>
      </c>
      <c r="E36" s="135"/>
      <c r="F36" s="135"/>
      <c r="G36" s="135"/>
      <c r="H36" s="135"/>
      <c r="I36" s="135"/>
      <c r="J36" s="147"/>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12">
        <f t="shared" si="3"/>
        <v>0</v>
      </c>
      <c r="AK36" s="14">
        <f t="shared" si="4"/>
        <v>0</v>
      </c>
      <c r="AL36" s="14">
        <f t="shared" si="5"/>
        <v>0</v>
      </c>
    </row>
    <row r="37" ht="15.75" customHeight="1">
      <c r="A37" s="19">
        <v>31.0</v>
      </c>
      <c r="B37" s="114">
        <v>2.110060049E9</v>
      </c>
      <c r="C37" s="115" t="s">
        <v>267</v>
      </c>
      <c r="D37" s="116" t="s">
        <v>268</v>
      </c>
      <c r="E37" s="135"/>
      <c r="F37" s="135"/>
      <c r="G37" s="135"/>
      <c r="H37" s="135"/>
      <c r="I37" s="135"/>
      <c r="J37" s="147"/>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12">
        <f t="shared" si="3"/>
        <v>0</v>
      </c>
      <c r="AK37" s="14">
        <f t="shared" si="4"/>
        <v>0</v>
      </c>
      <c r="AL37" s="14">
        <f t="shared" si="5"/>
        <v>0</v>
      </c>
    </row>
    <row r="38" ht="21.0" customHeight="1">
      <c r="A38" s="19">
        <v>32.0</v>
      </c>
      <c r="B38" s="114">
        <v>2.11006005E9</v>
      </c>
      <c r="C38" s="115" t="s">
        <v>269</v>
      </c>
      <c r="D38" s="116" t="s">
        <v>107</v>
      </c>
      <c r="E38" s="135"/>
      <c r="F38" s="135"/>
      <c r="G38" s="135"/>
      <c r="H38" s="135"/>
      <c r="I38" s="135"/>
      <c r="J38" s="147"/>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12">
        <f t="shared" si="3"/>
        <v>0</v>
      </c>
      <c r="AK38" s="14">
        <f t="shared" si="4"/>
        <v>0</v>
      </c>
      <c r="AL38" s="14">
        <f t="shared" si="5"/>
        <v>0</v>
      </c>
    </row>
    <row r="39" ht="21.0" customHeight="1">
      <c r="A39" s="19">
        <v>33.0</v>
      </c>
      <c r="B39" s="114">
        <v>2.110060054E9</v>
      </c>
      <c r="C39" s="115" t="s">
        <v>270</v>
      </c>
      <c r="D39" s="116" t="s">
        <v>271</v>
      </c>
      <c r="E39" s="135"/>
      <c r="F39" s="135"/>
      <c r="G39" s="135"/>
      <c r="H39" s="182"/>
      <c r="I39" s="135"/>
      <c r="J39" s="147"/>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12">
        <f t="shared" si="3"/>
        <v>0</v>
      </c>
      <c r="AK39" s="14">
        <f t="shared" si="4"/>
        <v>0</v>
      </c>
      <c r="AL39" s="14">
        <f t="shared" si="5"/>
        <v>0</v>
      </c>
    </row>
    <row r="40" ht="21.0" customHeight="1">
      <c r="A40" s="19">
        <v>34.0</v>
      </c>
      <c r="B40" s="114">
        <v>2.110060055E9</v>
      </c>
      <c r="C40" s="115" t="s">
        <v>272</v>
      </c>
      <c r="D40" s="116" t="s">
        <v>273</v>
      </c>
      <c r="E40" s="135"/>
      <c r="F40" s="135"/>
      <c r="G40" s="135"/>
      <c r="H40" s="182"/>
      <c r="I40" s="135"/>
      <c r="J40" s="187"/>
      <c r="K40" s="135"/>
      <c r="L40" s="135"/>
      <c r="M40" s="135"/>
      <c r="N40" s="135"/>
      <c r="O40" s="135"/>
      <c r="P40" s="135"/>
      <c r="Q40" s="182"/>
      <c r="R40" s="135"/>
      <c r="S40" s="135"/>
      <c r="T40" s="135"/>
      <c r="U40" s="135"/>
      <c r="V40" s="135"/>
      <c r="W40" s="135"/>
      <c r="X40" s="135"/>
      <c r="Y40" s="135"/>
      <c r="Z40" s="135"/>
      <c r="AA40" s="135"/>
      <c r="AB40" s="135"/>
      <c r="AC40" s="135"/>
      <c r="AD40" s="135"/>
      <c r="AE40" s="135"/>
      <c r="AF40" s="135"/>
      <c r="AG40" s="135"/>
      <c r="AH40" s="135"/>
      <c r="AI40" s="135"/>
      <c r="AJ40" s="112">
        <f t="shared" si="3"/>
        <v>0</v>
      </c>
      <c r="AK40" s="14">
        <f t="shared" si="4"/>
        <v>0</v>
      </c>
      <c r="AL40" s="14">
        <f t="shared" si="5"/>
        <v>0</v>
      </c>
    </row>
    <row r="41" ht="21.0" customHeight="1">
      <c r="A41" s="19">
        <v>35.0</v>
      </c>
      <c r="B41" s="158">
        <v>2.110060011E9</v>
      </c>
      <c r="C41" s="115" t="s">
        <v>274</v>
      </c>
      <c r="D41" s="116" t="s">
        <v>275</v>
      </c>
      <c r="E41" s="135"/>
      <c r="F41" s="135"/>
      <c r="G41" s="135"/>
      <c r="H41" s="182"/>
      <c r="I41" s="135"/>
      <c r="J41" s="147"/>
      <c r="K41" s="135"/>
      <c r="L41" s="135"/>
      <c r="M41" s="182"/>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12">
        <f t="shared" si="3"/>
        <v>0</v>
      </c>
      <c r="AK41" s="14">
        <f t="shared" si="4"/>
        <v>0</v>
      </c>
      <c r="AL41" s="14">
        <f t="shared" si="5"/>
        <v>0</v>
      </c>
    </row>
    <row r="42" ht="21.0" customHeight="1">
      <c r="A42" s="19">
        <v>36.0</v>
      </c>
      <c r="B42" s="114">
        <v>2.110060059E9</v>
      </c>
      <c r="C42" s="115" t="s">
        <v>276</v>
      </c>
      <c r="D42" s="116" t="s">
        <v>113</v>
      </c>
      <c r="E42" s="135"/>
      <c r="F42" s="135"/>
      <c r="G42" s="135"/>
      <c r="H42" s="135"/>
      <c r="I42" s="135"/>
      <c r="J42" s="147"/>
      <c r="K42" s="135"/>
      <c r="L42" s="135"/>
      <c r="M42" s="135"/>
      <c r="N42" s="135"/>
      <c r="O42" s="135"/>
      <c r="P42" s="135"/>
      <c r="Q42" s="135"/>
      <c r="R42" s="135"/>
      <c r="S42" s="135"/>
      <c r="T42" s="135"/>
      <c r="U42" s="135"/>
      <c r="V42" s="135"/>
      <c r="W42" s="135"/>
      <c r="X42" s="135"/>
      <c r="Y42" s="135"/>
      <c r="Z42" s="135"/>
      <c r="AA42" s="182"/>
      <c r="AB42" s="135"/>
      <c r="AC42" s="135"/>
      <c r="AD42" s="135"/>
      <c r="AE42" s="135"/>
      <c r="AF42" s="135"/>
      <c r="AG42" s="135"/>
      <c r="AH42" s="135"/>
      <c r="AI42" s="135"/>
      <c r="AJ42" s="112">
        <f t="shared" si="3"/>
        <v>0</v>
      </c>
      <c r="AK42" s="14">
        <f t="shared" si="4"/>
        <v>0</v>
      </c>
      <c r="AL42" s="14">
        <f t="shared" si="5"/>
        <v>0</v>
      </c>
    </row>
    <row r="43" ht="21.0" customHeight="1">
      <c r="A43" s="19">
        <v>37.0</v>
      </c>
      <c r="B43" s="114">
        <v>2.110060061E9</v>
      </c>
      <c r="C43" s="115" t="s">
        <v>277</v>
      </c>
      <c r="D43" s="116" t="s">
        <v>187</v>
      </c>
      <c r="E43" s="135"/>
      <c r="F43" s="135"/>
      <c r="G43" s="135"/>
      <c r="H43" s="135"/>
      <c r="I43" s="135"/>
      <c r="J43" s="147"/>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12">
        <f t="shared" si="3"/>
        <v>0</v>
      </c>
      <c r="AK43" s="14">
        <f t="shared" si="4"/>
        <v>0</v>
      </c>
      <c r="AL43" s="14">
        <f t="shared" si="5"/>
        <v>0</v>
      </c>
    </row>
    <row r="44" ht="21.0" customHeight="1">
      <c r="A44" s="19">
        <v>38.0</v>
      </c>
      <c r="B44" s="114">
        <v>2.110200023E9</v>
      </c>
      <c r="C44" s="164" t="s">
        <v>278</v>
      </c>
      <c r="D44" s="165" t="s">
        <v>117</v>
      </c>
      <c r="E44" s="135"/>
      <c r="F44" s="135"/>
      <c r="G44" s="135"/>
      <c r="H44" s="135"/>
      <c r="I44" s="135"/>
      <c r="J44" s="147"/>
      <c r="K44" s="135"/>
      <c r="L44" s="135"/>
      <c r="M44" s="135"/>
      <c r="N44" s="135"/>
      <c r="O44" s="135"/>
      <c r="P44" s="135"/>
      <c r="Q44" s="182"/>
      <c r="R44" s="135"/>
      <c r="S44" s="135"/>
      <c r="T44" s="135"/>
      <c r="U44" s="135"/>
      <c r="V44" s="135"/>
      <c r="W44" s="135"/>
      <c r="X44" s="135"/>
      <c r="Y44" s="135"/>
      <c r="Z44" s="135"/>
      <c r="AA44" s="135"/>
      <c r="AB44" s="135"/>
      <c r="AC44" s="135"/>
      <c r="AD44" s="135"/>
      <c r="AE44" s="135"/>
      <c r="AF44" s="135"/>
      <c r="AG44" s="135"/>
      <c r="AH44" s="135"/>
      <c r="AI44" s="135"/>
      <c r="AJ44" s="112">
        <f t="shared" si="3"/>
        <v>0</v>
      </c>
      <c r="AK44" s="14">
        <f t="shared" si="4"/>
        <v>0</v>
      </c>
      <c r="AL44" s="14">
        <f t="shared" si="5"/>
        <v>0</v>
      </c>
    </row>
    <row r="45" ht="21.0" customHeight="1">
      <c r="A45" s="19">
        <v>39.0</v>
      </c>
      <c r="B45" s="158">
        <v>2.110060053E9</v>
      </c>
      <c r="C45" s="164" t="s">
        <v>188</v>
      </c>
      <c r="D45" s="165" t="s">
        <v>271</v>
      </c>
      <c r="E45" s="135"/>
      <c r="F45" s="135"/>
      <c r="G45" s="135"/>
      <c r="H45" s="135"/>
      <c r="I45" s="135"/>
      <c r="J45" s="147"/>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12">
        <f t="shared" si="3"/>
        <v>0</v>
      </c>
      <c r="AK45" s="14">
        <f t="shared" si="4"/>
        <v>0</v>
      </c>
      <c r="AL45" s="14">
        <f t="shared" si="5"/>
        <v>0</v>
      </c>
    </row>
    <row r="46" ht="30.75" customHeight="1">
      <c r="A46" s="9" t="s">
        <v>160</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1"/>
      <c r="AJ46" s="186">
        <f t="shared" ref="AJ46:AL46" si="6">SUM(AJ7:AJ45)</f>
        <v>0</v>
      </c>
      <c r="AK46" s="186">
        <f t="shared" si="6"/>
        <v>0</v>
      </c>
      <c r="AL46" s="186">
        <f t="shared" si="6"/>
        <v>0</v>
      </c>
    </row>
    <row r="47" ht="15.75" customHeight="1">
      <c r="A47" s="177" t="s">
        <v>161</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1"/>
    </row>
    <row r="48" ht="15.75" customHeight="1">
      <c r="C48" s="178"/>
      <c r="E48" s="179"/>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row>
    <row r="49" ht="15.75" customHeight="1">
      <c r="C49" s="178"/>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row>
    <row r="50" ht="15.75" customHeight="1">
      <c r="C50" s="178"/>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row>
    <row r="51" ht="15.75" customHeight="1">
      <c r="C51" s="178"/>
      <c r="E51" s="179"/>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sheetData>
  <mergeCells count="21">
    <mergeCell ref="A1:P1"/>
    <mergeCell ref="Q1:AL1"/>
    <mergeCell ref="A2:P2"/>
    <mergeCell ref="Q2:AL2"/>
    <mergeCell ref="A3:AL3"/>
    <mergeCell ref="I4:L4"/>
    <mergeCell ref="M4:N4"/>
    <mergeCell ref="C5:D6"/>
    <mergeCell ref="A46:AI46"/>
    <mergeCell ref="A47:AL47"/>
    <mergeCell ref="C48:D48"/>
    <mergeCell ref="C49:G49"/>
    <mergeCell ref="C50:E50"/>
    <mergeCell ref="C51:D51"/>
    <mergeCell ref="O4:Q4"/>
    <mergeCell ref="R4:T4"/>
    <mergeCell ref="A5:A6"/>
    <mergeCell ref="B5:B6"/>
    <mergeCell ref="AJ5:AJ6"/>
    <mergeCell ref="AK5:AK6"/>
    <mergeCell ref="AL5:AL6"/>
  </mergeCells>
  <conditionalFormatting sqref="E6:N45 O6:Q38 R6:AI45 O42:Q45">
    <cfRule type="expression" dxfId="0" priority="1">
      <formula>IF(E$6="CN",1,0)</formula>
    </cfRule>
  </conditionalFormatting>
  <conditionalFormatting sqref="Q40:Q41">
    <cfRule type="expression" dxfId="0" priority="2">
      <formula>IF(Q$6="CN",1,0)</formula>
    </cfRule>
  </conditionalFormatting>
  <conditionalFormatting sqref="O40:P41">
    <cfRule type="expression" dxfId="0" priority="3">
      <formula>IF(O$6="CN",1,0)</formula>
    </cfRule>
  </conditionalFormatting>
  <conditionalFormatting sqref="Q39">
    <cfRule type="expression" dxfId="0" priority="4">
      <formula>IF(Q$6="CN",1,0)</formula>
    </cfRule>
  </conditionalFormatting>
  <conditionalFormatting sqref="O39:P39">
    <cfRule type="expression" dxfId="0" priority="5">
      <formula>IF(O$6="CN",1,0)</formula>
    </cfRule>
  </conditionalFormatting>
  <printOptions/>
  <pageMargins bottom="0.16875" footer="0.0" header="0.0" left="0.309027777777778" right="0.25" top="0.309027777777778"/>
  <pageSetup scale="47"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5.29"/>
    <col customWidth="1" min="3" max="3" width="24.29"/>
    <col customWidth="1" min="4" max="4" width="9.43"/>
    <col customWidth="1" min="5" max="35" width="4.0"/>
    <col customWidth="1" min="36" max="38" width="6.14"/>
    <col customWidth="1" min="39" max="40" width="9.29"/>
  </cols>
  <sheetData>
    <row r="1" ht="22.5" customHeight="1">
      <c r="A1" s="85" t="s">
        <v>84</v>
      </c>
      <c r="Q1" s="86" t="s">
        <v>85</v>
      </c>
      <c r="AM1" s="87"/>
      <c r="AN1" s="87"/>
    </row>
    <row r="2" ht="22.5" customHeight="1">
      <c r="A2" s="86" t="s">
        <v>86</v>
      </c>
      <c r="Q2" s="86" t="s">
        <v>87</v>
      </c>
      <c r="AM2" s="87"/>
      <c r="AN2" s="87"/>
    </row>
    <row r="3" ht="31.5" customHeight="1">
      <c r="A3" s="88" t="s">
        <v>279</v>
      </c>
      <c r="AM3" s="87"/>
      <c r="AN3" s="87"/>
    </row>
    <row r="4" ht="31.5" customHeight="1">
      <c r="A4" s="87"/>
      <c r="B4" s="89"/>
      <c r="C4" s="89"/>
      <c r="D4" s="89"/>
      <c r="E4" s="89" t="s">
        <v>89</v>
      </c>
      <c r="F4" s="89" t="s">
        <v>89</v>
      </c>
      <c r="G4" s="89"/>
      <c r="H4" s="89"/>
      <c r="I4" s="90" t="s">
        <v>90</v>
      </c>
      <c r="J4" s="37"/>
      <c r="K4" s="37"/>
      <c r="L4" s="37"/>
      <c r="M4" s="91">
        <v>7.0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c r="AM4" s="87"/>
      <c r="AN4" s="87"/>
    </row>
    <row r="5" ht="21.0" customHeight="1">
      <c r="A5" s="92" t="s">
        <v>92</v>
      </c>
      <c r="B5" s="92" t="s">
        <v>93</v>
      </c>
      <c r="C5" s="93" t="s">
        <v>94</v>
      </c>
      <c r="D5" s="33"/>
      <c r="E5" s="94">
        <f>DATE(R4,M4,1)</f>
        <v>44743</v>
      </c>
      <c r="F5" s="94">
        <f t="shared" ref="F5:AI5" si="1">E5+1</f>
        <v>44744</v>
      </c>
      <c r="G5" s="94">
        <f t="shared" si="1"/>
        <v>44745</v>
      </c>
      <c r="H5" s="94">
        <f t="shared" si="1"/>
        <v>44746</v>
      </c>
      <c r="I5" s="94">
        <f t="shared" si="1"/>
        <v>44747</v>
      </c>
      <c r="J5" s="94">
        <f t="shared" si="1"/>
        <v>44748</v>
      </c>
      <c r="K5" s="94">
        <f t="shared" si="1"/>
        <v>44749</v>
      </c>
      <c r="L5" s="94">
        <f t="shared" si="1"/>
        <v>44750</v>
      </c>
      <c r="M5" s="94">
        <f t="shared" si="1"/>
        <v>44751</v>
      </c>
      <c r="N5" s="94">
        <f t="shared" si="1"/>
        <v>44752</v>
      </c>
      <c r="O5" s="94">
        <f t="shared" si="1"/>
        <v>44753</v>
      </c>
      <c r="P5" s="94">
        <f t="shared" si="1"/>
        <v>44754</v>
      </c>
      <c r="Q5" s="94">
        <f t="shared" si="1"/>
        <v>44755</v>
      </c>
      <c r="R5" s="94">
        <f t="shared" si="1"/>
        <v>44756</v>
      </c>
      <c r="S5" s="94">
        <f t="shared" si="1"/>
        <v>44757</v>
      </c>
      <c r="T5" s="94">
        <f t="shared" si="1"/>
        <v>44758</v>
      </c>
      <c r="U5" s="94">
        <f t="shared" si="1"/>
        <v>44759</v>
      </c>
      <c r="V5" s="94">
        <f t="shared" si="1"/>
        <v>44760</v>
      </c>
      <c r="W5" s="94">
        <f t="shared" si="1"/>
        <v>44761</v>
      </c>
      <c r="X5" s="94">
        <f t="shared" si="1"/>
        <v>44762</v>
      </c>
      <c r="Y5" s="94">
        <f t="shared" si="1"/>
        <v>44763</v>
      </c>
      <c r="Z5" s="94">
        <f t="shared" si="1"/>
        <v>44764</v>
      </c>
      <c r="AA5" s="94">
        <f t="shared" si="1"/>
        <v>44765</v>
      </c>
      <c r="AB5" s="94">
        <f t="shared" si="1"/>
        <v>44766</v>
      </c>
      <c r="AC5" s="94">
        <f t="shared" si="1"/>
        <v>44767</v>
      </c>
      <c r="AD5" s="94">
        <f t="shared" si="1"/>
        <v>44768</v>
      </c>
      <c r="AE5" s="94">
        <f t="shared" si="1"/>
        <v>44769</v>
      </c>
      <c r="AF5" s="94">
        <f t="shared" si="1"/>
        <v>44770</v>
      </c>
      <c r="AG5" s="94">
        <f t="shared" si="1"/>
        <v>44771</v>
      </c>
      <c r="AH5" s="94">
        <f t="shared" si="1"/>
        <v>44772</v>
      </c>
      <c r="AI5" s="94">
        <f t="shared" si="1"/>
        <v>44773</v>
      </c>
      <c r="AJ5" s="96" t="s">
        <v>95</v>
      </c>
      <c r="AK5" s="96" t="s">
        <v>96</v>
      </c>
      <c r="AL5" s="96" t="s">
        <v>97</v>
      </c>
      <c r="AM5" s="97"/>
      <c r="AN5" s="97"/>
    </row>
    <row r="6" ht="21.0" customHeight="1">
      <c r="A6" s="98"/>
      <c r="B6" s="98"/>
      <c r="C6" s="36"/>
      <c r="D6" s="38"/>
      <c r="E6" s="99">
        <f t="shared" ref="E6:AI6" si="2">IF(WEEKDAY(E5)=1,"CN",WEEKDAY(E5))</f>
        <v>6</v>
      </c>
      <c r="F6" s="99">
        <f t="shared" si="2"/>
        <v>7</v>
      </c>
      <c r="G6" s="99" t="str">
        <f t="shared" si="2"/>
        <v>CN</v>
      </c>
      <c r="H6" s="99">
        <f t="shared" si="2"/>
        <v>2</v>
      </c>
      <c r="I6" s="99">
        <f t="shared" si="2"/>
        <v>3</v>
      </c>
      <c r="J6" s="99">
        <f t="shared" si="2"/>
        <v>4</v>
      </c>
      <c r="K6" s="99">
        <f t="shared" si="2"/>
        <v>5</v>
      </c>
      <c r="L6" s="99">
        <f t="shared" si="2"/>
        <v>6</v>
      </c>
      <c r="M6" s="99">
        <f t="shared" si="2"/>
        <v>7</v>
      </c>
      <c r="N6" s="99" t="str">
        <f t="shared" si="2"/>
        <v>CN</v>
      </c>
      <c r="O6" s="99">
        <f t="shared" si="2"/>
        <v>2</v>
      </c>
      <c r="P6" s="99">
        <f t="shared" si="2"/>
        <v>3</v>
      </c>
      <c r="Q6" s="99">
        <f t="shared" si="2"/>
        <v>4</v>
      </c>
      <c r="R6" s="99">
        <f t="shared" si="2"/>
        <v>5</v>
      </c>
      <c r="S6" s="99">
        <f t="shared" si="2"/>
        <v>6</v>
      </c>
      <c r="T6" s="99">
        <f t="shared" si="2"/>
        <v>7</v>
      </c>
      <c r="U6" s="99" t="str">
        <f t="shared" si="2"/>
        <v>CN</v>
      </c>
      <c r="V6" s="99">
        <f t="shared" si="2"/>
        <v>2</v>
      </c>
      <c r="W6" s="99">
        <f t="shared" si="2"/>
        <v>3</v>
      </c>
      <c r="X6" s="99">
        <f t="shared" si="2"/>
        <v>4</v>
      </c>
      <c r="Y6" s="99">
        <f t="shared" si="2"/>
        <v>5</v>
      </c>
      <c r="Z6" s="99">
        <f t="shared" si="2"/>
        <v>6</v>
      </c>
      <c r="AA6" s="99">
        <f t="shared" si="2"/>
        <v>7</v>
      </c>
      <c r="AB6" s="99" t="str">
        <f t="shared" si="2"/>
        <v>CN</v>
      </c>
      <c r="AC6" s="99">
        <f t="shared" si="2"/>
        <v>2</v>
      </c>
      <c r="AD6" s="99">
        <f t="shared" si="2"/>
        <v>3</v>
      </c>
      <c r="AE6" s="99">
        <f t="shared" si="2"/>
        <v>4</v>
      </c>
      <c r="AF6" s="99">
        <f t="shared" si="2"/>
        <v>5</v>
      </c>
      <c r="AG6" s="99">
        <f t="shared" si="2"/>
        <v>6</v>
      </c>
      <c r="AH6" s="99">
        <f t="shared" si="2"/>
        <v>7</v>
      </c>
      <c r="AI6" s="99" t="str">
        <f t="shared" si="2"/>
        <v>CN</v>
      </c>
      <c r="AJ6" s="98"/>
      <c r="AK6" s="98"/>
      <c r="AL6" s="98"/>
      <c r="AM6" s="97"/>
      <c r="AN6" s="97"/>
    </row>
    <row r="7" ht="21.0" customHeight="1">
      <c r="A7" s="100">
        <v>1.0</v>
      </c>
      <c r="B7" s="188">
        <v>2.110140013E9</v>
      </c>
      <c r="C7" s="189" t="s">
        <v>280</v>
      </c>
      <c r="D7" s="190" t="s">
        <v>101</v>
      </c>
      <c r="E7" s="104"/>
      <c r="F7" s="191"/>
      <c r="G7" s="105"/>
      <c r="H7" s="191"/>
      <c r="I7" s="105"/>
      <c r="J7" s="105"/>
      <c r="K7" s="105"/>
      <c r="L7" s="105"/>
      <c r="M7" s="191"/>
      <c r="N7" s="191"/>
      <c r="O7" s="105"/>
      <c r="P7" s="105"/>
      <c r="Q7" s="105"/>
      <c r="R7" s="105"/>
      <c r="S7" s="105"/>
      <c r="T7" s="105"/>
      <c r="U7" s="191"/>
      <c r="V7" s="191"/>
      <c r="W7" s="105"/>
      <c r="X7" s="191"/>
      <c r="Y7" s="105"/>
      <c r="Z7" s="105"/>
      <c r="AA7" s="105"/>
      <c r="AB7" s="191"/>
      <c r="AC7" s="105"/>
      <c r="AD7" s="105"/>
      <c r="AE7" s="105"/>
      <c r="AF7" s="105"/>
      <c r="AG7" s="105"/>
      <c r="AH7" s="105"/>
      <c r="AI7" s="105"/>
      <c r="AJ7" s="112">
        <f t="shared" ref="AJ7:AJ43" si="3">COUNTIF(E7:AI7,"K")+2*COUNTIF(E7:AI7,"2K")+COUNTIF(E7:AI7,"TK")+COUNTIF(E7:AI7,"KT")+COUNTIF(E7:AI7,"PK")+COUNTIF(E7:AI7,"KP")+2*COUNTIF(E7:AI7,"K2")</f>
        <v>0</v>
      </c>
      <c r="AK7" s="14">
        <f t="shared" ref="AK7:AK43" si="4">COUNTIF(F7:AJ7,"P")+2*COUNTIF(F7:AJ7,"2P")+COUNTIF(F7:AJ7,"TP")+COUNTIF(F7:AJ7,"PT")+COUNTIF(F7:AJ7,"PK")+COUNTIF(F7:AJ7,"KP")+2*COUNTIF(F7:AJ7,"P2")</f>
        <v>0</v>
      </c>
      <c r="AL7" s="14">
        <f t="shared" ref="AL7:AL43" si="5">COUNTIF(E7:AI7,"T")+2*COUNTIF(E7:AI7,"2T")+2*COUNTIF(E7:AI7,"T2")+COUNTIF(E7:AI7,"PT")+COUNTIF(E7:AI7,"TP")+COUNTIF(E7:AI7,"TK")+COUNTIF(E7:AI7,"KT")</f>
        <v>0</v>
      </c>
      <c r="AM7" s="97"/>
      <c r="AN7" s="97"/>
    </row>
    <row r="8" ht="21.0" customHeight="1">
      <c r="A8" s="100">
        <v>2.0</v>
      </c>
      <c r="B8" s="188">
        <v>2.110140014E9</v>
      </c>
      <c r="C8" s="189" t="s">
        <v>281</v>
      </c>
      <c r="D8" s="190" t="s">
        <v>101</v>
      </c>
      <c r="E8" s="132"/>
      <c r="F8" s="192"/>
      <c r="G8" s="105"/>
      <c r="H8" s="192"/>
      <c r="I8" s="105"/>
      <c r="J8" s="105"/>
      <c r="K8" s="105"/>
      <c r="L8" s="105"/>
      <c r="M8" s="192"/>
      <c r="N8" s="191"/>
      <c r="O8" s="105"/>
      <c r="P8" s="105"/>
      <c r="Q8" s="105"/>
      <c r="R8" s="193"/>
      <c r="S8" s="105"/>
      <c r="T8" s="105"/>
      <c r="U8" s="191"/>
      <c r="V8" s="191"/>
      <c r="W8" s="105"/>
      <c r="X8" s="192" t="s">
        <v>95</v>
      </c>
      <c r="Y8" s="105"/>
      <c r="Z8" s="105"/>
      <c r="AA8" s="105"/>
      <c r="AB8" s="191"/>
      <c r="AC8" s="193" t="s">
        <v>95</v>
      </c>
      <c r="AD8" s="105"/>
      <c r="AE8" s="105"/>
      <c r="AF8" s="105"/>
      <c r="AG8" s="105"/>
      <c r="AH8" s="105"/>
      <c r="AI8" s="105"/>
      <c r="AJ8" s="112">
        <f t="shared" si="3"/>
        <v>2</v>
      </c>
      <c r="AK8" s="14">
        <f t="shared" si="4"/>
        <v>0</v>
      </c>
      <c r="AL8" s="14">
        <f t="shared" si="5"/>
        <v>0</v>
      </c>
      <c r="AM8" s="97"/>
      <c r="AN8" s="97"/>
    </row>
    <row r="9" ht="21.0" customHeight="1">
      <c r="A9" s="100">
        <v>3.0</v>
      </c>
      <c r="B9" s="19">
        <v>2.110140015E9</v>
      </c>
      <c r="C9" s="194" t="s">
        <v>282</v>
      </c>
      <c r="D9" s="195" t="s">
        <v>283</v>
      </c>
      <c r="E9" s="104"/>
      <c r="F9" s="191"/>
      <c r="G9" s="105"/>
      <c r="H9" s="191"/>
      <c r="I9" s="105"/>
      <c r="J9" s="105"/>
      <c r="K9" s="105"/>
      <c r="L9" s="105"/>
      <c r="M9" s="191"/>
      <c r="N9" s="191"/>
      <c r="O9" s="105"/>
      <c r="P9" s="105"/>
      <c r="Q9" s="105"/>
      <c r="R9" s="193"/>
      <c r="S9" s="105"/>
      <c r="T9" s="105"/>
      <c r="U9" s="191"/>
      <c r="V9" s="191"/>
      <c r="W9" s="105"/>
      <c r="X9" s="191"/>
      <c r="Y9" s="105"/>
      <c r="Z9" s="105"/>
      <c r="AA9" s="105"/>
      <c r="AB9" s="191"/>
      <c r="AC9" s="105"/>
      <c r="AD9" s="105"/>
      <c r="AE9" s="105"/>
      <c r="AF9" s="105"/>
      <c r="AG9" s="105"/>
      <c r="AH9" s="105"/>
      <c r="AI9" s="105"/>
      <c r="AJ9" s="112">
        <f t="shared" si="3"/>
        <v>0</v>
      </c>
      <c r="AK9" s="14">
        <f t="shared" si="4"/>
        <v>0</v>
      </c>
      <c r="AL9" s="14">
        <f t="shared" si="5"/>
        <v>0</v>
      </c>
      <c r="AM9" s="97"/>
      <c r="AN9" s="97"/>
    </row>
    <row r="10" ht="21.0" customHeight="1">
      <c r="A10" s="100">
        <v>4.0</v>
      </c>
      <c r="B10" s="17">
        <v>2.110140016E9</v>
      </c>
      <c r="C10" s="189" t="s">
        <v>284</v>
      </c>
      <c r="D10" s="190" t="s">
        <v>171</v>
      </c>
      <c r="E10" s="132"/>
      <c r="F10" s="191"/>
      <c r="G10" s="105"/>
      <c r="H10" s="191"/>
      <c r="I10" s="105"/>
      <c r="J10" s="105"/>
      <c r="K10" s="105"/>
      <c r="L10" s="105"/>
      <c r="M10" s="192"/>
      <c r="N10" s="191"/>
      <c r="O10" s="105"/>
      <c r="P10" s="105"/>
      <c r="Q10" s="105"/>
      <c r="R10" s="105"/>
      <c r="S10" s="105"/>
      <c r="T10" s="193"/>
      <c r="U10" s="191"/>
      <c r="V10" s="192" t="s">
        <v>285</v>
      </c>
      <c r="W10" s="105"/>
      <c r="X10" s="192" t="s">
        <v>285</v>
      </c>
      <c r="Y10" s="105"/>
      <c r="Z10" s="105"/>
      <c r="AA10" s="193"/>
      <c r="AB10" s="191"/>
      <c r="AC10" s="193"/>
      <c r="AD10" s="105"/>
      <c r="AE10" s="105"/>
      <c r="AF10" s="105"/>
      <c r="AG10" s="105"/>
      <c r="AH10" s="105"/>
      <c r="AI10" s="105"/>
      <c r="AJ10" s="112">
        <f t="shared" si="3"/>
        <v>0</v>
      </c>
      <c r="AK10" s="14">
        <f t="shared" si="4"/>
        <v>0</v>
      </c>
      <c r="AL10" s="14">
        <f t="shared" si="5"/>
        <v>0</v>
      </c>
      <c r="AM10" s="97"/>
      <c r="AN10" s="97"/>
    </row>
    <row r="11" ht="21.0" customHeight="1">
      <c r="A11" s="100">
        <v>5.0</v>
      </c>
      <c r="B11" s="17">
        <v>2.110140017E9</v>
      </c>
      <c r="C11" s="189" t="s">
        <v>286</v>
      </c>
      <c r="D11" s="190" t="s">
        <v>287</v>
      </c>
      <c r="E11" s="132"/>
      <c r="F11" s="191"/>
      <c r="G11" s="105"/>
      <c r="H11" s="192"/>
      <c r="I11" s="193"/>
      <c r="J11" s="105"/>
      <c r="K11" s="105"/>
      <c r="L11" s="105"/>
      <c r="M11" s="191"/>
      <c r="N11" s="191"/>
      <c r="O11" s="105"/>
      <c r="P11" s="193"/>
      <c r="Q11" s="105"/>
      <c r="R11" s="193"/>
      <c r="S11" s="193"/>
      <c r="T11" s="105"/>
      <c r="U11" s="191"/>
      <c r="V11" s="191"/>
      <c r="W11" s="105"/>
      <c r="X11" s="192" t="s">
        <v>95</v>
      </c>
      <c r="Y11" s="105"/>
      <c r="Z11" s="105"/>
      <c r="AA11" s="105"/>
      <c r="AB11" s="191"/>
      <c r="AC11" s="105"/>
      <c r="AD11" s="105"/>
      <c r="AE11" s="105"/>
      <c r="AF11" s="105"/>
      <c r="AG11" s="105"/>
      <c r="AH11" s="105"/>
      <c r="AI11" s="105"/>
      <c r="AJ11" s="112">
        <f t="shared" si="3"/>
        <v>1</v>
      </c>
      <c r="AK11" s="14">
        <f t="shared" si="4"/>
        <v>0</v>
      </c>
      <c r="AL11" s="14">
        <f t="shared" si="5"/>
        <v>0</v>
      </c>
      <c r="AM11" s="97"/>
      <c r="AN11" s="97"/>
    </row>
    <row r="12" ht="21.0" customHeight="1">
      <c r="A12" s="100">
        <v>6.0</v>
      </c>
      <c r="B12" s="188">
        <v>2.110140018E9</v>
      </c>
      <c r="C12" s="189" t="s">
        <v>288</v>
      </c>
      <c r="D12" s="190" t="s">
        <v>289</v>
      </c>
      <c r="E12" s="132"/>
      <c r="F12" s="191"/>
      <c r="G12" s="105"/>
      <c r="H12" s="191"/>
      <c r="I12" s="105"/>
      <c r="J12" s="105"/>
      <c r="K12" s="105"/>
      <c r="L12" s="105"/>
      <c r="M12" s="191"/>
      <c r="N12" s="191"/>
      <c r="O12" s="105"/>
      <c r="P12" s="105"/>
      <c r="Q12" s="105"/>
      <c r="R12" s="105"/>
      <c r="S12" s="105"/>
      <c r="T12" s="105"/>
      <c r="U12" s="191"/>
      <c r="V12" s="192" t="s">
        <v>96</v>
      </c>
      <c r="W12" s="105"/>
      <c r="X12" s="191"/>
      <c r="Y12" s="105"/>
      <c r="Z12" s="105"/>
      <c r="AA12" s="105"/>
      <c r="AB12" s="191"/>
      <c r="AC12" s="193"/>
      <c r="AD12" s="105"/>
      <c r="AE12" s="105"/>
      <c r="AF12" s="105"/>
      <c r="AG12" s="105"/>
      <c r="AH12" s="105"/>
      <c r="AI12" s="105"/>
      <c r="AJ12" s="112">
        <f t="shared" si="3"/>
        <v>0</v>
      </c>
      <c r="AK12" s="14">
        <f t="shared" si="4"/>
        <v>1</v>
      </c>
      <c r="AL12" s="14">
        <f t="shared" si="5"/>
        <v>0</v>
      </c>
      <c r="AM12" s="97"/>
      <c r="AN12" s="97"/>
    </row>
    <row r="13" ht="21.0" customHeight="1">
      <c r="A13" s="100">
        <v>7.0</v>
      </c>
      <c r="B13" s="188">
        <v>2.110140019E9</v>
      </c>
      <c r="C13" s="189" t="s">
        <v>290</v>
      </c>
      <c r="D13" s="190" t="s">
        <v>176</v>
      </c>
      <c r="E13" s="132"/>
      <c r="F13" s="191"/>
      <c r="G13" s="105"/>
      <c r="H13" s="191"/>
      <c r="I13" s="105"/>
      <c r="J13" s="105"/>
      <c r="K13" s="105"/>
      <c r="L13" s="105"/>
      <c r="M13" s="191"/>
      <c r="N13" s="191"/>
      <c r="O13" s="105"/>
      <c r="P13" s="105"/>
      <c r="Q13" s="105"/>
      <c r="R13" s="105"/>
      <c r="S13" s="105"/>
      <c r="T13" s="105"/>
      <c r="U13" s="191"/>
      <c r="V13" s="191"/>
      <c r="W13" s="105"/>
      <c r="X13" s="191"/>
      <c r="Y13" s="105"/>
      <c r="Z13" s="105"/>
      <c r="AA13" s="105"/>
      <c r="AB13" s="191"/>
      <c r="AC13" s="105"/>
      <c r="AD13" s="105"/>
      <c r="AE13" s="105"/>
      <c r="AF13" s="105"/>
      <c r="AG13" s="105"/>
      <c r="AH13" s="105"/>
      <c r="AI13" s="105"/>
      <c r="AJ13" s="112">
        <f t="shared" si="3"/>
        <v>0</v>
      </c>
      <c r="AK13" s="14">
        <f t="shared" si="4"/>
        <v>0</v>
      </c>
      <c r="AL13" s="14">
        <f t="shared" si="5"/>
        <v>0</v>
      </c>
      <c r="AM13" s="97"/>
      <c r="AN13" s="97"/>
    </row>
    <row r="14" ht="21.0" customHeight="1">
      <c r="A14" s="100">
        <v>8.0</v>
      </c>
      <c r="B14" s="188">
        <v>2.11014002E9</v>
      </c>
      <c r="C14" s="189" t="s">
        <v>291</v>
      </c>
      <c r="D14" s="190" t="s">
        <v>178</v>
      </c>
      <c r="E14" s="104"/>
      <c r="F14" s="191"/>
      <c r="G14" s="105"/>
      <c r="H14" s="191"/>
      <c r="I14" s="105"/>
      <c r="J14" s="105"/>
      <c r="K14" s="105"/>
      <c r="L14" s="105"/>
      <c r="M14" s="191"/>
      <c r="N14" s="191"/>
      <c r="O14" s="105"/>
      <c r="P14" s="105"/>
      <c r="Q14" s="105"/>
      <c r="R14" s="193"/>
      <c r="S14" s="105"/>
      <c r="T14" s="105"/>
      <c r="U14" s="191"/>
      <c r="V14" s="191"/>
      <c r="W14" s="105"/>
      <c r="X14" s="191"/>
      <c r="Y14" s="105"/>
      <c r="Z14" s="105"/>
      <c r="AA14" s="105"/>
      <c r="AB14" s="191"/>
      <c r="AC14" s="105"/>
      <c r="AD14" s="105"/>
      <c r="AE14" s="105"/>
      <c r="AF14" s="105"/>
      <c r="AG14" s="105"/>
      <c r="AH14" s="105"/>
      <c r="AI14" s="105"/>
      <c r="AJ14" s="112">
        <f t="shared" si="3"/>
        <v>0</v>
      </c>
      <c r="AK14" s="14">
        <f t="shared" si="4"/>
        <v>0</v>
      </c>
      <c r="AL14" s="14">
        <f t="shared" si="5"/>
        <v>0</v>
      </c>
      <c r="AM14" s="97"/>
      <c r="AN14" s="97"/>
    </row>
    <row r="15" ht="21.0" customHeight="1">
      <c r="A15" s="100">
        <v>9.0</v>
      </c>
      <c r="B15" s="188">
        <v>2.110140021E9</v>
      </c>
      <c r="C15" s="189" t="s">
        <v>242</v>
      </c>
      <c r="D15" s="190" t="s">
        <v>178</v>
      </c>
      <c r="E15" s="132"/>
      <c r="F15" s="192"/>
      <c r="G15" s="105"/>
      <c r="H15" s="191"/>
      <c r="I15" s="105"/>
      <c r="J15" s="105"/>
      <c r="K15" s="105"/>
      <c r="L15" s="193"/>
      <c r="M15" s="191"/>
      <c r="N15" s="191"/>
      <c r="O15" s="105"/>
      <c r="P15" s="105"/>
      <c r="Q15" s="105"/>
      <c r="R15" s="105"/>
      <c r="S15" s="105"/>
      <c r="T15" s="105"/>
      <c r="U15" s="191"/>
      <c r="V15" s="191"/>
      <c r="W15" s="105"/>
      <c r="X15" s="191"/>
      <c r="Y15" s="105"/>
      <c r="Z15" s="105"/>
      <c r="AA15" s="105"/>
      <c r="AB15" s="191"/>
      <c r="AC15" s="105"/>
      <c r="AD15" s="105"/>
      <c r="AE15" s="105"/>
      <c r="AF15" s="105"/>
      <c r="AG15" s="105"/>
      <c r="AH15" s="105"/>
      <c r="AI15" s="105"/>
      <c r="AJ15" s="112">
        <f t="shared" si="3"/>
        <v>0</v>
      </c>
      <c r="AK15" s="14">
        <f t="shared" si="4"/>
        <v>0</v>
      </c>
      <c r="AL15" s="14">
        <f t="shared" si="5"/>
        <v>0</v>
      </c>
      <c r="AM15" s="97"/>
      <c r="AN15" s="97"/>
    </row>
    <row r="16" ht="21.0" customHeight="1">
      <c r="A16" s="100">
        <v>10.0</v>
      </c>
      <c r="B16" s="188">
        <v>2.110140022E9</v>
      </c>
      <c r="C16" s="196" t="s">
        <v>292</v>
      </c>
      <c r="D16" s="190" t="s">
        <v>178</v>
      </c>
      <c r="E16" s="132"/>
      <c r="F16" s="191"/>
      <c r="G16" s="105"/>
      <c r="H16" s="191"/>
      <c r="I16" s="105"/>
      <c r="J16" s="105"/>
      <c r="K16" s="105"/>
      <c r="L16" s="105"/>
      <c r="M16" s="191"/>
      <c r="N16" s="191"/>
      <c r="O16" s="105"/>
      <c r="P16" s="105"/>
      <c r="Q16" s="105"/>
      <c r="R16" s="193"/>
      <c r="S16" s="105"/>
      <c r="T16" s="105"/>
      <c r="U16" s="191"/>
      <c r="V16" s="191"/>
      <c r="W16" s="105"/>
      <c r="X16" s="191"/>
      <c r="Y16" s="105"/>
      <c r="Z16" s="105"/>
      <c r="AA16" s="105"/>
      <c r="AB16" s="191"/>
      <c r="AC16" s="105"/>
      <c r="AD16" s="105"/>
      <c r="AE16" s="105"/>
      <c r="AF16" s="105"/>
      <c r="AG16" s="105"/>
      <c r="AH16" s="105"/>
      <c r="AI16" s="105"/>
      <c r="AJ16" s="112">
        <f t="shared" si="3"/>
        <v>0</v>
      </c>
      <c r="AK16" s="14">
        <f t="shared" si="4"/>
        <v>0</v>
      </c>
      <c r="AL16" s="14">
        <f t="shared" si="5"/>
        <v>0</v>
      </c>
      <c r="AM16" s="97"/>
      <c r="AN16" s="97"/>
    </row>
    <row r="17" ht="21.0" customHeight="1">
      <c r="A17" s="100">
        <v>11.0</v>
      </c>
      <c r="B17" s="188">
        <v>2.110140023E9</v>
      </c>
      <c r="C17" s="189" t="s">
        <v>293</v>
      </c>
      <c r="D17" s="190" t="s">
        <v>294</v>
      </c>
      <c r="E17" s="132"/>
      <c r="F17" s="191"/>
      <c r="G17" s="105"/>
      <c r="H17" s="191"/>
      <c r="I17" s="105"/>
      <c r="J17" s="105"/>
      <c r="K17" s="105"/>
      <c r="L17" s="105"/>
      <c r="M17" s="191"/>
      <c r="N17" s="191"/>
      <c r="O17" s="105"/>
      <c r="P17" s="105"/>
      <c r="Q17" s="105"/>
      <c r="R17" s="105"/>
      <c r="S17" s="105"/>
      <c r="T17" s="105"/>
      <c r="U17" s="191"/>
      <c r="V17" s="191"/>
      <c r="W17" s="105"/>
      <c r="X17" s="191"/>
      <c r="Y17" s="105"/>
      <c r="Z17" s="105"/>
      <c r="AA17" s="105"/>
      <c r="AB17" s="191"/>
      <c r="AC17" s="105"/>
      <c r="AD17" s="105"/>
      <c r="AE17" s="105"/>
      <c r="AF17" s="105"/>
      <c r="AG17" s="105"/>
      <c r="AH17" s="105"/>
      <c r="AI17" s="105"/>
      <c r="AJ17" s="112">
        <f t="shared" si="3"/>
        <v>0</v>
      </c>
      <c r="AK17" s="14">
        <f t="shared" si="4"/>
        <v>0</v>
      </c>
      <c r="AL17" s="14">
        <f t="shared" si="5"/>
        <v>0</v>
      </c>
      <c r="AM17" s="97"/>
      <c r="AN17" s="97"/>
    </row>
    <row r="18" ht="21.0" customHeight="1">
      <c r="A18" s="100">
        <v>12.0</v>
      </c>
      <c r="B18" s="188">
        <v>2.110140024E9</v>
      </c>
      <c r="C18" s="189" t="s">
        <v>105</v>
      </c>
      <c r="D18" s="190" t="s">
        <v>295</v>
      </c>
      <c r="E18" s="132"/>
      <c r="F18" s="191"/>
      <c r="G18" s="105"/>
      <c r="H18" s="191"/>
      <c r="I18" s="105"/>
      <c r="J18" s="105"/>
      <c r="K18" s="105"/>
      <c r="L18" s="105"/>
      <c r="M18" s="191"/>
      <c r="N18" s="191"/>
      <c r="O18" s="193"/>
      <c r="P18" s="193"/>
      <c r="Q18" s="105"/>
      <c r="R18" s="197"/>
      <c r="S18" s="105"/>
      <c r="T18" s="105"/>
      <c r="U18" s="191"/>
      <c r="V18" s="192" t="s">
        <v>285</v>
      </c>
      <c r="W18" s="105"/>
      <c r="X18" s="192" t="s">
        <v>285</v>
      </c>
      <c r="Y18" s="193"/>
      <c r="Z18" s="105"/>
      <c r="AA18" s="105"/>
      <c r="AB18" s="191"/>
      <c r="AC18" s="105"/>
      <c r="AD18" s="105"/>
      <c r="AE18" s="105"/>
      <c r="AF18" s="105"/>
      <c r="AG18" s="105"/>
      <c r="AH18" s="105"/>
      <c r="AI18" s="105"/>
      <c r="AJ18" s="112">
        <f t="shared" si="3"/>
        <v>0</v>
      </c>
      <c r="AK18" s="14">
        <f t="shared" si="4"/>
        <v>0</v>
      </c>
      <c r="AL18" s="14">
        <f t="shared" si="5"/>
        <v>0</v>
      </c>
      <c r="AM18" s="97"/>
      <c r="AN18" s="97"/>
    </row>
    <row r="19" ht="21.0" customHeight="1">
      <c r="A19" s="100">
        <v>13.0</v>
      </c>
      <c r="B19" s="188">
        <v>2.110140025E9</v>
      </c>
      <c r="C19" s="189" t="s">
        <v>296</v>
      </c>
      <c r="D19" s="190" t="s">
        <v>113</v>
      </c>
      <c r="E19" s="132"/>
      <c r="F19" s="191"/>
      <c r="G19" s="105"/>
      <c r="H19" s="191"/>
      <c r="I19" s="105"/>
      <c r="J19" s="105"/>
      <c r="K19" s="105"/>
      <c r="L19" s="105"/>
      <c r="M19" s="191"/>
      <c r="N19" s="191"/>
      <c r="O19" s="105"/>
      <c r="P19" s="105"/>
      <c r="Q19" s="105"/>
      <c r="R19" s="105"/>
      <c r="S19" s="105"/>
      <c r="T19" s="105"/>
      <c r="U19" s="191"/>
      <c r="V19" s="191"/>
      <c r="W19" s="105"/>
      <c r="X19" s="191"/>
      <c r="Y19" s="105"/>
      <c r="Z19" s="105"/>
      <c r="AA19" s="105"/>
      <c r="AB19" s="191"/>
      <c r="AC19" s="105"/>
      <c r="AD19" s="105"/>
      <c r="AE19" s="105"/>
      <c r="AF19" s="105"/>
      <c r="AG19" s="105"/>
      <c r="AH19" s="105"/>
      <c r="AI19" s="105"/>
      <c r="AJ19" s="112">
        <f t="shared" si="3"/>
        <v>0</v>
      </c>
      <c r="AK19" s="14">
        <f t="shared" si="4"/>
        <v>0</v>
      </c>
      <c r="AL19" s="14">
        <f t="shared" si="5"/>
        <v>0</v>
      </c>
      <c r="AM19" s="97"/>
      <c r="AN19" s="97"/>
    </row>
    <row r="20" ht="21.0" customHeight="1">
      <c r="A20" s="100">
        <v>14.0</v>
      </c>
      <c r="B20" s="188">
        <v>2.110140026E9</v>
      </c>
      <c r="C20" s="189" t="s">
        <v>297</v>
      </c>
      <c r="D20" s="190" t="s">
        <v>113</v>
      </c>
      <c r="E20" s="132"/>
      <c r="F20" s="191"/>
      <c r="G20" s="105"/>
      <c r="H20" s="192"/>
      <c r="I20" s="105"/>
      <c r="J20" s="105"/>
      <c r="K20" s="105"/>
      <c r="L20" s="105"/>
      <c r="M20" s="191"/>
      <c r="N20" s="191"/>
      <c r="O20" s="105"/>
      <c r="P20" s="105"/>
      <c r="Q20" s="105"/>
      <c r="R20" s="193"/>
      <c r="S20" s="105"/>
      <c r="T20" s="105"/>
      <c r="U20" s="191"/>
      <c r="V20" s="192" t="s">
        <v>95</v>
      </c>
      <c r="W20" s="105"/>
      <c r="X20" s="192" t="s">
        <v>95</v>
      </c>
      <c r="Y20" s="105"/>
      <c r="Z20" s="105"/>
      <c r="AA20" s="105"/>
      <c r="AB20" s="191"/>
      <c r="AC20" s="105"/>
      <c r="AD20" s="105"/>
      <c r="AE20" s="105"/>
      <c r="AF20" s="105"/>
      <c r="AG20" s="105"/>
      <c r="AH20" s="105"/>
      <c r="AI20" s="105"/>
      <c r="AJ20" s="112">
        <f t="shared" si="3"/>
        <v>2</v>
      </c>
      <c r="AK20" s="14">
        <f t="shared" si="4"/>
        <v>0</v>
      </c>
      <c r="AL20" s="14">
        <f t="shared" si="5"/>
        <v>0</v>
      </c>
      <c r="AM20" s="97"/>
      <c r="AN20" s="97"/>
    </row>
    <row r="21" ht="21.0" customHeight="1">
      <c r="A21" s="100">
        <v>15.0</v>
      </c>
      <c r="B21" s="188">
        <v>2.110140027E9</v>
      </c>
      <c r="C21" s="189" t="s">
        <v>298</v>
      </c>
      <c r="D21" s="190" t="s">
        <v>189</v>
      </c>
      <c r="E21" s="104"/>
      <c r="F21" s="191"/>
      <c r="G21" s="105"/>
      <c r="H21" s="192"/>
      <c r="I21" s="193"/>
      <c r="J21" s="105"/>
      <c r="K21" s="105"/>
      <c r="L21" s="105"/>
      <c r="M21" s="191"/>
      <c r="N21" s="191"/>
      <c r="O21" s="105"/>
      <c r="P21" s="105"/>
      <c r="Q21" s="105"/>
      <c r="R21" s="105"/>
      <c r="S21" s="105"/>
      <c r="T21" s="105"/>
      <c r="U21" s="191"/>
      <c r="V21" s="191"/>
      <c r="W21" s="105"/>
      <c r="X21" s="191"/>
      <c r="Y21" s="193"/>
      <c r="Z21" s="105"/>
      <c r="AA21" s="105"/>
      <c r="AB21" s="191"/>
      <c r="AC21" s="105"/>
      <c r="AD21" s="105"/>
      <c r="AE21" s="105"/>
      <c r="AF21" s="105"/>
      <c r="AG21" s="105"/>
      <c r="AH21" s="105"/>
      <c r="AI21" s="105"/>
      <c r="AJ21" s="112">
        <f t="shared" si="3"/>
        <v>0</v>
      </c>
      <c r="AK21" s="14">
        <f t="shared" si="4"/>
        <v>0</v>
      </c>
      <c r="AL21" s="14">
        <f t="shared" si="5"/>
        <v>0</v>
      </c>
      <c r="AM21" s="97"/>
      <c r="AN21" s="97"/>
    </row>
    <row r="22" ht="21.0" customHeight="1">
      <c r="A22" s="100">
        <v>16.0</v>
      </c>
      <c r="B22" s="19">
        <v>2.110140028E9</v>
      </c>
      <c r="C22" s="189" t="s">
        <v>299</v>
      </c>
      <c r="D22" s="190" t="s">
        <v>189</v>
      </c>
      <c r="E22" s="132"/>
      <c r="F22" s="191"/>
      <c r="G22" s="105"/>
      <c r="H22" s="191"/>
      <c r="I22" s="105"/>
      <c r="J22" s="105"/>
      <c r="K22" s="105"/>
      <c r="L22" s="105"/>
      <c r="M22" s="191"/>
      <c r="N22" s="191"/>
      <c r="O22" s="105"/>
      <c r="P22" s="105"/>
      <c r="Q22" s="105"/>
      <c r="R22" s="105"/>
      <c r="S22" s="105"/>
      <c r="T22" s="105"/>
      <c r="U22" s="191"/>
      <c r="V22" s="192" t="s">
        <v>96</v>
      </c>
      <c r="W22" s="105"/>
      <c r="X22" s="191"/>
      <c r="Y22" s="105"/>
      <c r="Z22" s="105"/>
      <c r="AA22" s="105"/>
      <c r="AB22" s="191"/>
      <c r="AC22" s="105"/>
      <c r="AD22" s="105"/>
      <c r="AE22" s="105"/>
      <c r="AF22" s="105"/>
      <c r="AG22" s="105"/>
      <c r="AH22" s="105"/>
      <c r="AI22" s="105"/>
      <c r="AJ22" s="112">
        <f t="shared" si="3"/>
        <v>0</v>
      </c>
      <c r="AK22" s="14">
        <f t="shared" si="4"/>
        <v>1</v>
      </c>
      <c r="AL22" s="14">
        <f t="shared" si="5"/>
        <v>0</v>
      </c>
      <c r="AM22" s="97"/>
      <c r="AN22" s="97"/>
    </row>
    <row r="23" ht="21.0" customHeight="1">
      <c r="A23" s="100">
        <v>17.0</v>
      </c>
      <c r="B23" s="188">
        <v>2.110140029E9</v>
      </c>
      <c r="C23" s="189" t="s">
        <v>300</v>
      </c>
      <c r="D23" s="190" t="s">
        <v>301</v>
      </c>
      <c r="E23" s="104"/>
      <c r="F23" s="191"/>
      <c r="G23" s="105"/>
      <c r="H23" s="191"/>
      <c r="I23" s="105"/>
      <c r="J23" s="105"/>
      <c r="K23" s="105"/>
      <c r="L23" s="105"/>
      <c r="M23" s="191"/>
      <c r="N23" s="191"/>
      <c r="O23" s="105"/>
      <c r="P23" s="193"/>
      <c r="Q23" s="105"/>
      <c r="R23" s="105"/>
      <c r="S23" s="105"/>
      <c r="T23" s="105"/>
      <c r="U23" s="191"/>
      <c r="V23" s="191"/>
      <c r="W23" s="105"/>
      <c r="X23" s="191"/>
      <c r="Y23" s="105"/>
      <c r="Z23" s="105"/>
      <c r="AA23" s="105"/>
      <c r="AB23" s="191"/>
      <c r="AC23" s="193" t="s">
        <v>96</v>
      </c>
      <c r="AD23" s="105"/>
      <c r="AE23" s="105"/>
      <c r="AF23" s="105"/>
      <c r="AG23" s="105"/>
      <c r="AH23" s="105"/>
      <c r="AI23" s="105"/>
      <c r="AJ23" s="112">
        <f t="shared" si="3"/>
        <v>0</v>
      </c>
      <c r="AK23" s="14">
        <f t="shared" si="4"/>
        <v>1</v>
      </c>
      <c r="AL23" s="14">
        <f t="shared" si="5"/>
        <v>0</v>
      </c>
      <c r="AM23" s="97"/>
      <c r="AN23" s="97"/>
    </row>
    <row r="24" ht="21.0" customHeight="1">
      <c r="A24" s="100">
        <v>18.0</v>
      </c>
      <c r="B24" s="188">
        <v>2.11014003E9</v>
      </c>
      <c r="C24" s="189" t="s">
        <v>302</v>
      </c>
      <c r="D24" s="190" t="s">
        <v>303</v>
      </c>
      <c r="E24" s="132"/>
      <c r="F24" s="191"/>
      <c r="G24" s="105"/>
      <c r="H24" s="191"/>
      <c r="I24" s="105"/>
      <c r="J24" s="105"/>
      <c r="K24" s="105"/>
      <c r="L24" s="105"/>
      <c r="M24" s="192"/>
      <c r="N24" s="191"/>
      <c r="O24" s="105"/>
      <c r="P24" s="105"/>
      <c r="Q24" s="105"/>
      <c r="R24" s="105"/>
      <c r="S24" s="105"/>
      <c r="T24" s="105"/>
      <c r="U24" s="191"/>
      <c r="V24" s="191"/>
      <c r="W24" s="105"/>
      <c r="X24" s="191"/>
      <c r="Y24" s="105"/>
      <c r="Z24" s="105"/>
      <c r="AA24" s="105"/>
      <c r="AB24" s="192"/>
      <c r="AC24" s="105"/>
      <c r="AD24" s="105"/>
      <c r="AE24" s="105"/>
      <c r="AF24" s="105"/>
      <c r="AG24" s="105"/>
      <c r="AH24" s="105"/>
      <c r="AI24" s="105"/>
      <c r="AJ24" s="112">
        <f t="shared" si="3"/>
        <v>0</v>
      </c>
      <c r="AK24" s="14">
        <f t="shared" si="4"/>
        <v>0</v>
      </c>
      <c r="AL24" s="14">
        <f t="shared" si="5"/>
        <v>0</v>
      </c>
      <c r="AM24" s="97"/>
      <c r="AN24" s="97"/>
    </row>
    <row r="25" ht="21.0" customHeight="1">
      <c r="A25" s="100">
        <v>19.0</v>
      </c>
      <c r="B25" s="188">
        <v>2.110140031E9</v>
      </c>
      <c r="C25" s="189" t="s">
        <v>304</v>
      </c>
      <c r="D25" s="190" t="s">
        <v>198</v>
      </c>
      <c r="E25" s="132"/>
      <c r="F25" s="191"/>
      <c r="G25" s="105"/>
      <c r="H25" s="192"/>
      <c r="I25" s="193"/>
      <c r="J25" s="105"/>
      <c r="K25" s="105"/>
      <c r="L25" s="105"/>
      <c r="M25" s="191"/>
      <c r="N25" s="191"/>
      <c r="O25" s="105"/>
      <c r="P25" s="105"/>
      <c r="Q25" s="105"/>
      <c r="R25" s="105"/>
      <c r="S25" s="105"/>
      <c r="T25" s="105"/>
      <c r="U25" s="191"/>
      <c r="V25" s="192" t="s">
        <v>96</v>
      </c>
      <c r="W25" s="193"/>
      <c r="X25" s="191"/>
      <c r="Y25" s="105"/>
      <c r="Z25" s="105"/>
      <c r="AA25" s="105"/>
      <c r="AB25" s="191"/>
      <c r="AC25" s="193" t="s">
        <v>95</v>
      </c>
      <c r="AD25" s="105"/>
      <c r="AE25" s="105"/>
      <c r="AF25" s="105"/>
      <c r="AG25" s="105"/>
      <c r="AH25" s="105"/>
      <c r="AI25" s="105"/>
      <c r="AJ25" s="112">
        <f t="shared" si="3"/>
        <v>1</v>
      </c>
      <c r="AK25" s="14">
        <f t="shared" si="4"/>
        <v>1</v>
      </c>
      <c r="AL25" s="14">
        <f t="shared" si="5"/>
        <v>0</v>
      </c>
      <c r="AM25" s="97"/>
      <c r="AN25" s="97"/>
    </row>
    <row r="26" ht="21.0" customHeight="1">
      <c r="A26" s="100">
        <v>20.0</v>
      </c>
      <c r="B26" s="188">
        <v>2.110140032E9</v>
      </c>
      <c r="C26" s="196" t="s">
        <v>305</v>
      </c>
      <c r="D26" s="190" t="s">
        <v>127</v>
      </c>
      <c r="E26" s="132"/>
      <c r="F26" s="191"/>
      <c r="G26" s="105"/>
      <c r="H26" s="191"/>
      <c r="I26" s="105"/>
      <c r="J26" s="105"/>
      <c r="K26" s="105"/>
      <c r="L26" s="105"/>
      <c r="M26" s="191"/>
      <c r="N26" s="191"/>
      <c r="O26" s="105"/>
      <c r="P26" s="193"/>
      <c r="Q26" s="105"/>
      <c r="R26" s="105"/>
      <c r="S26" s="193"/>
      <c r="T26" s="105"/>
      <c r="U26" s="191"/>
      <c r="V26" s="191"/>
      <c r="W26" s="105"/>
      <c r="X26" s="192" t="s">
        <v>95</v>
      </c>
      <c r="Y26" s="105"/>
      <c r="Z26" s="105"/>
      <c r="AA26" s="105"/>
      <c r="AB26" s="192"/>
      <c r="AC26" s="193" t="s">
        <v>95</v>
      </c>
      <c r="AD26" s="105"/>
      <c r="AE26" s="105"/>
      <c r="AF26" s="105"/>
      <c r="AG26" s="105"/>
      <c r="AH26" s="105"/>
      <c r="AI26" s="105"/>
      <c r="AJ26" s="112">
        <f t="shared" si="3"/>
        <v>2</v>
      </c>
      <c r="AK26" s="14">
        <f t="shared" si="4"/>
        <v>0</v>
      </c>
      <c r="AL26" s="14">
        <f t="shared" si="5"/>
        <v>0</v>
      </c>
      <c r="AM26" s="97"/>
      <c r="AN26" s="97"/>
    </row>
    <row r="27" ht="21.0" customHeight="1">
      <c r="A27" s="100">
        <v>21.0</v>
      </c>
      <c r="B27" s="188">
        <v>2.110140033E9</v>
      </c>
      <c r="C27" s="189" t="s">
        <v>306</v>
      </c>
      <c r="D27" s="190" t="s">
        <v>200</v>
      </c>
      <c r="E27" s="132"/>
      <c r="F27" s="191"/>
      <c r="G27" s="105"/>
      <c r="H27" s="191"/>
      <c r="I27" s="105"/>
      <c r="J27" s="105"/>
      <c r="K27" s="105"/>
      <c r="L27" s="105"/>
      <c r="M27" s="191"/>
      <c r="N27" s="191"/>
      <c r="O27" s="105"/>
      <c r="P27" s="105"/>
      <c r="Q27" s="105"/>
      <c r="R27" s="105"/>
      <c r="S27" s="105"/>
      <c r="T27" s="105"/>
      <c r="U27" s="191"/>
      <c r="V27" s="191"/>
      <c r="W27" s="105"/>
      <c r="X27" s="191"/>
      <c r="Y27" s="105"/>
      <c r="Z27" s="105"/>
      <c r="AA27" s="105"/>
      <c r="AB27" s="191"/>
      <c r="AC27" s="105"/>
      <c r="AD27" s="105"/>
      <c r="AE27" s="105"/>
      <c r="AF27" s="105"/>
      <c r="AG27" s="105"/>
      <c r="AH27" s="105"/>
      <c r="AI27" s="105"/>
      <c r="AJ27" s="112">
        <f t="shared" si="3"/>
        <v>0</v>
      </c>
      <c r="AK27" s="14">
        <f t="shared" si="4"/>
        <v>0</v>
      </c>
      <c r="AL27" s="14">
        <f t="shared" si="5"/>
        <v>0</v>
      </c>
      <c r="AM27" s="97"/>
      <c r="AN27" s="97"/>
    </row>
    <row r="28" ht="21.0" customHeight="1">
      <c r="A28" s="100">
        <v>22.0</v>
      </c>
      <c r="B28" s="19">
        <v>2.110140034E9</v>
      </c>
      <c r="C28" s="194" t="s">
        <v>307</v>
      </c>
      <c r="D28" s="198" t="s">
        <v>208</v>
      </c>
      <c r="E28" s="104"/>
      <c r="F28" s="191"/>
      <c r="G28" s="105"/>
      <c r="H28" s="192"/>
      <c r="I28" s="105"/>
      <c r="J28" s="105"/>
      <c r="K28" s="105"/>
      <c r="L28" s="105"/>
      <c r="M28" s="191"/>
      <c r="N28" s="191"/>
      <c r="O28" s="193"/>
      <c r="P28" s="105"/>
      <c r="Q28" s="105"/>
      <c r="R28" s="105"/>
      <c r="S28" s="105"/>
      <c r="T28" s="105"/>
      <c r="U28" s="191"/>
      <c r="V28" s="191"/>
      <c r="W28" s="105"/>
      <c r="X28" s="192" t="s">
        <v>95</v>
      </c>
      <c r="Y28" s="105"/>
      <c r="Z28" s="105"/>
      <c r="AA28" s="105"/>
      <c r="AB28" s="191"/>
      <c r="AC28" s="193"/>
      <c r="AD28" s="105"/>
      <c r="AE28" s="105"/>
      <c r="AF28" s="105"/>
      <c r="AG28" s="105"/>
      <c r="AH28" s="105"/>
      <c r="AI28" s="105"/>
      <c r="AJ28" s="112">
        <f t="shared" si="3"/>
        <v>1</v>
      </c>
      <c r="AK28" s="14">
        <f t="shared" si="4"/>
        <v>0</v>
      </c>
      <c r="AL28" s="14">
        <f t="shared" si="5"/>
        <v>0</v>
      </c>
      <c r="AM28" s="97"/>
      <c r="AN28" s="97"/>
    </row>
    <row r="29" ht="21.0" customHeight="1">
      <c r="A29" s="100">
        <v>23.0</v>
      </c>
      <c r="B29" s="188">
        <v>2.110140035E9</v>
      </c>
      <c r="C29" s="189" t="s">
        <v>281</v>
      </c>
      <c r="D29" s="190" t="s">
        <v>131</v>
      </c>
      <c r="E29" s="132"/>
      <c r="F29" s="191"/>
      <c r="G29" s="105"/>
      <c r="H29" s="191"/>
      <c r="I29" s="105"/>
      <c r="J29" s="105"/>
      <c r="K29" s="105"/>
      <c r="L29" s="105"/>
      <c r="M29" s="191"/>
      <c r="N29" s="191"/>
      <c r="O29" s="105"/>
      <c r="P29" s="105"/>
      <c r="Q29" s="105"/>
      <c r="R29" s="105"/>
      <c r="S29" s="105"/>
      <c r="T29" s="105"/>
      <c r="U29" s="191"/>
      <c r="V29" s="192" t="s">
        <v>285</v>
      </c>
      <c r="W29" s="105"/>
      <c r="X29" s="192" t="s">
        <v>285</v>
      </c>
      <c r="Y29" s="105"/>
      <c r="Z29" s="105"/>
      <c r="AA29" s="105"/>
      <c r="AB29" s="191"/>
      <c r="AC29" s="105"/>
      <c r="AD29" s="105"/>
      <c r="AE29" s="105"/>
      <c r="AF29" s="105"/>
      <c r="AG29" s="105"/>
      <c r="AH29" s="105"/>
      <c r="AI29" s="105"/>
      <c r="AJ29" s="112">
        <f t="shared" si="3"/>
        <v>0</v>
      </c>
      <c r="AK29" s="14">
        <f t="shared" si="4"/>
        <v>0</v>
      </c>
      <c r="AL29" s="14">
        <f t="shared" si="5"/>
        <v>0</v>
      </c>
      <c r="AM29" s="97"/>
      <c r="AN29" s="97"/>
    </row>
    <row r="30" ht="21.0" customHeight="1">
      <c r="A30" s="100">
        <v>24.0</v>
      </c>
      <c r="B30" s="188">
        <v>2.110140036E9</v>
      </c>
      <c r="C30" s="196" t="s">
        <v>308</v>
      </c>
      <c r="D30" s="190" t="s">
        <v>131</v>
      </c>
      <c r="E30" s="132"/>
      <c r="F30" s="191"/>
      <c r="G30" s="105"/>
      <c r="H30" s="192"/>
      <c r="I30" s="105"/>
      <c r="J30" s="105"/>
      <c r="K30" s="105"/>
      <c r="L30" s="105"/>
      <c r="M30" s="192"/>
      <c r="N30" s="191"/>
      <c r="O30" s="105"/>
      <c r="P30" s="105"/>
      <c r="Q30" s="105"/>
      <c r="R30" s="105"/>
      <c r="S30" s="105"/>
      <c r="T30" s="193"/>
      <c r="U30" s="191"/>
      <c r="V30" s="192"/>
      <c r="W30" s="193"/>
      <c r="X30" s="192"/>
      <c r="Y30" s="105"/>
      <c r="Z30" s="105"/>
      <c r="AA30" s="193"/>
      <c r="AB30" s="191"/>
      <c r="AC30" s="193"/>
      <c r="AD30" s="105"/>
      <c r="AE30" s="105"/>
      <c r="AF30" s="105"/>
      <c r="AG30" s="105"/>
      <c r="AH30" s="105"/>
      <c r="AI30" s="105"/>
      <c r="AJ30" s="112">
        <f t="shared" si="3"/>
        <v>0</v>
      </c>
      <c r="AK30" s="14">
        <f t="shared" si="4"/>
        <v>0</v>
      </c>
      <c r="AL30" s="14">
        <f t="shared" si="5"/>
        <v>0</v>
      </c>
      <c r="AM30" s="97"/>
      <c r="AN30" s="97"/>
    </row>
    <row r="31" ht="21.0" customHeight="1">
      <c r="A31" s="100">
        <v>25.0</v>
      </c>
      <c r="B31" s="19">
        <v>2.110140037E9</v>
      </c>
      <c r="C31" s="194" t="s">
        <v>281</v>
      </c>
      <c r="D31" s="198" t="s">
        <v>135</v>
      </c>
      <c r="E31" s="132"/>
      <c r="F31" s="191"/>
      <c r="G31" s="105"/>
      <c r="H31" s="191"/>
      <c r="I31" s="105"/>
      <c r="J31" s="105"/>
      <c r="K31" s="105"/>
      <c r="L31" s="193"/>
      <c r="M31" s="191"/>
      <c r="N31" s="191"/>
      <c r="O31" s="105"/>
      <c r="P31" s="105"/>
      <c r="Q31" s="105"/>
      <c r="R31" s="105"/>
      <c r="S31" s="105"/>
      <c r="T31" s="105"/>
      <c r="U31" s="191"/>
      <c r="V31" s="192"/>
      <c r="W31" s="193"/>
      <c r="X31" s="192" t="s">
        <v>95</v>
      </c>
      <c r="Y31" s="105"/>
      <c r="Z31" s="105"/>
      <c r="AA31" s="105"/>
      <c r="AB31" s="191"/>
      <c r="AC31" s="105"/>
      <c r="AD31" s="105"/>
      <c r="AE31" s="105"/>
      <c r="AF31" s="105"/>
      <c r="AG31" s="105"/>
      <c r="AH31" s="105"/>
      <c r="AI31" s="105"/>
      <c r="AJ31" s="112">
        <f t="shared" si="3"/>
        <v>1</v>
      </c>
      <c r="AK31" s="14">
        <f t="shared" si="4"/>
        <v>0</v>
      </c>
      <c r="AL31" s="14">
        <f t="shared" si="5"/>
        <v>0</v>
      </c>
      <c r="AM31" s="97"/>
      <c r="AN31" s="97"/>
    </row>
    <row r="32" ht="21.0" customHeight="1">
      <c r="A32" s="100">
        <v>26.0</v>
      </c>
      <c r="B32" s="188">
        <v>2.110140038E9</v>
      </c>
      <c r="C32" s="189" t="s">
        <v>309</v>
      </c>
      <c r="D32" s="190" t="s">
        <v>310</v>
      </c>
      <c r="E32" s="132"/>
      <c r="F32" s="191"/>
      <c r="G32" s="105"/>
      <c r="H32" s="191"/>
      <c r="I32" s="105"/>
      <c r="J32" s="105"/>
      <c r="K32" s="105"/>
      <c r="L32" s="105"/>
      <c r="M32" s="191"/>
      <c r="N32" s="191"/>
      <c r="O32" s="105"/>
      <c r="P32" s="105"/>
      <c r="Q32" s="105"/>
      <c r="R32" s="105"/>
      <c r="S32" s="105"/>
      <c r="T32" s="105"/>
      <c r="U32" s="191"/>
      <c r="V32" s="191"/>
      <c r="W32" s="105"/>
      <c r="X32" s="191"/>
      <c r="Y32" s="105"/>
      <c r="Z32" s="105"/>
      <c r="AA32" s="105"/>
      <c r="AB32" s="191"/>
      <c r="AC32" s="105"/>
      <c r="AD32" s="105"/>
      <c r="AE32" s="105"/>
      <c r="AF32" s="105"/>
      <c r="AG32" s="105"/>
      <c r="AH32" s="105"/>
      <c r="AI32" s="105"/>
      <c r="AJ32" s="112">
        <f t="shared" si="3"/>
        <v>0</v>
      </c>
      <c r="AK32" s="14">
        <f t="shared" si="4"/>
        <v>0</v>
      </c>
      <c r="AL32" s="14">
        <f t="shared" si="5"/>
        <v>0</v>
      </c>
      <c r="AM32" s="97"/>
      <c r="AN32" s="97"/>
    </row>
    <row r="33" ht="21.0" customHeight="1">
      <c r="A33" s="100">
        <v>27.0</v>
      </c>
      <c r="B33" s="188">
        <v>2.110140039E9</v>
      </c>
      <c r="C33" s="189" t="s">
        <v>311</v>
      </c>
      <c r="D33" s="190" t="s">
        <v>215</v>
      </c>
      <c r="E33" s="132"/>
      <c r="F33" s="191"/>
      <c r="G33" s="105"/>
      <c r="H33" s="191"/>
      <c r="I33" s="105"/>
      <c r="J33" s="105"/>
      <c r="K33" s="105"/>
      <c r="L33" s="105"/>
      <c r="M33" s="191"/>
      <c r="N33" s="191"/>
      <c r="O33" s="105"/>
      <c r="P33" s="105"/>
      <c r="Q33" s="105"/>
      <c r="R33" s="105"/>
      <c r="S33" s="105"/>
      <c r="T33" s="105"/>
      <c r="U33" s="191"/>
      <c r="V33" s="191"/>
      <c r="W33" s="105"/>
      <c r="X33" s="191"/>
      <c r="Y33" s="105"/>
      <c r="Z33" s="105"/>
      <c r="AA33" s="105"/>
      <c r="AB33" s="191"/>
      <c r="AC33" s="105"/>
      <c r="AD33" s="105"/>
      <c r="AE33" s="105"/>
      <c r="AF33" s="105"/>
      <c r="AG33" s="105"/>
      <c r="AH33" s="105"/>
      <c r="AI33" s="105"/>
      <c r="AJ33" s="112">
        <f t="shared" si="3"/>
        <v>0</v>
      </c>
      <c r="AK33" s="14">
        <f t="shared" si="4"/>
        <v>0</v>
      </c>
      <c r="AL33" s="14">
        <f t="shared" si="5"/>
        <v>0</v>
      </c>
      <c r="AM33" s="97"/>
      <c r="AN33" s="97"/>
    </row>
    <row r="34" ht="21.0" customHeight="1">
      <c r="A34" s="100">
        <v>28.0</v>
      </c>
      <c r="B34" s="188">
        <v>2.11014004E9</v>
      </c>
      <c r="C34" s="189" t="s">
        <v>312</v>
      </c>
      <c r="D34" s="190" t="s">
        <v>219</v>
      </c>
      <c r="E34" s="132"/>
      <c r="F34" s="191"/>
      <c r="G34" s="105"/>
      <c r="H34" s="191"/>
      <c r="I34" s="105"/>
      <c r="J34" s="105"/>
      <c r="K34" s="105"/>
      <c r="L34" s="105"/>
      <c r="M34" s="191"/>
      <c r="N34" s="191"/>
      <c r="O34" s="105"/>
      <c r="P34" s="105"/>
      <c r="Q34" s="105"/>
      <c r="R34" s="105"/>
      <c r="S34" s="105"/>
      <c r="T34" s="105"/>
      <c r="U34" s="191"/>
      <c r="V34" s="191"/>
      <c r="W34" s="105"/>
      <c r="X34" s="191"/>
      <c r="Y34" s="105"/>
      <c r="Z34" s="105"/>
      <c r="AA34" s="105"/>
      <c r="AB34" s="191"/>
      <c r="AC34" s="105"/>
      <c r="AD34" s="105"/>
      <c r="AE34" s="105"/>
      <c r="AF34" s="105"/>
      <c r="AG34" s="105"/>
      <c r="AH34" s="105"/>
      <c r="AI34" s="105"/>
      <c r="AJ34" s="112">
        <f t="shared" si="3"/>
        <v>0</v>
      </c>
      <c r="AK34" s="14">
        <f t="shared" si="4"/>
        <v>0</v>
      </c>
      <c r="AL34" s="14">
        <f t="shared" si="5"/>
        <v>0</v>
      </c>
      <c r="AM34" s="97"/>
      <c r="AN34" s="97"/>
    </row>
    <row r="35" ht="21.0" customHeight="1">
      <c r="A35" s="100">
        <v>29.0</v>
      </c>
      <c r="B35" s="188">
        <v>2.110140041E9</v>
      </c>
      <c r="C35" s="189" t="s">
        <v>313</v>
      </c>
      <c r="D35" s="190" t="s">
        <v>314</v>
      </c>
      <c r="E35" s="132"/>
      <c r="F35" s="191"/>
      <c r="G35" s="105"/>
      <c r="H35" s="191"/>
      <c r="I35" s="105"/>
      <c r="J35" s="105"/>
      <c r="K35" s="105"/>
      <c r="L35" s="105"/>
      <c r="M35" s="191"/>
      <c r="N35" s="191"/>
      <c r="O35" s="105"/>
      <c r="P35" s="105"/>
      <c r="Q35" s="105"/>
      <c r="R35" s="105"/>
      <c r="S35" s="105"/>
      <c r="T35" s="105"/>
      <c r="U35" s="191"/>
      <c r="V35" s="191"/>
      <c r="W35" s="105"/>
      <c r="X35" s="191"/>
      <c r="Y35" s="105"/>
      <c r="Z35" s="105"/>
      <c r="AA35" s="105"/>
      <c r="AB35" s="191"/>
      <c r="AC35" s="105"/>
      <c r="AD35" s="105"/>
      <c r="AE35" s="105"/>
      <c r="AF35" s="105"/>
      <c r="AG35" s="105"/>
      <c r="AH35" s="105"/>
      <c r="AI35" s="105"/>
      <c r="AJ35" s="112">
        <f t="shared" si="3"/>
        <v>0</v>
      </c>
      <c r="AK35" s="14">
        <f t="shared" si="4"/>
        <v>0</v>
      </c>
      <c r="AL35" s="14">
        <f t="shared" si="5"/>
        <v>0</v>
      </c>
      <c r="AM35" s="97"/>
      <c r="AN35" s="97"/>
    </row>
    <row r="36" ht="21.0" customHeight="1">
      <c r="A36" s="100">
        <v>30.0</v>
      </c>
      <c r="B36" s="17">
        <v>2.110140042E9</v>
      </c>
      <c r="C36" s="194" t="s">
        <v>188</v>
      </c>
      <c r="D36" s="198" t="s">
        <v>315</v>
      </c>
      <c r="E36" s="132"/>
      <c r="F36" s="191"/>
      <c r="G36" s="105"/>
      <c r="H36" s="191"/>
      <c r="I36" s="105"/>
      <c r="J36" s="105"/>
      <c r="K36" s="105"/>
      <c r="L36" s="105"/>
      <c r="M36" s="192"/>
      <c r="N36" s="191"/>
      <c r="O36" s="105"/>
      <c r="P36" s="105"/>
      <c r="Q36" s="105"/>
      <c r="R36" s="105"/>
      <c r="S36" s="105"/>
      <c r="T36" s="105"/>
      <c r="U36" s="191"/>
      <c r="V36" s="191"/>
      <c r="W36" s="105"/>
      <c r="X36" s="191"/>
      <c r="Y36" s="105"/>
      <c r="Z36" s="105"/>
      <c r="AA36" s="105"/>
      <c r="AB36" s="191"/>
      <c r="AC36" s="105"/>
      <c r="AD36" s="105"/>
      <c r="AE36" s="105"/>
      <c r="AF36" s="105"/>
      <c r="AG36" s="105"/>
      <c r="AH36" s="105"/>
      <c r="AI36" s="105"/>
      <c r="AJ36" s="112">
        <f t="shared" si="3"/>
        <v>0</v>
      </c>
      <c r="AK36" s="14">
        <f t="shared" si="4"/>
        <v>0</v>
      </c>
      <c r="AL36" s="14">
        <f t="shared" si="5"/>
        <v>0</v>
      </c>
      <c r="AM36" s="97"/>
      <c r="AN36" s="97"/>
    </row>
    <row r="37" ht="21.0" customHeight="1">
      <c r="A37" s="100">
        <v>31.0</v>
      </c>
      <c r="B37" s="188">
        <v>2.110140012E9</v>
      </c>
      <c r="C37" s="196" t="s">
        <v>177</v>
      </c>
      <c r="D37" s="190" t="s">
        <v>221</v>
      </c>
      <c r="E37" s="132"/>
      <c r="F37" s="191"/>
      <c r="G37" s="105"/>
      <c r="H37" s="191"/>
      <c r="I37" s="105"/>
      <c r="J37" s="105"/>
      <c r="K37" s="105"/>
      <c r="L37" s="105"/>
      <c r="M37" s="191"/>
      <c r="N37" s="191"/>
      <c r="O37" s="105"/>
      <c r="P37" s="105"/>
      <c r="Q37" s="105"/>
      <c r="R37" s="105"/>
      <c r="S37" s="105"/>
      <c r="T37" s="105"/>
      <c r="U37" s="191"/>
      <c r="V37" s="191"/>
      <c r="W37" s="105"/>
      <c r="X37" s="191"/>
      <c r="Y37" s="105"/>
      <c r="Z37" s="105"/>
      <c r="AA37" s="105"/>
      <c r="AB37" s="191"/>
      <c r="AC37" s="105"/>
      <c r="AD37" s="105"/>
      <c r="AE37" s="105"/>
      <c r="AF37" s="105"/>
      <c r="AG37" s="105"/>
      <c r="AH37" s="105"/>
      <c r="AI37" s="105"/>
      <c r="AJ37" s="112">
        <f t="shared" si="3"/>
        <v>0</v>
      </c>
      <c r="AK37" s="14">
        <f t="shared" si="4"/>
        <v>0</v>
      </c>
      <c r="AL37" s="14">
        <f t="shared" si="5"/>
        <v>0</v>
      </c>
      <c r="AM37" s="97"/>
      <c r="AN37" s="97"/>
    </row>
    <row r="38" ht="21.0" customHeight="1">
      <c r="A38" s="100">
        <v>32.0</v>
      </c>
      <c r="B38" s="19">
        <v>2.110140043E9</v>
      </c>
      <c r="C38" s="194" t="s">
        <v>316</v>
      </c>
      <c r="D38" s="195" t="s">
        <v>317</v>
      </c>
      <c r="E38" s="132"/>
      <c r="F38" s="191"/>
      <c r="G38" s="105"/>
      <c r="H38" s="191"/>
      <c r="I38" s="105"/>
      <c r="J38" s="105"/>
      <c r="K38" s="105"/>
      <c r="L38" s="105"/>
      <c r="M38" s="191"/>
      <c r="N38" s="191"/>
      <c r="O38" s="105"/>
      <c r="P38" s="193"/>
      <c r="Q38" s="105"/>
      <c r="R38" s="105"/>
      <c r="S38" s="105"/>
      <c r="T38" s="105"/>
      <c r="U38" s="191"/>
      <c r="V38" s="191"/>
      <c r="W38" s="193"/>
      <c r="X38" s="191"/>
      <c r="Y38" s="105"/>
      <c r="Z38" s="105"/>
      <c r="AA38" s="105"/>
      <c r="AB38" s="191"/>
      <c r="AC38" s="105"/>
      <c r="AD38" s="193"/>
      <c r="AE38" s="105"/>
      <c r="AF38" s="105"/>
      <c r="AG38" s="105"/>
      <c r="AH38" s="105"/>
      <c r="AI38" s="105"/>
      <c r="AJ38" s="112">
        <f t="shared" si="3"/>
        <v>0</v>
      </c>
      <c r="AK38" s="14">
        <f t="shared" si="4"/>
        <v>0</v>
      </c>
      <c r="AL38" s="14">
        <f t="shared" si="5"/>
        <v>0</v>
      </c>
      <c r="AM38" s="97"/>
      <c r="AN38" s="97"/>
    </row>
    <row r="39" ht="21.0" customHeight="1">
      <c r="A39" s="100">
        <v>33.0</v>
      </c>
      <c r="B39" s="199">
        <v>2.110140044E9</v>
      </c>
      <c r="C39" s="194" t="s">
        <v>281</v>
      </c>
      <c r="D39" s="198" t="s">
        <v>318</v>
      </c>
      <c r="E39" s="132"/>
      <c r="F39" s="191"/>
      <c r="G39" s="105"/>
      <c r="H39" s="191"/>
      <c r="I39" s="105"/>
      <c r="J39" s="105"/>
      <c r="K39" s="105"/>
      <c r="L39" s="105"/>
      <c r="M39" s="191"/>
      <c r="N39" s="191"/>
      <c r="O39" s="105"/>
      <c r="P39" s="105"/>
      <c r="Q39" s="105"/>
      <c r="R39" s="105"/>
      <c r="S39" s="105"/>
      <c r="T39" s="105"/>
      <c r="U39" s="191"/>
      <c r="V39" s="191"/>
      <c r="W39" s="105"/>
      <c r="X39" s="191"/>
      <c r="Y39" s="105"/>
      <c r="Z39" s="105"/>
      <c r="AA39" s="105"/>
      <c r="AB39" s="191"/>
      <c r="AC39" s="105"/>
      <c r="AD39" s="193"/>
      <c r="AE39" s="105"/>
      <c r="AF39" s="105"/>
      <c r="AG39" s="105"/>
      <c r="AH39" s="105"/>
      <c r="AI39" s="105"/>
      <c r="AJ39" s="112">
        <f t="shared" si="3"/>
        <v>0</v>
      </c>
      <c r="AK39" s="14">
        <f t="shared" si="4"/>
        <v>0</v>
      </c>
      <c r="AL39" s="14">
        <f t="shared" si="5"/>
        <v>0</v>
      </c>
      <c r="AM39" s="97"/>
      <c r="AN39" s="97"/>
    </row>
    <row r="40" ht="21.0" customHeight="1">
      <c r="A40" s="100">
        <v>34.0</v>
      </c>
      <c r="B40" s="199">
        <v>2.110140049E9</v>
      </c>
      <c r="C40" s="194" t="s">
        <v>319</v>
      </c>
      <c r="D40" s="198" t="s">
        <v>147</v>
      </c>
      <c r="E40" s="132"/>
      <c r="F40" s="191"/>
      <c r="G40" s="105"/>
      <c r="H40" s="191"/>
      <c r="I40" s="105"/>
      <c r="J40" s="105"/>
      <c r="K40" s="105"/>
      <c r="L40" s="105"/>
      <c r="M40" s="191"/>
      <c r="N40" s="191"/>
      <c r="O40" s="105"/>
      <c r="P40" s="105"/>
      <c r="Q40" s="105"/>
      <c r="R40" s="193"/>
      <c r="S40" s="105"/>
      <c r="T40" s="105"/>
      <c r="U40" s="191"/>
      <c r="V40" s="192" t="s">
        <v>285</v>
      </c>
      <c r="W40" s="193"/>
      <c r="X40" s="192" t="s">
        <v>285</v>
      </c>
      <c r="Y40" s="105"/>
      <c r="Z40" s="105"/>
      <c r="AA40" s="105"/>
      <c r="AB40" s="191"/>
      <c r="AC40" s="105"/>
      <c r="AD40" s="193"/>
      <c r="AE40" s="105"/>
      <c r="AF40" s="105"/>
      <c r="AG40" s="105"/>
      <c r="AH40" s="105"/>
      <c r="AI40" s="105"/>
      <c r="AJ40" s="112">
        <f t="shared" si="3"/>
        <v>0</v>
      </c>
      <c r="AK40" s="14">
        <f t="shared" si="4"/>
        <v>0</v>
      </c>
      <c r="AL40" s="14">
        <f t="shared" si="5"/>
        <v>0</v>
      </c>
      <c r="AM40" s="97"/>
      <c r="AN40" s="97"/>
    </row>
    <row r="41" ht="21.0" customHeight="1">
      <c r="A41" s="100">
        <v>35.0</v>
      </c>
      <c r="B41" s="188">
        <v>2.110140045E9</v>
      </c>
      <c r="C41" s="189" t="s">
        <v>277</v>
      </c>
      <c r="D41" s="190" t="s">
        <v>157</v>
      </c>
      <c r="E41" s="132"/>
      <c r="F41" s="191"/>
      <c r="G41" s="105"/>
      <c r="H41" s="191"/>
      <c r="I41" s="105"/>
      <c r="J41" s="105"/>
      <c r="K41" s="105"/>
      <c r="L41" s="105"/>
      <c r="M41" s="191"/>
      <c r="N41" s="191"/>
      <c r="O41" s="105"/>
      <c r="P41" s="105"/>
      <c r="Q41" s="105"/>
      <c r="R41" s="105"/>
      <c r="S41" s="105"/>
      <c r="T41" s="105"/>
      <c r="U41" s="191"/>
      <c r="V41" s="191"/>
      <c r="W41" s="105"/>
      <c r="X41" s="191"/>
      <c r="Y41" s="193"/>
      <c r="Z41" s="105"/>
      <c r="AA41" s="105"/>
      <c r="AB41" s="191"/>
      <c r="AC41" s="105"/>
      <c r="AD41" s="105"/>
      <c r="AE41" s="105"/>
      <c r="AF41" s="105"/>
      <c r="AG41" s="105"/>
      <c r="AH41" s="105"/>
      <c r="AI41" s="105"/>
      <c r="AJ41" s="112">
        <f t="shared" si="3"/>
        <v>0</v>
      </c>
      <c r="AK41" s="14">
        <f t="shared" si="4"/>
        <v>0</v>
      </c>
      <c r="AL41" s="14">
        <f t="shared" si="5"/>
        <v>0</v>
      </c>
      <c r="AM41" s="97"/>
      <c r="AN41" s="97"/>
    </row>
    <row r="42" ht="21.0" customHeight="1">
      <c r="A42" s="100">
        <v>36.0</v>
      </c>
      <c r="B42" s="188">
        <v>2.110140046E9</v>
      </c>
      <c r="C42" s="189" t="s">
        <v>320</v>
      </c>
      <c r="D42" s="190" t="s">
        <v>157</v>
      </c>
      <c r="E42" s="132"/>
      <c r="F42" s="192"/>
      <c r="G42" s="105"/>
      <c r="H42" s="191"/>
      <c r="I42" s="105"/>
      <c r="J42" s="105"/>
      <c r="K42" s="105"/>
      <c r="L42" s="105"/>
      <c r="M42" s="192"/>
      <c r="N42" s="191"/>
      <c r="O42" s="105"/>
      <c r="P42" s="105"/>
      <c r="Q42" s="105"/>
      <c r="R42" s="105"/>
      <c r="S42" s="105"/>
      <c r="T42" s="105"/>
      <c r="U42" s="191"/>
      <c r="V42" s="192" t="s">
        <v>285</v>
      </c>
      <c r="W42" s="105"/>
      <c r="X42" s="192" t="s">
        <v>285</v>
      </c>
      <c r="Y42" s="105"/>
      <c r="Z42" s="105"/>
      <c r="AA42" s="105"/>
      <c r="AB42" s="191"/>
      <c r="AC42" s="105"/>
      <c r="AD42" s="105"/>
      <c r="AE42" s="105"/>
      <c r="AF42" s="105"/>
      <c r="AG42" s="105"/>
      <c r="AH42" s="105"/>
      <c r="AI42" s="105"/>
      <c r="AJ42" s="112">
        <f t="shared" si="3"/>
        <v>0</v>
      </c>
      <c r="AK42" s="14">
        <f t="shared" si="4"/>
        <v>0</v>
      </c>
      <c r="AL42" s="14">
        <f t="shared" si="5"/>
        <v>0</v>
      </c>
      <c r="AM42" s="97"/>
      <c r="AN42" s="97"/>
    </row>
    <row r="43" ht="21.0" customHeight="1">
      <c r="A43" s="100">
        <v>37.0</v>
      </c>
      <c r="B43" s="19">
        <v>2.110140047E9</v>
      </c>
      <c r="C43" s="194" t="s">
        <v>321</v>
      </c>
      <c r="D43" s="198" t="s">
        <v>159</v>
      </c>
      <c r="E43" s="132"/>
      <c r="F43" s="191"/>
      <c r="G43" s="105"/>
      <c r="H43" s="191"/>
      <c r="I43" s="105"/>
      <c r="J43" s="105"/>
      <c r="K43" s="105"/>
      <c r="L43" s="105"/>
      <c r="M43" s="191"/>
      <c r="N43" s="191"/>
      <c r="O43" s="193"/>
      <c r="P43" s="105"/>
      <c r="Q43" s="105"/>
      <c r="R43" s="105"/>
      <c r="S43" s="105"/>
      <c r="T43" s="105"/>
      <c r="U43" s="191"/>
      <c r="V43" s="191"/>
      <c r="W43" s="105"/>
      <c r="X43" s="191"/>
      <c r="Y43" s="105"/>
      <c r="Z43" s="105"/>
      <c r="AA43" s="105"/>
      <c r="AB43" s="191"/>
      <c r="AC43" s="105"/>
      <c r="AD43" s="105"/>
      <c r="AE43" s="105"/>
      <c r="AF43" s="105"/>
      <c r="AG43" s="105"/>
      <c r="AH43" s="105"/>
      <c r="AI43" s="105"/>
      <c r="AJ43" s="112">
        <f t="shared" si="3"/>
        <v>0</v>
      </c>
      <c r="AK43" s="14">
        <f t="shared" si="4"/>
        <v>0</v>
      </c>
      <c r="AL43" s="14">
        <f t="shared" si="5"/>
        <v>0</v>
      </c>
      <c r="AM43" s="97"/>
      <c r="AN43" s="97"/>
    </row>
    <row r="44" ht="21.0" customHeight="1">
      <c r="A44" s="200" t="s">
        <v>160</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1"/>
      <c r="AJ44" s="201">
        <f t="shared" ref="AJ44:AL44" si="6">SUM(AJ7:AJ43)</f>
        <v>10</v>
      </c>
      <c r="AK44" s="201">
        <f t="shared" si="6"/>
        <v>4</v>
      </c>
      <c r="AL44" s="201">
        <f t="shared" si="6"/>
        <v>0</v>
      </c>
      <c r="AM44" s="202"/>
      <c r="AN44" s="202"/>
    </row>
    <row r="45" ht="21.0" customHeight="1">
      <c r="A45" s="177" t="s">
        <v>161</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1"/>
      <c r="AM45" s="86"/>
      <c r="AN45" s="86"/>
    </row>
    <row r="46" ht="18.0" customHeight="1">
      <c r="A46" s="87"/>
      <c r="B46" s="87"/>
      <c r="C46" s="178"/>
      <c r="D46" s="87"/>
      <c r="E46" s="87"/>
      <c r="F46" s="87"/>
      <c r="G46" s="87"/>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87"/>
      <c r="AN46" s="87"/>
    </row>
    <row r="47" ht="18.0" customHeight="1">
      <c r="A47" s="87"/>
      <c r="B47" s="87"/>
      <c r="C47" s="178"/>
      <c r="E47" s="87"/>
      <c r="F47" s="87"/>
      <c r="G47" s="87"/>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87"/>
      <c r="AN47" s="87"/>
    </row>
    <row r="48" ht="18.0" customHeight="1">
      <c r="A48" s="87"/>
      <c r="B48" s="87"/>
      <c r="C48" s="178"/>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87"/>
      <c r="AN48" s="87"/>
    </row>
    <row r="49" ht="18.0" customHeight="1">
      <c r="A49" s="87"/>
      <c r="B49" s="87"/>
      <c r="C49" s="178"/>
      <c r="F49" s="87"/>
      <c r="G49" s="87"/>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87"/>
      <c r="AN49" s="87"/>
    </row>
    <row r="50" ht="18.0" customHeight="1">
      <c r="A50" s="87"/>
      <c r="B50" s="87"/>
      <c r="C50" s="178"/>
      <c r="E50" s="87"/>
      <c r="F50" s="87"/>
      <c r="G50" s="87"/>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87"/>
      <c r="AN50" s="87"/>
    </row>
    <row r="51" ht="18.0"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row>
    <row r="52" ht="18.0"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row>
    <row r="53" ht="18.0"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row>
    <row r="54" ht="18.0"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row>
    <row r="55" ht="18.0"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row>
    <row r="56" ht="18.0"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row>
    <row r="57" ht="18.0"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row>
    <row r="58" ht="18.0"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row>
    <row r="59" ht="18.0"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row>
    <row r="60" ht="18.0"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row>
    <row r="61" ht="18.0"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row>
    <row r="62" ht="18.0"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row>
    <row r="63" ht="18.0"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row>
    <row r="64" ht="18.0"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row>
    <row r="65" ht="18.0"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row>
    <row r="66" ht="18.0"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row>
    <row r="67" ht="18.0"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row>
    <row r="68" ht="18.0"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row>
    <row r="69" ht="18.0"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row>
    <row r="70" ht="18.0"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row>
    <row r="71" ht="18.0"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row>
    <row r="72" ht="18.0"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row>
    <row r="73" ht="18.0"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row>
    <row r="74" ht="18.0"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row>
    <row r="75" ht="18.0"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row>
    <row r="76" ht="18.0"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row>
    <row r="77" ht="18.0"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row>
    <row r="78" ht="18.0"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row>
    <row r="79" ht="18.0"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row>
    <row r="80" ht="18.0"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row>
    <row r="81" ht="18.0"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row>
    <row r="82" ht="18.0"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row>
    <row r="83" ht="18.0"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row>
    <row r="84" ht="18.0"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row>
    <row r="85" ht="18.0"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row>
    <row r="86" ht="18.0"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row>
    <row r="87" ht="18.0"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row>
    <row r="88" ht="18.0"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row>
    <row r="89" ht="18.0"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row>
    <row r="90" ht="18.0"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row>
    <row r="91" ht="18.0"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row>
    <row r="92" ht="18.0"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row>
    <row r="93" ht="18.0"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row>
    <row r="94" ht="18.0"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row>
    <row r="95" ht="18.0"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row>
    <row r="96" ht="18.0"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row>
    <row r="97" ht="18.0"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row>
    <row r="98" ht="18.0"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row>
    <row r="99" ht="18.0"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row>
    <row r="100" ht="18.0"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row>
    <row r="101" ht="18.0"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row>
    <row r="102" ht="18.0"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row>
    <row r="103" ht="18.0"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row>
    <row r="104" ht="18.0"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row>
    <row r="105" ht="18.0"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row>
    <row r="106" ht="18.0"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row>
    <row r="107" ht="18.0"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row>
    <row r="108" ht="18.0"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row>
    <row r="109" ht="18.0"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row>
    <row r="110" ht="18.0"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row>
    <row r="111" ht="18.0"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row>
    <row r="112" ht="18.0"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row>
    <row r="113" ht="18.0"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row>
    <row r="114" ht="18.0"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row>
    <row r="115" ht="18.0"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row>
    <row r="116" ht="18.0"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row>
    <row r="117" ht="18.0"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row>
    <row r="118" ht="18.0"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row>
    <row r="119" ht="18.0"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row>
    <row r="120" ht="18.0"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row>
    <row r="121" ht="18.0"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row>
    <row r="122" ht="18.0"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row>
    <row r="123" ht="18.0"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row>
    <row r="124" ht="18.0"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row>
    <row r="125" ht="18.0"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row>
    <row r="126" ht="18.0"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row>
    <row r="127" ht="18.0"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row>
    <row r="128" ht="18.0"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row>
    <row r="129" ht="18.0"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row>
    <row r="130" ht="18.0"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row>
    <row r="131" ht="18.0"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row>
    <row r="132" ht="18.0"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row>
    <row r="133" ht="18.0"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row>
    <row r="134" ht="18.0"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row>
    <row r="135" ht="18.0"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row>
    <row r="136" ht="18.0"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row>
    <row r="137" ht="18.0"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row>
    <row r="138" ht="18.0"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row>
    <row r="139" ht="18.0"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row>
    <row r="140" ht="18.0"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row>
    <row r="141" ht="18.0"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row>
    <row r="142" ht="18.0"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row>
    <row r="143" ht="18.0"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row>
    <row r="144" ht="18.0"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row>
    <row r="145" ht="18.0"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row>
    <row r="146" ht="18.0"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row>
    <row r="147" ht="18.0"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row>
    <row r="148" ht="18.0"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row>
    <row r="149" ht="18.0"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row>
    <row r="150" ht="18.0"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row>
    <row r="151" ht="18.0"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row>
    <row r="152" ht="18.0"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row>
    <row r="153" ht="18.0"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row>
    <row r="154" ht="18.0"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row>
    <row r="155" ht="18.0"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row>
    <row r="156" ht="18.0"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row>
    <row r="157" ht="18.0"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row>
    <row r="158" ht="18.0"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row>
    <row r="159" ht="18.0"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row>
    <row r="160" ht="18.0"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row>
    <row r="161" ht="18.0"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row>
    <row r="162" ht="18.0"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row>
    <row r="163" ht="18.0"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row>
    <row r="164" ht="18.0"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row>
    <row r="165" ht="18.0"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row>
    <row r="166" ht="18.0"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row>
    <row r="167" ht="18.0"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row>
    <row r="168" ht="18.0"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row>
    <row r="169" ht="18.0"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row>
    <row r="170" ht="18.0"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row>
    <row r="171" ht="18.0"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row>
    <row r="172" ht="18.0"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row>
    <row r="173" ht="18.0"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row>
    <row r="174" ht="18.0"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row>
    <row r="175" ht="18.0"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row>
    <row r="176" ht="18.0"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row>
    <row r="177" ht="18.0"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row>
    <row r="178" ht="18.0"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row>
    <row r="179" ht="18.0"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row>
    <row r="180" ht="18.0"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row>
    <row r="181" ht="18.0"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row>
    <row r="182" ht="18.0"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row>
    <row r="183" ht="18.0"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row>
    <row r="184" ht="18.0"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row>
    <row r="185" ht="18.0"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row>
    <row r="186" ht="18.0"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row>
    <row r="187" ht="18.0"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row>
    <row r="188" ht="18.0"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row>
    <row r="189" ht="18.0"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row>
    <row r="190" ht="18.0"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row>
    <row r="191" ht="18.0"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row>
    <row r="192" ht="18.0"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row>
    <row r="193" ht="18.0"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row>
    <row r="194" ht="18.0"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row>
    <row r="195" ht="18.0"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row>
    <row r="196" ht="18.0"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row>
    <row r="197" ht="18.0"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row>
    <row r="198" ht="18.0"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row>
    <row r="199" ht="18.0"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row>
    <row r="200" ht="18.0"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row>
    <row r="201" ht="18.0"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row>
    <row r="202" ht="18.0"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row>
    <row r="203" ht="18.0"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row>
    <row r="204" ht="18.0"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row>
    <row r="205" ht="18.0"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row>
    <row r="206" ht="18.0"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row>
    <row r="207" ht="18.0"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row>
    <row r="208" ht="18.0"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row>
    <row r="209" ht="18.0"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row>
    <row r="210" ht="18.0"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row>
    <row r="211" ht="18.0"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row>
    <row r="212" ht="18.0"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row>
    <row r="213" ht="18.0"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row>
    <row r="214" ht="18.0"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row>
    <row r="215" ht="18.0"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row>
    <row r="216" ht="18.0"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row>
    <row r="217" ht="18.0"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row>
    <row r="218" ht="18.0"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row>
    <row r="219" ht="18.0"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row>
    <row r="220" ht="18.0"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row>
    <row r="221" ht="18.0"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row>
    <row r="222" ht="18.0"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row>
    <row r="223" ht="18.0"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row>
    <row r="224" ht="18.0"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row>
    <row r="225" ht="18.0"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row>
    <row r="226" ht="18.0"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row>
    <row r="227" ht="18.0"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row>
    <row r="228" ht="18.0"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row>
    <row r="229" ht="18.0"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row>
    <row r="230" ht="18.0"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row>
    <row r="231" ht="18.0"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row>
    <row r="232" ht="18.0"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row>
    <row r="233" ht="18.0"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row>
    <row r="234" ht="18.0"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row>
    <row r="235" ht="18.0"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row>
    <row r="236" ht="18.0"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row>
    <row r="237" ht="18.0"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row>
    <row r="238" ht="18.0"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row>
    <row r="239" ht="18.0"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row>
    <row r="240" ht="18.0"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row>
    <row r="241" ht="18.0"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row>
    <row r="242" ht="18.0"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row>
    <row r="243" ht="18.0"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row>
    <row r="244" ht="18.0"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row>
    <row r="245" ht="18.0"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4:AI44"/>
    <mergeCell ref="A45:AL45"/>
    <mergeCell ref="C47:D47"/>
    <mergeCell ref="C48:G48"/>
    <mergeCell ref="C49:E49"/>
    <mergeCell ref="C50:D50"/>
    <mergeCell ref="O4:Q4"/>
    <mergeCell ref="R4:T4"/>
    <mergeCell ref="A5:A6"/>
    <mergeCell ref="B5:B6"/>
    <mergeCell ref="AJ5:AJ6"/>
    <mergeCell ref="AK5:AK6"/>
    <mergeCell ref="AL5:AL6"/>
  </mergeCells>
  <conditionalFormatting sqref="E6:AI43">
    <cfRule type="expression" dxfId="0" priority="1">
      <formula>IF(E$6="CN",1,0)</formula>
    </cfRule>
  </conditionalFormatting>
  <conditionalFormatting sqref="E6:AI43">
    <cfRule type="expression" dxfId="0" priority="2">
      <formula>IF(E$5="CN",1,0)</formula>
    </cfRule>
  </conditionalFormatting>
  <printOptions/>
  <pageMargins bottom="0.16875" footer="0.0" header="0.0" left="0.309027777777778" right="0.25" top="0.309027777777778"/>
  <pageSetup scale="47"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5.71"/>
    <col customWidth="1" min="3" max="3" width="23.14"/>
    <col customWidth="1" min="4" max="4" width="11.14"/>
    <col customWidth="1" min="5" max="35" width="4.0"/>
    <col customWidth="1" min="36" max="38" width="6.0"/>
  </cols>
  <sheetData>
    <row r="1" ht="22.5" customHeight="1">
      <c r="A1" s="85" t="s">
        <v>84</v>
      </c>
      <c r="Q1" s="86" t="s">
        <v>85</v>
      </c>
    </row>
    <row r="2" ht="22.5" customHeight="1">
      <c r="A2" s="86" t="s">
        <v>86</v>
      </c>
      <c r="Q2" s="86" t="s">
        <v>87</v>
      </c>
    </row>
    <row r="3" ht="31.5" customHeight="1">
      <c r="A3" s="88" t="s">
        <v>322</v>
      </c>
    </row>
    <row r="4" ht="31.5" customHeight="1">
      <c r="A4" s="87"/>
      <c r="B4" s="89"/>
      <c r="C4" s="89"/>
      <c r="D4" s="89"/>
      <c r="E4" s="89" t="s">
        <v>89</v>
      </c>
      <c r="F4" s="89" t="s">
        <v>89</v>
      </c>
      <c r="G4" s="89"/>
      <c r="H4" s="89"/>
      <c r="I4" s="90" t="s">
        <v>90</v>
      </c>
      <c r="J4" s="37"/>
      <c r="K4" s="37"/>
      <c r="L4" s="37"/>
      <c r="M4" s="91">
        <v>7.0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row>
    <row r="5" ht="21.0" customHeight="1">
      <c r="A5" s="92" t="s">
        <v>92</v>
      </c>
      <c r="B5" s="92" t="s">
        <v>93</v>
      </c>
      <c r="C5" s="93" t="s">
        <v>94</v>
      </c>
      <c r="D5" s="33"/>
      <c r="E5" s="94">
        <f>DATE(R4,M4,1)</f>
        <v>44743</v>
      </c>
      <c r="F5" s="94">
        <f t="shared" ref="F5:AI5" si="1">E5+1</f>
        <v>44744</v>
      </c>
      <c r="G5" s="94">
        <f t="shared" si="1"/>
        <v>44745</v>
      </c>
      <c r="H5" s="94">
        <f t="shared" si="1"/>
        <v>44746</v>
      </c>
      <c r="I5" s="94">
        <f t="shared" si="1"/>
        <v>44747</v>
      </c>
      <c r="J5" s="94">
        <f t="shared" si="1"/>
        <v>44748</v>
      </c>
      <c r="K5" s="94">
        <f t="shared" si="1"/>
        <v>44749</v>
      </c>
      <c r="L5" s="94">
        <f t="shared" si="1"/>
        <v>44750</v>
      </c>
      <c r="M5" s="94">
        <f t="shared" si="1"/>
        <v>44751</v>
      </c>
      <c r="N5" s="94">
        <f t="shared" si="1"/>
        <v>44752</v>
      </c>
      <c r="O5" s="94">
        <f t="shared" si="1"/>
        <v>44753</v>
      </c>
      <c r="P5" s="94">
        <f t="shared" si="1"/>
        <v>44754</v>
      </c>
      <c r="Q5" s="94">
        <f t="shared" si="1"/>
        <v>44755</v>
      </c>
      <c r="R5" s="94">
        <f t="shared" si="1"/>
        <v>44756</v>
      </c>
      <c r="S5" s="94">
        <f t="shared" si="1"/>
        <v>44757</v>
      </c>
      <c r="T5" s="94">
        <f t="shared" si="1"/>
        <v>44758</v>
      </c>
      <c r="U5" s="94">
        <f t="shared" si="1"/>
        <v>44759</v>
      </c>
      <c r="V5" s="94">
        <f t="shared" si="1"/>
        <v>44760</v>
      </c>
      <c r="W5" s="94">
        <f t="shared" si="1"/>
        <v>44761</v>
      </c>
      <c r="X5" s="94">
        <f t="shared" si="1"/>
        <v>44762</v>
      </c>
      <c r="Y5" s="94">
        <f t="shared" si="1"/>
        <v>44763</v>
      </c>
      <c r="Z5" s="94">
        <f t="shared" si="1"/>
        <v>44764</v>
      </c>
      <c r="AA5" s="94">
        <f t="shared" si="1"/>
        <v>44765</v>
      </c>
      <c r="AB5" s="94">
        <f t="shared" si="1"/>
        <v>44766</v>
      </c>
      <c r="AC5" s="94">
        <f t="shared" si="1"/>
        <v>44767</v>
      </c>
      <c r="AD5" s="94">
        <f t="shared" si="1"/>
        <v>44768</v>
      </c>
      <c r="AE5" s="94">
        <f t="shared" si="1"/>
        <v>44769</v>
      </c>
      <c r="AF5" s="94">
        <f t="shared" si="1"/>
        <v>44770</v>
      </c>
      <c r="AG5" s="94">
        <f t="shared" si="1"/>
        <v>44771</v>
      </c>
      <c r="AH5" s="94">
        <f t="shared" si="1"/>
        <v>44772</v>
      </c>
      <c r="AI5" s="94">
        <f t="shared" si="1"/>
        <v>44773</v>
      </c>
      <c r="AJ5" s="96" t="s">
        <v>95</v>
      </c>
      <c r="AK5" s="96" t="s">
        <v>96</v>
      </c>
      <c r="AL5" s="96" t="s">
        <v>97</v>
      </c>
    </row>
    <row r="6" ht="21.0" customHeight="1">
      <c r="A6" s="98"/>
      <c r="B6" s="98"/>
      <c r="C6" s="36"/>
      <c r="D6" s="38"/>
      <c r="E6" s="99">
        <f t="shared" ref="E6:AI6" si="2">IF(WEEKDAY(E5)=1,"CN",WEEKDAY(E5))</f>
        <v>6</v>
      </c>
      <c r="F6" s="99">
        <f t="shared" si="2"/>
        <v>7</v>
      </c>
      <c r="G6" s="99" t="str">
        <f t="shared" si="2"/>
        <v>CN</v>
      </c>
      <c r="H6" s="99">
        <f t="shared" si="2"/>
        <v>2</v>
      </c>
      <c r="I6" s="99">
        <f t="shared" si="2"/>
        <v>3</v>
      </c>
      <c r="J6" s="99">
        <f t="shared" si="2"/>
        <v>4</v>
      </c>
      <c r="K6" s="99">
        <f t="shared" si="2"/>
        <v>5</v>
      </c>
      <c r="L6" s="99">
        <f t="shared" si="2"/>
        <v>6</v>
      </c>
      <c r="M6" s="99">
        <f t="shared" si="2"/>
        <v>7</v>
      </c>
      <c r="N6" s="99" t="str">
        <f t="shared" si="2"/>
        <v>CN</v>
      </c>
      <c r="O6" s="99">
        <f t="shared" si="2"/>
        <v>2</v>
      </c>
      <c r="P6" s="99">
        <f t="shared" si="2"/>
        <v>3</v>
      </c>
      <c r="Q6" s="99">
        <f t="shared" si="2"/>
        <v>4</v>
      </c>
      <c r="R6" s="99">
        <f t="shared" si="2"/>
        <v>5</v>
      </c>
      <c r="S6" s="99">
        <f t="shared" si="2"/>
        <v>6</v>
      </c>
      <c r="T6" s="99">
        <f t="shared" si="2"/>
        <v>7</v>
      </c>
      <c r="U6" s="99" t="str">
        <f t="shared" si="2"/>
        <v>CN</v>
      </c>
      <c r="V6" s="99">
        <f t="shared" si="2"/>
        <v>2</v>
      </c>
      <c r="W6" s="99">
        <f t="shared" si="2"/>
        <v>3</v>
      </c>
      <c r="X6" s="99">
        <f t="shared" si="2"/>
        <v>4</v>
      </c>
      <c r="Y6" s="99">
        <f t="shared" si="2"/>
        <v>5</v>
      </c>
      <c r="Z6" s="99">
        <f t="shared" si="2"/>
        <v>6</v>
      </c>
      <c r="AA6" s="99">
        <f t="shared" si="2"/>
        <v>7</v>
      </c>
      <c r="AB6" s="99" t="str">
        <f t="shared" si="2"/>
        <v>CN</v>
      </c>
      <c r="AC6" s="99">
        <f t="shared" si="2"/>
        <v>2</v>
      </c>
      <c r="AD6" s="99">
        <f t="shared" si="2"/>
        <v>3</v>
      </c>
      <c r="AE6" s="99">
        <f t="shared" si="2"/>
        <v>4</v>
      </c>
      <c r="AF6" s="99">
        <f t="shared" si="2"/>
        <v>5</v>
      </c>
      <c r="AG6" s="99">
        <f t="shared" si="2"/>
        <v>6</v>
      </c>
      <c r="AH6" s="99">
        <f t="shared" si="2"/>
        <v>7</v>
      </c>
      <c r="AI6" s="99" t="str">
        <f t="shared" si="2"/>
        <v>CN</v>
      </c>
      <c r="AJ6" s="98"/>
      <c r="AK6" s="98"/>
      <c r="AL6" s="98"/>
    </row>
    <row r="7" ht="21.0" customHeight="1">
      <c r="A7" s="19">
        <v>1.0</v>
      </c>
      <c r="B7" s="204">
        <v>2.110110091E9</v>
      </c>
      <c r="C7" s="205" t="s">
        <v>323</v>
      </c>
      <c r="D7" s="206" t="s">
        <v>99</v>
      </c>
      <c r="E7" s="135"/>
      <c r="F7" s="135"/>
      <c r="G7" s="135"/>
      <c r="H7" s="182"/>
      <c r="I7" s="135"/>
      <c r="J7" s="147"/>
      <c r="K7" s="182"/>
      <c r="L7" s="135"/>
      <c r="M7" s="135"/>
      <c r="N7" s="135"/>
      <c r="O7" s="105"/>
      <c r="P7" s="105"/>
      <c r="Q7" s="135"/>
      <c r="R7" s="135"/>
      <c r="S7" s="182"/>
      <c r="T7" s="135"/>
      <c r="U7" s="135"/>
      <c r="V7" s="182" t="s">
        <v>95</v>
      </c>
      <c r="W7" s="207" t="s">
        <v>95</v>
      </c>
      <c r="X7" s="182" t="s">
        <v>285</v>
      </c>
      <c r="Y7" s="182" t="s">
        <v>285</v>
      </c>
      <c r="Z7" s="135"/>
      <c r="AA7" s="182" t="s">
        <v>285</v>
      </c>
      <c r="AB7" s="135"/>
      <c r="AC7" s="182"/>
      <c r="AD7" s="135"/>
      <c r="AE7" s="135"/>
      <c r="AF7" s="135"/>
      <c r="AG7" s="135"/>
      <c r="AH7" s="135"/>
      <c r="AI7" s="135"/>
      <c r="AJ7" s="112">
        <f t="shared" ref="AJ7:AJ54" si="3">COUNTIF(E7:AI7,"K")+2*COUNTIF(E7:AI7,"2K")+COUNTIF(E7:AI7,"TK")+COUNTIF(E7:AI7,"KT")+COUNTIF(E7:AI7,"PK")+COUNTIF(E7:AI7,"KP")+2*COUNTIF(E7:AI7,"K2")</f>
        <v>2</v>
      </c>
      <c r="AK7" s="14">
        <f t="shared" ref="AK7:AK54" si="4">COUNTIF(F7:AJ7,"P")+2*COUNTIF(F7:AJ7,"2P")+COUNTIF(F7:AJ7,"TP")+COUNTIF(F7:AJ7,"PT")+COUNTIF(F7:AJ7,"PK")+COUNTIF(F7:AJ7,"KP")+2*COUNTIF(F7:AJ7,"P2")</f>
        <v>0</v>
      </c>
      <c r="AL7" s="14">
        <f t="shared" ref="AL7:AL54" si="5">COUNTIF(E7:AI7,"T")+2*COUNTIF(E7:AI7,"2T")+2*COUNTIF(E7:AI7,"T2")+COUNTIF(E7:AI7,"PT")+COUNTIF(E7:AI7,"TP")+COUNTIF(E7:AI7,"TK")+COUNTIF(E7:AI7,"KT")</f>
        <v>0</v>
      </c>
    </row>
    <row r="8" ht="21.0" customHeight="1">
      <c r="A8" s="19">
        <v>2.0</v>
      </c>
      <c r="B8" s="204">
        <v>2.110110023E9</v>
      </c>
      <c r="C8" s="205" t="s">
        <v>324</v>
      </c>
      <c r="D8" s="206" t="s">
        <v>101</v>
      </c>
      <c r="E8" s="135"/>
      <c r="F8" s="135"/>
      <c r="G8" s="135"/>
      <c r="H8" s="135"/>
      <c r="I8" s="182"/>
      <c r="J8" s="147"/>
      <c r="K8" s="182"/>
      <c r="L8" s="135"/>
      <c r="M8" s="135"/>
      <c r="N8" s="135"/>
      <c r="O8" s="105"/>
      <c r="P8" s="193"/>
      <c r="Q8" s="135"/>
      <c r="R8" s="135"/>
      <c r="S8" s="182"/>
      <c r="T8" s="135"/>
      <c r="U8" s="135"/>
      <c r="V8" s="182" t="s">
        <v>95</v>
      </c>
      <c r="W8" s="166" t="s">
        <v>95</v>
      </c>
      <c r="X8" s="182" t="s">
        <v>285</v>
      </c>
      <c r="Y8" s="182" t="s">
        <v>285</v>
      </c>
      <c r="Z8" s="135"/>
      <c r="AA8" s="182" t="s">
        <v>285</v>
      </c>
      <c r="AB8" s="135"/>
      <c r="AC8" s="182"/>
      <c r="AD8" s="182"/>
      <c r="AE8" s="135"/>
      <c r="AF8" s="135"/>
      <c r="AG8" s="135"/>
      <c r="AH8" s="135"/>
      <c r="AI8" s="135"/>
      <c r="AJ8" s="112">
        <f t="shared" si="3"/>
        <v>2</v>
      </c>
      <c r="AK8" s="14">
        <f t="shared" si="4"/>
        <v>0</v>
      </c>
      <c r="AL8" s="14">
        <f t="shared" si="5"/>
        <v>0</v>
      </c>
    </row>
    <row r="9" ht="21.0" customHeight="1">
      <c r="A9" s="19">
        <v>3.0</v>
      </c>
      <c r="B9" s="64">
        <v>2.110110092E9</v>
      </c>
      <c r="C9" s="208" t="s">
        <v>325</v>
      </c>
      <c r="D9" s="209" t="s">
        <v>168</v>
      </c>
      <c r="E9" s="135"/>
      <c r="F9" s="135"/>
      <c r="G9" s="135"/>
      <c r="H9" s="135"/>
      <c r="I9" s="135"/>
      <c r="J9" s="147"/>
      <c r="K9" s="135"/>
      <c r="L9" s="135"/>
      <c r="M9" s="135"/>
      <c r="N9" s="135"/>
      <c r="O9" s="105"/>
      <c r="P9" s="105"/>
      <c r="Q9" s="135"/>
      <c r="R9" s="135"/>
      <c r="S9" s="135"/>
      <c r="T9" s="135"/>
      <c r="U9" s="135"/>
      <c r="V9" s="135"/>
      <c r="W9" s="172"/>
      <c r="X9" s="135"/>
      <c r="Y9" s="135"/>
      <c r="Z9" s="135"/>
      <c r="AA9" s="135"/>
      <c r="AB9" s="135"/>
      <c r="AC9" s="135"/>
      <c r="AD9" s="135"/>
      <c r="AE9" s="135"/>
      <c r="AF9" s="135"/>
      <c r="AG9" s="135"/>
      <c r="AH9" s="135"/>
      <c r="AI9" s="135"/>
      <c r="AJ9" s="112">
        <f t="shared" si="3"/>
        <v>0</v>
      </c>
      <c r="AK9" s="14">
        <f t="shared" si="4"/>
        <v>0</v>
      </c>
      <c r="AL9" s="14">
        <f t="shared" si="5"/>
        <v>0</v>
      </c>
    </row>
    <row r="10" ht="21.0" customHeight="1">
      <c r="A10" s="19">
        <v>4.0</v>
      </c>
      <c r="B10" s="210">
        <v>2.110110093E9</v>
      </c>
      <c r="C10" s="205" t="s">
        <v>326</v>
      </c>
      <c r="D10" s="206" t="s">
        <v>168</v>
      </c>
      <c r="E10" s="135"/>
      <c r="F10" s="135"/>
      <c r="G10" s="135"/>
      <c r="H10" s="135"/>
      <c r="I10" s="135"/>
      <c r="J10" s="147"/>
      <c r="K10" s="135"/>
      <c r="L10" s="135"/>
      <c r="M10" s="135"/>
      <c r="N10" s="135"/>
      <c r="O10" s="105"/>
      <c r="P10" s="105"/>
      <c r="Q10" s="135"/>
      <c r="R10" s="135"/>
      <c r="S10" s="182"/>
      <c r="T10" s="135"/>
      <c r="U10" s="135"/>
      <c r="V10" s="182" t="s">
        <v>95</v>
      </c>
      <c r="W10" s="166" t="s">
        <v>95</v>
      </c>
      <c r="X10" s="182" t="s">
        <v>285</v>
      </c>
      <c r="Y10" s="182" t="s">
        <v>285</v>
      </c>
      <c r="Z10" s="182"/>
      <c r="AA10" s="182" t="s">
        <v>285</v>
      </c>
      <c r="AB10" s="135"/>
      <c r="AC10" s="135"/>
      <c r="AD10" s="135"/>
      <c r="AE10" s="135"/>
      <c r="AF10" s="135"/>
      <c r="AG10" s="135"/>
      <c r="AH10" s="135"/>
      <c r="AI10" s="135"/>
      <c r="AJ10" s="112">
        <f t="shared" si="3"/>
        <v>2</v>
      </c>
      <c r="AK10" s="14">
        <f t="shared" si="4"/>
        <v>0</v>
      </c>
      <c r="AL10" s="14">
        <f t="shared" si="5"/>
        <v>0</v>
      </c>
    </row>
    <row r="11" ht="21.0" customHeight="1">
      <c r="A11" s="19">
        <v>5.0</v>
      </c>
      <c r="B11" s="204">
        <v>2.110110094E9</v>
      </c>
      <c r="C11" s="205" t="s">
        <v>327</v>
      </c>
      <c r="D11" s="206" t="s">
        <v>328</v>
      </c>
      <c r="E11" s="135"/>
      <c r="F11" s="135"/>
      <c r="G11" s="135"/>
      <c r="H11" s="135"/>
      <c r="I11" s="135"/>
      <c r="J11" s="147"/>
      <c r="K11" s="135"/>
      <c r="L11" s="135"/>
      <c r="M11" s="135"/>
      <c r="N11" s="135"/>
      <c r="O11" s="105"/>
      <c r="P11" s="193"/>
      <c r="Q11" s="135"/>
      <c r="R11" s="135"/>
      <c r="S11" s="135"/>
      <c r="T11" s="135"/>
      <c r="U11" s="135"/>
      <c r="V11" s="135"/>
      <c r="W11" s="172"/>
      <c r="X11" s="135"/>
      <c r="Y11" s="135"/>
      <c r="Z11" s="135"/>
      <c r="AA11" s="182" t="s">
        <v>329</v>
      </c>
      <c r="AB11" s="135"/>
      <c r="AC11" s="135"/>
      <c r="AD11" s="182"/>
      <c r="AE11" s="135"/>
      <c r="AF11" s="135"/>
      <c r="AG11" s="135"/>
      <c r="AH11" s="135"/>
      <c r="AI11" s="135"/>
      <c r="AJ11" s="112">
        <f t="shared" si="3"/>
        <v>0</v>
      </c>
      <c r="AK11" s="14">
        <f t="shared" si="4"/>
        <v>1</v>
      </c>
      <c r="AL11" s="14">
        <f t="shared" si="5"/>
        <v>0</v>
      </c>
    </row>
    <row r="12" ht="21.0" customHeight="1">
      <c r="A12" s="19">
        <v>6.0</v>
      </c>
      <c r="B12" s="204">
        <v>2.110110095E9</v>
      </c>
      <c r="C12" s="205" t="s">
        <v>124</v>
      </c>
      <c r="D12" s="206" t="s">
        <v>330</v>
      </c>
      <c r="E12" s="135"/>
      <c r="F12" s="135"/>
      <c r="G12" s="135"/>
      <c r="H12" s="135"/>
      <c r="I12" s="135"/>
      <c r="J12" s="147"/>
      <c r="K12" s="135"/>
      <c r="L12" s="135"/>
      <c r="M12" s="135"/>
      <c r="N12" s="135"/>
      <c r="O12" s="105"/>
      <c r="P12" s="105"/>
      <c r="Q12" s="135"/>
      <c r="R12" s="135"/>
      <c r="S12" s="135"/>
      <c r="T12" s="135"/>
      <c r="U12" s="135"/>
      <c r="V12" s="135"/>
      <c r="W12" s="166"/>
      <c r="X12" s="135"/>
      <c r="Y12" s="135"/>
      <c r="Z12" s="135"/>
      <c r="AA12" s="135"/>
      <c r="AB12" s="135"/>
      <c r="AC12" s="135"/>
      <c r="AD12" s="135"/>
      <c r="AE12" s="135"/>
      <c r="AF12" s="135"/>
      <c r="AG12" s="135"/>
      <c r="AH12" s="135"/>
      <c r="AI12" s="135"/>
      <c r="AJ12" s="112">
        <f t="shared" si="3"/>
        <v>0</v>
      </c>
      <c r="AK12" s="14">
        <f t="shared" si="4"/>
        <v>0</v>
      </c>
      <c r="AL12" s="14">
        <f t="shared" si="5"/>
        <v>0</v>
      </c>
    </row>
    <row r="13" ht="21.0" customHeight="1">
      <c r="A13" s="19">
        <v>7.0</v>
      </c>
      <c r="B13" s="204">
        <v>2.110110098E9</v>
      </c>
      <c r="C13" s="205" t="s">
        <v>331</v>
      </c>
      <c r="D13" s="206" t="s">
        <v>178</v>
      </c>
      <c r="E13" s="135"/>
      <c r="F13" s="135"/>
      <c r="G13" s="135"/>
      <c r="H13" s="135"/>
      <c r="I13" s="135"/>
      <c r="J13" s="147"/>
      <c r="K13" s="135"/>
      <c r="L13" s="135"/>
      <c r="M13" s="135"/>
      <c r="N13" s="135"/>
      <c r="O13" s="105"/>
      <c r="P13" s="105"/>
      <c r="Q13" s="135"/>
      <c r="R13" s="135"/>
      <c r="S13" s="135"/>
      <c r="T13" s="135"/>
      <c r="U13" s="135"/>
      <c r="V13" s="135"/>
      <c r="W13" s="172"/>
      <c r="X13" s="135"/>
      <c r="Y13" s="135"/>
      <c r="Z13" s="135"/>
      <c r="AA13" s="135"/>
      <c r="AB13" s="135"/>
      <c r="AC13" s="135"/>
      <c r="AD13" s="135"/>
      <c r="AE13" s="135"/>
      <c r="AF13" s="135"/>
      <c r="AG13" s="135"/>
      <c r="AH13" s="135"/>
      <c r="AI13" s="135"/>
      <c r="AJ13" s="112">
        <f t="shared" si="3"/>
        <v>0</v>
      </c>
      <c r="AK13" s="14">
        <f t="shared" si="4"/>
        <v>0</v>
      </c>
      <c r="AL13" s="14">
        <f t="shared" si="5"/>
        <v>0</v>
      </c>
    </row>
    <row r="14" ht="21.0" customHeight="1">
      <c r="A14" s="19">
        <v>8.0</v>
      </c>
      <c r="B14" s="204">
        <v>2.110110099E9</v>
      </c>
      <c r="C14" s="205" t="s">
        <v>332</v>
      </c>
      <c r="D14" s="206" t="s">
        <v>268</v>
      </c>
      <c r="E14" s="135"/>
      <c r="F14" s="135"/>
      <c r="G14" s="135"/>
      <c r="H14" s="135"/>
      <c r="I14" s="135"/>
      <c r="J14" s="147"/>
      <c r="K14" s="135"/>
      <c r="L14" s="135"/>
      <c r="M14" s="135"/>
      <c r="N14" s="135"/>
      <c r="O14" s="105"/>
      <c r="P14" s="105"/>
      <c r="Q14" s="135"/>
      <c r="R14" s="135"/>
      <c r="S14" s="135"/>
      <c r="T14" s="135"/>
      <c r="U14" s="135"/>
      <c r="V14" s="182" t="s">
        <v>95</v>
      </c>
      <c r="W14" s="166" t="s">
        <v>95</v>
      </c>
      <c r="X14" s="182" t="s">
        <v>285</v>
      </c>
      <c r="Y14" s="182" t="s">
        <v>285</v>
      </c>
      <c r="Z14" s="135"/>
      <c r="AA14" s="182" t="s">
        <v>285</v>
      </c>
      <c r="AB14" s="135"/>
      <c r="AC14" s="135"/>
      <c r="AD14" s="135"/>
      <c r="AE14" s="135"/>
      <c r="AF14" s="135"/>
      <c r="AG14" s="135"/>
      <c r="AH14" s="135"/>
      <c r="AI14" s="135"/>
      <c r="AJ14" s="112">
        <f t="shared" si="3"/>
        <v>2</v>
      </c>
      <c r="AK14" s="14">
        <f t="shared" si="4"/>
        <v>0</v>
      </c>
      <c r="AL14" s="14">
        <f t="shared" si="5"/>
        <v>0</v>
      </c>
    </row>
    <row r="15" ht="21.0" customHeight="1">
      <c r="A15" s="19">
        <v>9.0</v>
      </c>
      <c r="B15" s="204">
        <v>2.110110097E9</v>
      </c>
      <c r="C15" s="205" t="s">
        <v>188</v>
      </c>
      <c r="D15" s="206" t="s">
        <v>333</v>
      </c>
      <c r="E15" s="135"/>
      <c r="F15" s="135"/>
      <c r="G15" s="135"/>
      <c r="H15" s="135"/>
      <c r="I15" s="135"/>
      <c r="J15" s="147"/>
      <c r="K15" s="135"/>
      <c r="L15" s="182"/>
      <c r="M15" s="182"/>
      <c r="N15" s="135"/>
      <c r="O15" s="105"/>
      <c r="P15" s="105"/>
      <c r="Q15" s="135"/>
      <c r="R15" s="135"/>
      <c r="S15" s="182"/>
      <c r="T15" s="135"/>
      <c r="U15" s="135"/>
      <c r="V15" s="135"/>
      <c r="W15" s="172"/>
      <c r="X15" s="135"/>
      <c r="Y15" s="135"/>
      <c r="Z15" s="135"/>
      <c r="AA15" s="135"/>
      <c r="AB15" s="135"/>
      <c r="AC15" s="135"/>
      <c r="AD15" s="135"/>
      <c r="AE15" s="135"/>
      <c r="AF15" s="135"/>
      <c r="AG15" s="135"/>
      <c r="AH15" s="135"/>
      <c r="AI15" s="135"/>
      <c r="AJ15" s="112">
        <f t="shared" si="3"/>
        <v>0</v>
      </c>
      <c r="AK15" s="14">
        <f t="shared" si="4"/>
        <v>0</v>
      </c>
      <c r="AL15" s="14">
        <f t="shared" si="5"/>
        <v>0</v>
      </c>
    </row>
    <row r="16" ht="21.0" customHeight="1">
      <c r="A16" s="19">
        <v>10.0</v>
      </c>
      <c r="B16" s="204">
        <v>2.110110096E9</v>
      </c>
      <c r="C16" s="205" t="s">
        <v>334</v>
      </c>
      <c r="D16" s="206" t="s">
        <v>333</v>
      </c>
      <c r="E16" s="135"/>
      <c r="F16" s="135"/>
      <c r="G16" s="135"/>
      <c r="H16" s="135"/>
      <c r="I16" s="135"/>
      <c r="J16" s="147"/>
      <c r="K16" s="135"/>
      <c r="L16" s="182"/>
      <c r="M16" s="135"/>
      <c r="N16" s="135"/>
      <c r="O16" s="105"/>
      <c r="P16" s="105"/>
      <c r="Q16" s="135"/>
      <c r="R16" s="135"/>
      <c r="S16" s="135"/>
      <c r="T16" s="135"/>
      <c r="U16" s="135"/>
      <c r="V16" s="135"/>
      <c r="W16" s="172"/>
      <c r="X16" s="135"/>
      <c r="Y16" s="135"/>
      <c r="Z16" s="182"/>
      <c r="AA16" s="135"/>
      <c r="AB16" s="135"/>
      <c r="AC16" s="135"/>
      <c r="AD16" s="135"/>
      <c r="AE16" s="135"/>
      <c r="AF16" s="135"/>
      <c r="AG16" s="135"/>
      <c r="AH16" s="135"/>
      <c r="AI16" s="135"/>
      <c r="AJ16" s="112">
        <f t="shared" si="3"/>
        <v>0</v>
      </c>
      <c r="AK16" s="14">
        <f t="shared" si="4"/>
        <v>0</v>
      </c>
      <c r="AL16" s="14">
        <f t="shared" si="5"/>
        <v>0</v>
      </c>
    </row>
    <row r="17" ht="21.0" customHeight="1">
      <c r="A17" s="19">
        <v>11.0</v>
      </c>
      <c r="B17" s="204">
        <v>2.1101101E9</v>
      </c>
      <c r="C17" s="211" t="s">
        <v>188</v>
      </c>
      <c r="D17" s="206" t="s">
        <v>335</v>
      </c>
      <c r="E17" s="182"/>
      <c r="F17" s="182"/>
      <c r="G17" s="135"/>
      <c r="H17" s="135"/>
      <c r="I17" s="135"/>
      <c r="J17" s="147"/>
      <c r="K17" s="135"/>
      <c r="L17" s="135"/>
      <c r="M17" s="135"/>
      <c r="N17" s="135"/>
      <c r="O17" s="105"/>
      <c r="P17" s="105"/>
      <c r="Q17" s="135"/>
      <c r="R17" s="135"/>
      <c r="S17" s="182"/>
      <c r="T17" s="135"/>
      <c r="U17" s="135"/>
      <c r="V17" s="135"/>
      <c r="W17" s="166"/>
      <c r="X17" s="135"/>
      <c r="Y17" s="135"/>
      <c r="Z17" s="182"/>
      <c r="AA17" s="135"/>
      <c r="AB17" s="135"/>
      <c r="AC17" s="135"/>
      <c r="AD17" s="135"/>
      <c r="AE17" s="135"/>
      <c r="AF17" s="135"/>
      <c r="AG17" s="135"/>
      <c r="AH17" s="135"/>
      <c r="AI17" s="135"/>
      <c r="AJ17" s="112">
        <f t="shared" si="3"/>
        <v>0</v>
      </c>
      <c r="AK17" s="14">
        <f t="shared" si="4"/>
        <v>0</v>
      </c>
      <c r="AL17" s="14">
        <f t="shared" si="5"/>
        <v>0</v>
      </c>
    </row>
    <row r="18" ht="21.0" customHeight="1">
      <c r="A18" s="19">
        <v>12.0</v>
      </c>
      <c r="B18" s="204">
        <v>2.110110102E9</v>
      </c>
      <c r="C18" s="205" t="s">
        <v>336</v>
      </c>
      <c r="D18" s="206" t="s">
        <v>181</v>
      </c>
      <c r="E18" s="182"/>
      <c r="F18" s="182"/>
      <c r="G18" s="182"/>
      <c r="H18" s="135"/>
      <c r="I18" s="135"/>
      <c r="J18" s="147"/>
      <c r="K18" s="135"/>
      <c r="L18" s="135"/>
      <c r="M18" s="135"/>
      <c r="N18" s="135"/>
      <c r="O18" s="105"/>
      <c r="P18" s="105"/>
      <c r="Q18" s="135"/>
      <c r="R18" s="135"/>
      <c r="S18" s="135"/>
      <c r="T18" s="135"/>
      <c r="U18" s="135"/>
      <c r="V18" s="182" t="s">
        <v>95</v>
      </c>
      <c r="W18" s="166" t="s">
        <v>95</v>
      </c>
      <c r="X18" s="182" t="s">
        <v>337</v>
      </c>
      <c r="Y18" s="182" t="s">
        <v>285</v>
      </c>
      <c r="Z18" s="135"/>
      <c r="AA18" s="182" t="s">
        <v>285</v>
      </c>
      <c r="AB18" s="135"/>
      <c r="AC18" s="135"/>
      <c r="AD18" s="135"/>
      <c r="AE18" s="135"/>
      <c r="AF18" s="135"/>
      <c r="AG18" s="135"/>
      <c r="AH18" s="135"/>
      <c r="AI18" s="135"/>
      <c r="AJ18" s="112">
        <f t="shared" si="3"/>
        <v>2</v>
      </c>
      <c r="AK18" s="14">
        <f t="shared" si="4"/>
        <v>0</v>
      </c>
      <c r="AL18" s="14">
        <f t="shared" si="5"/>
        <v>0</v>
      </c>
    </row>
    <row r="19" ht="21.0" customHeight="1">
      <c r="A19" s="19">
        <v>13.0</v>
      </c>
      <c r="B19" s="204">
        <v>2.110110101E9</v>
      </c>
      <c r="C19" s="205" t="s">
        <v>338</v>
      </c>
      <c r="D19" s="206" t="s">
        <v>107</v>
      </c>
      <c r="E19" s="182"/>
      <c r="F19" s="135"/>
      <c r="G19" s="135"/>
      <c r="H19" s="135"/>
      <c r="I19" s="135"/>
      <c r="J19" s="147"/>
      <c r="K19" s="135"/>
      <c r="L19" s="135"/>
      <c r="M19" s="135"/>
      <c r="N19" s="135"/>
      <c r="O19" s="105"/>
      <c r="P19" s="105"/>
      <c r="Q19" s="135"/>
      <c r="R19" s="135"/>
      <c r="S19" s="135"/>
      <c r="T19" s="135"/>
      <c r="U19" s="135"/>
      <c r="V19" s="182" t="s">
        <v>95</v>
      </c>
      <c r="W19" s="166" t="s">
        <v>95</v>
      </c>
      <c r="X19" s="182" t="s">
        <v>337</v>
      </c>
      <c r="Y19" s="182" t="s">
        <v>285</v>
      </c>
      <c r="Z19" s="135"/>
      <c r="AA19" s="182" t="s">
        <v>285</v>
      </c>
      <c r="AB19" s="135"/>
      <c r="AC19" s="135"/>
      <c r="AD19" s="135"/>
      <c r="AE19" s="135"/>
      <c r="AF19" s="135"/>
      <c r="AG19" s="135"/>
      <c r="AH19" s="135"/>
      <c r="AI19" s="135"/>
      <c r="AJ19" s="112">
        <f t="shared" si="3"/>
        <v>2</v>
      </c>
      <c r="AK19" s="14">
        <f t="shared" si="4"/>
        <v>0</v>
      </c>
      <c r="AL19" s="14">
        <f t="shared" si="5"/>
        <v>0</v>
      </c>
    </row>
    <row r="20" ht="21.0" customHeight="1">
      <c r="A20" s="19">
        <v>14.0</v>
      </c>
      <c r="B20" s="204">
        <v>2.110110103E9</v>
      </c>
      <c r="C20" s="205" t="s">
        <v>339</v>
      </c>
      <c r="D20" s="206" t="s">
        <v>340</v>
      </c>
      <c r="E20" s="135"/>
      <c r="F20" s="135"/>
      <c r="G20" s="135"/>
      <c r="H20" s="135"/>
      <c r="I20" s="135"/>
      <c r="J20" s="147"/>
      <c r="K20" s="135"/>
      <c r="L20" s="135"/>
      <c r="M20" s="135"/>
      <c r="N20" s="135"/>
      <c r="O20" s="105"/>
      <c r="P20" s="105"/>
      <c r="Q20" s="135"/>
      <c r="R20" s="135"/>
      <c r="S20" s="182"/>
      <c r="T20" s="135"/>
      <c r="U20" s="135"/>
      <c r="V20" s="135"/>
      <c r="W20" s="166"/>
      <c r="X20" s="135"/>
      <c r="Y20" s="135"/>
      <c r="Z20" s="135"/>
      <c r="AA20" s="135"/>
      <c r="AB20" s="135"/>
      <c r="AC20" s="135"/>
      <c r="AD20" s="135"/>
      <c r="AE20" s="135"/>
      <c r="AF20" s="135"/>
      <c r="AG20" s="135"/>
      <c r="AH20" s="135"/>
      <c r="AI20" s="135"/>
      <c r="AJ20" s="112">
        <f t="shared" si="3"/>
        <v>0</v>
      </c>
      <c r="AK20" s="14">
        <f t="shared" si="4"/>
        <v>0</v>
      </c>
      <c r="AL20" s="14">
        <f t="shared" si="5"/>
        <v>0</v>
      </c>
    </row>
    <row r="21" ht="21.0" customHeight="1">
      <c r="A21" s="19">
        <v>15.0</v>
      </c>
      <c r="B21" s="204">
        <v>2.110110104E9</v>
      </c>
      <c r="C21" s="205" t="s">
        <v>341</v>
      </c>
      <c r="D21" s="206" t="s">
        <v>342</v>
      </c>
      <c r="E21" s="135"/>
      <c r="F21" s="135"/>
      <c r="G21" s="135"/>
      <c r="H21" s="135"/>
      <c r="I21" s="135"/>
      <c r="J21" s="147"/>
      <c r="K21" s="135"/>
      <c r="L21" s="135"/>
      <c r="M21" s="135"/>
      <c r="N21" s="135"/>
      <c r="O21" s="105"/>
      <c r="P21" s="105"/>
      <c r="Q21" s="135"/>
      <c r="R21" s="182"/>
      <c r="S21" s="135"/>
      <c r="T21" s="135"/>
      <c r="U21" s="135"/>
      <c r="V21" s="135"/>
      <c r="W21" s="172"/>
      <c r="X21" s="182" t="s">
        <v>343</v>
      </c>
      <c r="Y21" s="135"/>
      <c r="Z21" s="135"/>
      <c r="AA21" s="135"/>
      <c r="AB21" s="135"/>
      <c r="AC21" s="135"/>
      <c r="AD21" s="135"/>
      <c r="AE21" s="135"/>
      <c r="AF21" s="135"/>
      <c r="AG21" s="135"/>
      <c r="AH21" s="135"/>
      <c r="AI21" s="135"/>
      <c r="AJ21" s="112">
        <f t="shared" si="3"/>
        <v>1</v>
      </c>
      <c r="AK21" s="14">
        <f t="shared" si="4"/>
        <v>0</v>
      </c>
      <c r="AL21" s="14">
        <f t="shared" si="5"/>
        <v>0</v>
      </c>
    </row>
    <row r="22" ht="21.0" customHeight="1">
      <c r="A22" s="19">
        <v>16.0</v>
      </c>
      <c r="B22" s="204">
        <v>2.110110105E9</v>
      </c>
      <c r="C22" s="205" t="s">
        <v>344</v>
      </c>
      <c r="D22" s="206" t="s">
        <v>271</v>
      </c>
      <c r="E22" s="135"/>
      <c r="F22" s="135"/>
      <c r="G22" s="135"/>
      <c r="H22" s="182"/>
      <c r="I22" s="135"/>
      <c r="J22" s="147"/>
      <c r="K22" s="135"/>
      <c r="L22" s="182"/>
      <c r="M22" s="135"/>
      <c r="N22" s="135"/>
      <c r="O22" s="105"/>
      <c r="P22" s="105"/>
      <c r="Q22" s="135"/>
      <c r="R22" s="135"/>
      <c r="S22" s="135"/>
      <c r="T22" s="135"/>
      <c r="U22" s="135"/>
      <c r="V22" s="135"/>
      <c r="W22" s="172"/>
      <c r="X22" s="135"/>
      <c r="Y22" s="182" t="s">
        <v>343</v>
      </c>
      <c r="Z22" s="135"/>
      <c r="AA22" s="135"/>
      <c r="AB22" s="135"/>
      <c r="AC22" s="135"/>
      <c r="AD22" s="135"/>
      <c r="AE22" s="135"/>
      <c r="AF22" s="135"/>
      <c r="AG22" s="135"/>
      <c r="AH22" s="135"/>
      <c r="AI22" s="135"/>
      <c r="AJ22" s="112">
        <f t="shared" si="3"/>
        <v>1</v>
      </c>
      <c r="AK22" s="14">
        <f t="shared" si="4"/>
        <v>0</v>
      </c>
      <c r="AL22" s="14">
        <f t="shared" si="5"/>
        <v>0</v>
      </c>
    </row>
    <row r="23" ht="21.0" customHeight="1">
      <c r="A23" s="19">
        <v>17.0</v>
      </c>
      <c r="B23" s="64">
        <v>2.110110106E9</v>
      </c>
      <c r="C23" s="205" t="s">
        <v>345</v>
      </c>
      <c r="D23" s="206" t="s">
        <v>271</v>
      </c>
      <c r="E23" s="135"/>
      <c r="F23" s="135"/>
      <c r="G23" s="135"/>
      <c r="H23" s="135"/>
      <c r="I23" s="135"/>
      <c r="J23" s="147"/>
      <c r="K23" s="135"/>
      <c r="L23" s="135"/>
      <c r="M23" s="135"/>
      <c r="N23" s="135"/>
      <c r="O23" s="105"/>
      <c r="P23" s="105"/>
      <c r="Q23" s="135"/>
      <c r="R23" s="135"/>
      <c r="S23" s="182"/>
      <c r="T23" s="135"/>
      <c r="U23" s="135"/>
      <c r="V23" s="135"/>
      <c r="W23" s="166"/>
      <c r="X23" s="135"/>
      <c r="Y23" s="135"/>
      <c r="Z23" s="135"/>
      <c r="AA23" s="182" t="s">
        <v>343</v>
      </c>
      <c r="AB23" s="135"/>
      <c r="AC23" s="135"/>
      <c r="AD23" s="135"/>
      <c r="AE23" s="135"/>
      <c r="AF23" s="135"/>
      <c r="AG23" s="135"/>
      <c r="AH23" s="135"/>
      <c r="AI23" s="135"/>
      <c r="AJ23" s="112">
        <f t="shared" si="3"/>
        <v>1</v>
      </c>
      <c r="AK23" s="14">
        <f t="shared" si="4"/>
        <v>0</v>
      </c>
      <c r="AL23" s="14">
        <f t="shared" si="5"/>
        <v>0</v>
      </c>
    </row>
    <row r="24" ht="21.0" customHeight="1">
      <c r="A24" s="19">
        <v>18.0</v>
      </c>
      <c r="B24" s="204">
        <v>2.110110107E9</v>
      </c>
      <c r="C24" s="205" t="s">
        <v>346</v>
      </c>
      <c r="D24" s="206" t="s">
        <v>347</v>
      </c>
      <c r="E24" s="182"/>
      <c r="F24" s="182"/>
      <c r="G24" s="182"/>
      <c r="H24" s="135"/>
      <c r="I24" s="135"/>
      <c r="J24" s="147"/>
      <c r="K24" s="135"/>
      <c r="L24" s="135"/>
      <c r="M24" s="135"/>
      <c r="N24" s="135"/>
      <c r="O24" s="105"/>
      <c r="P24" s="105"/>
      <c r="Q24" s="135"/>
      <c r="R24" s="135"/>
      <c r="S24" s="135"/>
      <c r="T24" s="135"/>
      <c r="U24" s="135"/>
      <c r="V24" s="135"/>
      <c r="W24" s="172"/>
      <c r="X24" s="182" t="s">
        <v>343</v>
      </c>
      <c r="Y24" s="135"/>
      <c r="Z24" s="135"/>
      <c r="AA24" s="182" t="s">
        <v>343</v>
      </c>
      <c r="AB24" s="135"/>
      <c r="AC24" s="135"/>
      <c r="AD24" s="135"/>
      <c r="AE24" s="135"/>
      <c r="AF24" s="135"/>
      <c r="AG24" s="135"/>
      <c r="AH24" s="135"/>
      <c r="AI24" s="135"/>
      <c r="AJ24" s="112">
        <f t="shared" si="3"/>
        <v>2</v>
      </c>
      <c r="AK24" s="14">
        <f t="shared" si="4"/>
        <v>0</v>
      </c>
      <c r="AL24" s="14">
        <f t="shared" si="5"/>
        <v>0</v>
      </c>
    </row>
    <row r="25" ht="21.0" customHeight="1">
      <c r="A25" s="19">
        <v>19.0</v>
      </c>
      <c r="B25" s="204">
        <v>2.110110108E9</v>
      </c>
      <c r="C25" s="205" t="s">
        <v>188</v>
      </c>
      <c r="D25" s="206" t="s">
        <v>189</v>
      </c>
      <c r="E25" s="135"/>
      <c r="F25" s="135"/>
      <c r="G25" s="135"/>
      <c r="H25" s="135"/>
      <c r="I25" s="135"/>
      <c r="J25" s="147"/>
      <c r="K25" s="135"/>
      <c r="L25" s="135"/>
      <c r="M25" s="135"/>
      <c r="N25" s="135"/>
      <c r="O25" s="105"/>
      <c r="P25" s="105"/>
      <c r="Q25" s="135"/>
      <c r="R25" s="135"/>
      <c r="S25" s="182"/>
      <c r="T25" s="135"/>
      <c r="U25" s="135"/>
      <c r="V25" s="135"/>
      <c r="W25" s="172"/>
      <c r="X25" s="135"/>
      <c r="Y25" s="135"/>
      <c r="Z25" s="135"/>
      <c r="AA25" s="135"/>
      <c r="AB25" s="135"/>
      <c r="AC25" s="135"/>
      <c r="AD25" s="135"/>
      <c r="AE25" s="135"/>
      <c r="AF25" s="135"/>
      <c r="AG25" s="135"/>
      <c r="AH25" s="135"/>
      <c r="AI25" s="135"/>
      <c r="AJ25" s="112">
        <f t="shared" si="3"/>
        <v>0</v>
      </c>
      <c r="AK25" s="14">
        <f t="shared" si="4"/>
        <v>0</v>
      </c>
      <c r="AL25" s="14">
        <f t="shared" si="5"/>
        <v>0</v>
      </c>
    </row>
    <row r="26" ht="21.0" customHeight="1">
      <c r="A26" s="19">
        <v>20.0</v>
      </c>
      <c r="B26" s="204">
        <v>2.110110109E9</v>
      </c>
      <c r="C26" s="205" t="s">
        <v>348</v>
      </c>
      <c r="D26" s="206" t="s">
        <v>193</v>
      </c>
      <c r="E26" s="135"/>
      <c r="F26" s="135"/>
      <c r="G26" s="135"/>
      <c r="H26" s="135"/>
      <c r="I26" s="135"/>
      <c r="J26" s="147"/>
      <c r="K26" s="135"/>
      <c r="L26" s="135"/>
      <c r="M26" s="135"/>
      <c r="N26" s="135"/>
      <c r="O26" s="105"/>
      <c r="P26" s="105"/>
      <c r="Q26" s="135"/>
      <c r="R26" s="182"/>
      <c r="S26" s="135"/>
      <c r="T26" s="135"/>
      <c r="U26" s="135"/>
      <c r="V26" s="135"/>
      <c r="W26" s="166"/>
      <c r="X26" s="135"/>
      <c r="Y26" s="135"/>
      <c r="Z26" s="135"/>
      <c r="AA26" s="135"/>
      <c r="AB26" s="135"/>
      <c r="AC26" s="135"/>
      <c r="AD26" s="182"/>
      <c r="AE26" s="135"/>
      <c r="AF26" s="135"/>
      <c r="AG26" s="135"/>
      <c r="AH26" s="135"/>
      <c r="AI26" s="135"/>
      <c r="AJ26" s="112">
        <f t="shared" si="3"/>
        <v>0</v>
      </c>
      <c r="AK26" s="14">
        <f t="shared" si="4"/>
        <v>0</v>
      </c>
      <c r="AL26" s="14">
        <f t="shared" si="5"/>
        <v>0</v>
      </c>
    </row>
    <row r="27" ht="21.0" customHeight="1">
      <c r="A27" s="19">
        <v>21.0</v>
      </c>
      <c r="B27" s="204">
        <v>2.11011011E9</v>
      </c>
      <c r="C27" s="211" t="s">
        <v>349</v>
      </c>
      <c r="D27" s="206" t="s">
        <v>350</v>
      </c>
      <c r="E27" s="135"/>
      <c r="F27" s="135"/>
      <c r="G27" s="135"/>
      <c r="H27" s="135"/>
      <c r="I27" s="135"/>
      <c r="J27" s="147"/>
      <c r="K27" s="135"/>
      <c r="L27" s="135"/>
      <c r="M27" s="135"/>
      <c r="N27" s="135"/>
      <c r="O27" s="105"/>
      <c r="P27" s="105"/>
      <c r="Q27" s="135"/>
      <c r="R27" s="135"/>
      <c r="S27" s="135"/>
      <c r="T27" s="135"/>
      <c r="U27" s="135"/>
      <c r="V27" s="135"/>
      <c r="W27" s="166"/>
      <c r="X27" s="135"/>
      <c r="Y27" s="135"/>
      <c r="Z27" s="182"/>
      <c r="AA27" s="182" t="s">
        <v>343</v>
      </c>
      <c r="AB27" s="135"/>
      <c r="AC27" s="135"/>
      <c r="AD27" s="135"/>
      <c r="AE27" s="135"/>
      <c r="AF27" s="135"/>
      <c r="AG27" s="135"/>
      <c r="AH27" s="135"/>
      <c r="AI27" s="135"/>
      <c r="AJ27" s="112">
        <f t="shared" si="3"/>
        <v>1</v>
      </c>
      <c r="AK27" s="14">
        <f t="shared" si="4"/>
        <v>0</v>
      </c>
      <c r="AL27" s="14">
        <f t="shared" si="5"/>
        <v>0</v>
      </c>
    </row>
    <row r="28" ht="21.0" customHeight="1">
      <c r="A28" s="19">
        <v>22.0</v>
      </c>
      <c r="B28" s="204">
        <v>2.110110111E9</v>
      </c>
      <c r="C28" s="205" t="s">
        <v>351</v>
      </c>
      <c r="D28" s="206" t="s">
        <v>303</v>
      </c>
      <c r="E28" s="135"/>
      <c r="F28" s="135"/>
      <c r="G28" s="135"/>
      <c r="H28" s="135"/>
      <c r="I28" s="182"/>
      <c r="J28" s="147"/>
      <c r="K28" s="135"/>
      <c r="L28" s="135"/>
      <c r="M28" s="135"/>
      <c r="N28" s="135"/>
      <c r="O28" s="105"/>
      <c r="P28" s="105"/>
      <c r="Q28" s="135"/>
      <c r="R28" s="182"/>
      <c r="S28" s="182"/>
      <c r="T28" s="135"/>
      <c r="U28" s="135"/>
      <c r="V28" s="135"/>
      <c r="W28" s="166"/>
      <c r="X28" s="135"/>
      <c r="Y28" s="135"/>
      <c r="Z28" s="182"/>
      <c r="AA28" s="135"/>
      <c r="AB28" s="135"/>
      <c r="AC28" s="135"/>
      <c r="AD28" s="135"/>
      <c r="AE28" s="135"/>
      <c r="AF28" s="135"/>
      <c r="AG28" s="135"/>
      <c r="AH28" s="135"/>
      <c r="AI28" s="135"/>
      <c r="AJ28" s="112">
        <f t="shared" si="3"/>
        <v>0</v>
      </c>
      <c r="AK28" s="14">
        <f t="shared" si="4"/>
        <v>0</v>
      </c>
      <c r="AL28" s="14">
        <f t="shared" si="5"/>
        <v>0</v>
      </c>
    </row>
    <row r="29" ht="21.0" customHeight="1">
      <c r="A29" s="19">
        <v>23.0</v>
      </c>
      <c r="B29" s="64">
        <v>2.110110112E9</v>
      </c>
      <c r="C29" s="208" t="s">
        <v>352</v>
      </c>
      <c r="D29" s="212" t="s">
        <v>303</v>
      </c>
      <c r="E29" s="135"/>
      <c r="F29" s="135"/>
      <c r="G29" s="135"/>
      <c r="H29" s="135"/>
      <c r="I29" s="135"/>
      <c r="J29" s="147"/>
      <c r="K29" s="135"/>
      <c r="L29" s="182"/>
      <c r="M29" s="135"/>
      <c r="N29" s="135"/>
      <c r="O29" s="105"/>
      <c r="P29" s="105"/>
      <c r="Q29" s="135"/>
      <c r="R29" s="182"/>
      <c r="S29" s="135"/>
      <c r="T29" s="135"/>
      <c r="U29" s="135"/>
      <c r="V29" s="135"/>
      <c r="W29" s="172"/>
      <c r="X29" s="135"/>
      <c r="Y29" s="135"/>
      <c r="Z29" s="135"/>
      <c r="AA29" s="182" t="s">
        <v>343</v>
      </c>
      <c r="AB29" s="135"/>
      <c r="AC29" s="135"/>
      <c r="AD29" s="135"/>
      <c r="AE29" s="135"/>
      <c r="AF29" s="135"/>
      <c r="AG29" s="135"/>
      <c r="AH29" s="135"/>
      <c r="AI29" s="135"/>
      <c r="AJ29" s="112">
        <f t="shared" si="3"/>
        <v>1</v>
      </c>
      <c r="AK29" s="14">
        <f t="shared" si="4"/>
        <v>0</v>
      </c>
      <c r="AL29" s="14">
        <f t="shared" si="5"/>
        <v>0</v>
      </c>
    </row>
    <row r="30" ht="21.0" customHeight="1">
      <c r="A30" s="19">
        <v>24.0</v>
      </c>
      <c r="B30" s="204">
        <v>2.110110113E9</v>
      </c>
      <c r="C30" s="205" t="s">
        <v>353</v>
      </c>
      <c r="D30" s="206" t="s">
        <v>354</v>
      </c>
      <c r="E30" s="135"/>
      <c r="F30" s="135"/>
      <c r="G30" s="135"/>
      <c r="H30" s="135"/>
      <c r="I30" s="135"/>
      <c r="J30" s="147"/>
      <c r="K30" s="135"/>
      <c r="L30" s="135"/>
      <c r="M30" s="135"/>
      <c r="N30" s="135"/>
      <c r="O30" s="105"/>
      <c r="P30" s="105"/>
      <c r="Q30" s="135"/>
      <c r="R30" s="135"/>
      <c r="S30" s="135"/>
      <c r="T30" s="135"/>
      <c r="U30" s="135"/>
      <c r="V30" s="135"/>
      <c r="W30" s="172"/>
      <c r="X30" s="135"/>
      <c r="Y30" s="135"/>
      <c r="Z30" s="135"/>
      <c r="AA30" s="135"/>
      <c r="AB30" s="135"/>
      <c r="AC30" s="135"/>
      <c r="AD30" s="135"/>
      <c r="AE30" s="135"/>
      <c r="AF30" s="135"/>
      <c r="AG30" s="135"/>
      <c r="AH30" s="135"/>
      <c r="AI30" s="135"/>
      <c r="AJ30" s="112">
        <f t="shared" si="3"/>
        <v>0</v>
      </c>
      <c r="AK30" s="14">
        <f t="shared" si="4"/>
        <v>0</v>
      </c>
      <c r="AL30" s="14">
        <f t="shared" si="5"/>
        <v>0</v>
      </c>
    </row>
    <row r="31" ht="21.0" customHeight="1">
      <c r="A31" s="19">
        <v>25.0</v>
      </c>
      <c r="B31" s="204">
        <v>2.110110114E9</v>
      </c>
      <c r="C31" s="211" t="s">
        <v>355</v>
      </c>
      <c r="D31" s="206" t="s">
        <v>196</v>
      </c>
      <c r="E31" s="182"/>
      <c r="F31" s="135"/>
      <c r="G31" s="135"/>
      <c r="H31" s="135"/>
      <c r="I31" s="135"/>
      <c r="J31" s="147"/>
      <c r="K31" s="135"/>
      <c r="L31" s="135"/>
      <c r="M31" s="135"/>
      <c r="N31" s="135"/>
      <c r="O31" s="105"/>
      <c r="P31" s="105"/>
      <c r="Q31" s="135"/>
      <c r="R31" s="135"/>
      <c r="S31" s="182"/>
      <c r="T31" s="135"/>
      <c r="U31" s="135"/>
      <c r="V31" s="135"/>
      <c r="W31" s="166"/>
      <c r="X31" s="135"/>
      <c r="Y31" s="135"/>
      <c r="Z31" s="135"/>
      <c r="AA31" s="135"/>
      <c r="AB31" s="135"/>
      <c r="AC31" s="135"/>
      <c r="AD31" s="182"/>
      <c r="AE31" s="135"/>
      <c r="AF31" s="135"/>
      <c r="AG31" s="135"/>
      <c r="AH31" s="135"/>
      <c r="AI31" s="135"/>
      <c r="AJ31" s="112">
        <f t="shared" si="3"/>
        <v>0</v>
      </c>
      <c r="AK31" s="14">
        <f t="shared" si="4"/>
        <v>0</v>
      </c>
      <c r="AL31" s="14">
        <f t="shared" si="5"/>
        <v>0</v>
      </c>
    </row>
    <row r="32" ht="21.0" customHeight="1">
      <c r="A32" s="19">
        <v>26.0</v>
      </c>
      <c r="B32" s="64">
        <v>2.110110118E9</v>
      </c>
      <c r="C32" s="208" t="s">
        <v>356</v>
      </c>
      <c r="D32" s="212" t="s">
        <v>127</v>
      </c>
      <c r="E32" s="135"/>
      <c r="F32" s="135"/>
      <c r="G32" s="135"/>
      <c r="H32" s="135"/>
      <c r="I32" s="135"/>
      <c r="J32" s="147"/>
      <c r="K32" s="135"/>
      <c r="L32" s="135"/>
      <c r="M32" s="135"/>
      <c r="N32" s="135"/>
      <c r="O32" s="105"/>
      <c r="P32" s="105"/>
      <c r="Q32" s="135"/>
      <c r="R32" s="182"/>
      <c r="S32" s="182"/>
      <c r="T32" s="135"/>
      <c r="U32" s="135"/>
      <c r="V32" s="135"/>
      <c r="W32" s="172"/>
      <c r="X32" s="135"/>
      <c r="Y32" s="182" t="s">
        <v>343</v>
      </c>
      <c r="Z32" s="135"/>
      <c r="AA32" s="182" t="s">
        <v>343</v>
      </c>
      <c r="AB32" s="135"/>
      <c r="AC32" s="135"/>
      <c r="AD32" s="135"/>
      <c r="AE32" s="135"/>
      <c r="AF32" s="135"/>
      <c r="AG32" s="135"/>
      <c r="AH32" s="135"/>
      <c r="AI32" s="135"/>
      <c r="AJ32" s="112">
        <f t="shared" si="3"/>
        <v>2</v>
      </c>
      <c r="AK32" s="14">
        <f t="shared" si="4"/>
        <v>0</v>
      </c>
      <c r="AL32" s="14">
        <f t="shared" si="5"/>
        <v>0</v>
      </c>
    </row>
    <row r="33" ht="21.0" customHeight="1">
      <c r="A33" s="19">
        <v>27.0</v>
      </c>
      <c r="B33" s="204">
        <v>2.110110116E9</v>
      </c>
      <c r="C33" s="205" t="s">
        <v>357</v>
      </c>
      <c r="D33" s="206" t="s">
        <v>127</v>
      </c>
      <c r="E33" s="135"/>
      <c r="F33" s="135"/>
      <c r="G33" s="135"/>
      <c r="H33" s="135"/>
      <c r="I33" s="135"/>
      <c r="J33" s="147"/>
      <c r="K33" s="135"/>
      <c r="L33" s="135"/>
      <c r="M33" s="135"/>
      <c r="N33" s="135"/>
      <c r="O33" s="105"/>
      <c r="P33" s="105"/>
      <c r="Q33" s="135"/>
      <c r="R33" s="135"/>
      <c r="S33" s="135"/>
      <c r="T33" s="135"/>
      <c r="U33" s="135"/>
      <c r="V33" s="135"/>
      <c r="W33" s="172"/>
      <c r="X33" s="182"/>
      <c r="Y33" s="135"/>
      <c r="Z33" s="135"/>
      <c r="AA33" s="135"/>
      <c r="AB33" s="135"/>
      <c r="AC33" s="135"/>
      <c r="AD33" s="135"/>
      <c r="AE33" s="135"/>
      <c r="AF33" s="135"/>
      <c r="AG33" s="135"/>
      <c r="AH33" s="135"/>
      <c r="AI33" s="135"/>
      <c r="AJ33" s="112">
        <f t="shared" si="3"/>
        <v>0</v>
      </c>
      <c r="AK33" s="14">
        <f t="shared" si="4"/>
        <v>0</v>
      </c>
      <c r="AL33" s="14">
        <f t="shared" si="5"/>
        <v>0</v>
      </c>
    </row>
    <row r="34" ht="21.0" customHeight="1">
      <c r="A34" s="19">
        <v>28.0</v>
      </c>
      <c r="B34" s="204">
        <v>2.110110117E9</v>
      </c>
      <c r="C34" s="205" t="s">
        <v>358</v>
      </c>
      <c r="D34" s="206" t="s">
        <v>127</v>
      </c>
      <c r="E34" s="135"/>
      <c r="F34" s="182"/>
      <c r="G34" s="135"/>
      <c r="H34" s="135"/>
      <c r="I34" s="135"/>
      <c r="J34" s="147"/>
      <c r="K34" s="135"/>
      <c r="L34" s="135"/>
      <c r="M34" s="135"/>
      <c r="N34" s="135"/>
      <c r="O34" s="105"/>
      <c r="P34" s="105"/>
      <c r="Q34" s="135"/>
      <c r="R34" s="182"/>
      <c r="S34" s="135"/>
      <c r="T34" s="135"/>
      <c r="U34" s="135"/>
      <c r="V34" s="135"/>
      <c r="W34" s="166"/>
      <c r="X34" s="135"/>
      <c r="Y34" s="135"/>
      <c r="Z34" s="182"/>
      <c r="AA34" s="135"/>
      <c r="AB34" s="135"/>
      <c r="AC34" s="135"/>
      <c r="AD34" s="135"/>
      <c r="AE34" s="135"/>
      <c r="AF34" s="135"/>
      <c r="AG34" s="135"/>
      <c r="AH34" s="135"/>
      <c r="AI34" s="135"/>
      <c r="AJ34" s="112">
        <f t="shared" si="3"/>
        <v>0</v>
      </c>
      <c r="AK34" s="14">
        <f t="shared" si="4"/>
        <v>0</v>
      </c>
      <c r="AL34" s="14">
        <f t="shared" si="5"/>
        <v>0</v>
      </c>
    </row>
    <row r="35" ht="21.0" customHeight="1">
      <c r="A35" s="19">
        <v>29.0</v>
      </c>
      <c r="B35" s="204">
        <v>2.110110115E9</v>
      </c>
      <c r="C35" s="205" t="s">
        <v>359</v>
      </c>
      <c r="D35" s="206" t="s">
        <v>127</v>
      </c>
      <c r="E35" s="182"/>
      <c r="F35" s="135"/>
      <c r="G35" s="135"/>
      <c r="H35" s="135"/>
      <c r="I35" s="182"/>
      <c r="J35" s="147"/>
      <c r="K35" s="135"/>
      <c r="L35" s="135"/>
      <c r="M35" s="135"/>
      <c r="N35" s="135"/>
      <c r="O35" s="105"/>
      <c r="P35" s="105"/>
      <c r="Q35" s="135"/>
      <c r="R35" s="135"/>
      <c r="S35" s="135"/>
      <c r="T35" s="135"/>
      <c r="U35" s="135"/>
      <c r="V35" s="135"/>
      <c r="W35" s="172"/>
      <c r="X35" s="182"/>
      <c r="Y35" s="135"/>
      <c r="Z35" s="135"/>
      <c r="AA35" s="135"/>
      <c r="AB35" s="135"/>
      <c r="AC35" s="135"/>
      <c r="AD35" s="135"/>
      <c r="AE35" s="135"/>
      <c r="AF35" s="135"/>
      <c r="AG35" s="135"/>
      <c r="AH35" s="135"/>
      <c r="AI35" s="135"/>
      <c r="AJ35" s="112">
        <f t="shared" si="3"/>
        <v>0</v>
      </c>
      <c r="AK35" s="14">
        <f t="shared" si="4"/>
        <v>0</v>
      </c>
      <c r="AL35" s="14">
        <f t="shared" si="5"/>
        <v>0</v>
      </c>
    </row>
    <row r="36" ht="21.0" customHeight="1">
      <c r="A36" s="19">
        <v>30.0</v>
      </c>
      <c r="B36" s="204">
        <v>2.110110119E9</v>
      </c>
      <c r="C36" s="205" t="s">
        <v>360</v>
      </c>
      <c r="D36" s="206" t="s">
        <v>200</v>
      </c>
      <c r="E36" s="135"/>
      <c r="F36" s="135"/>
      <c r="G36" s="135"/>
      <c r="H36" s="135"/>
      <c r="I36" s="135"/>
      <c r="J36" s="147"/>
      <c r="K36" s="135"/>
      <c r="L36" s="182"/>
      <c r="M36" s="135"/>
      <c r="N36" s="135"/>
      <c r="O36" s="105"/>
      <c r="P36" s="105"/>
      <c r="Q36" s="135"/>
      <c r="R36" s="135"/>
      <c r="S36" s="135"/>
      <c r="T36" s="135"/>
      <c r="U36" s="135"/>
      <c r="V36" s="135"/>
      <c r="W36" s="172"/>
      <c r="X36" s="182"/>
      <c r="Y36" s="135"/>
      <c r="Z36" s="135"/>
      <c r="AA36" s="135"/>
      <c r="AB36" s="135"/>
      <c r="AC36" s="135"/>
      <c r="AD36" s="135"/>
      <c r="AE36" s="135"/>
      <c r="AF36" s="135"/>
      <c r="AG36" s="135"/>
      <c r="AH36" s="135"/>
      <c r="AI36" s="135"/>
      <c r="AJ36" s="112">
        <f t="shared" si="3"/>
        <v>0</v>
      </c>
      <c r="AK36" s="14">
        <f t="shared" si="4"/>
        <v>0</v>
      </c>
      <c r="AL36" s="14">
        <f t="shared" si="5"/>
        <v>0</v>
      </c>
    </row>
    <row r="37" ht="21.0" customHeight="1">
      <c r="A37" s="19">
        <v>31.0</v>
      </c>
      <c r="B37" s="210">
        <v>2.11011012E9</v>
      </c>
      <c r="C37" s="208" t="s">
        <v>361</v>
      </c>
      <c r="D37" s="212" t="s">
        <v>362</v>
      </c>
      <c r="E37" s="182"/>
      <c r="F37" s="135"/>
      <c r="G37" s="135"/>
      <c r="H37" s="182"/>
      <c r="I37" s="135"/>
      <c r="J37" s="147"/>
      <c r="K37" s="135"/>
      <c r="L37" s="135"/>
      <c r="M37" s="135"/>
      <c r="N37" s="135"/>
      <c r="O37" s="105"/>
      <c r="P37" s="105"/>
      <c r="Q37" s="135"/>
      <c r="R37" s="135"/>
      <c r="S37" s="182"/>
      <c r="T37" s="135"/>
      <c r="U37" s="135"/>
      <c r="V37" s="135"/>
      <c r="W37" s="166"/>
      <c r="X37" s="182"/>
      <c r="Y37" s="135"/>
      <c r="Z37" s="135"/>
      <c r="AA37" s="135"/>
      <c r="AB37" s="135"/>
      <c r="AC37" s="135"/>
      <c r="AD37" s="135"/>
      <c r="AE37" s="135"/>
      <c r="AF37" s="135"/>
      <c r="AG37" s="135"/>
      <c r="AH37" s="135"/>
      <c r="AI37" s="135"/>
      <c r="AJ37" s="112">
        <f t="shared" si="3"/>
        <v>0</v>
      </c>
      <c r="AK37" s="14">
        <f t="shared" si="4"/>
        <v>0</v>
      </c>
      <c r="AL37" s="14">
        <f t="shared" si="5"/>
        <v>0</v>
      </c>
    </row>
    <row r="38" ht="21.0" customHeight="1">
      <c r="A38" s="19">
        <v>32.0</v>
      </c>
      <c r="B38" s="204">
        <v>2.110110121E9</v>
      </c>
      <c r="C38" s="211" t="s">
        <v>363</v>
      </c>
      <c r="D38" s="206" t="s">
        <v>206</v>
      </c>
      <c r="E38" s="135"/>
      <c r="F38" s="135"/>
      <c r="G38" s="135"/>
      <c r="H38" s="135"/>
      <c r="I38" s="135"/>
      <c r="J38" s="147"/>
      <c r="K38" s="135"/>
      <c r="L38" s="135"/>
      <c r="M38" s="135"/>
      <c r="N38" s="135"/>
      <c r="O38" s="105"/>
      <c r="P38" s="105"/>
      <c r="Q38" s="135"/>
      <c r="R38" s="135"/>
      <c r="S38" s="135"/>
      <c r="T38" s="135"/>
      <c r="U38" s="135"/>
      <c r="V38" s="135"/>
      <c r="W38" s="172"/>
      <c r="X38" s="135"/>
      <c r="Y38" s="135"/>
      <c r="Z38" s="135"/>
      <c r="AA38" s="135"/>
      <c r="AB38" s="135"/>
      <c r="AC38" s="135"/>
      <c r="AD38" s="135"/>
      <c r="AE38" s="135"/>
      <c r="AF38" s="135"/>
      <c r="AG38" s="135"/>
      <c r="AH38" s="135"/>
      <c r="AI38" s="135"/>
      <c r="AJ38" s="112">
        <f t="shared" si="3"/>
        <v>0</v>
      </c>
      <c r="AK38" s="14">
        <f t="shared" si="4"/>
        <v>0</v>
      </c>
      <c r="AL38" s="14">
        <f t="shared" si="5"/>
        <v>0</v>
      </c>
    </row>
    <row r="39" ht="21.0" customHeight="1">
      <c r="A39" s="19">
        <v>33.0</v>
      </c>
      <c r="B39" s="64">
        <v>2.110110123E9</v>
      </c>
      <c r="C39" s="208" t="s">
        <v>364</v>
      </c>
      <c r="D39" s="209" t="s">
        <v>135</v>
      </c>
      <c r="E39" s="135"/>
      <c r="F39" s="135"/>
      <c r="G39" s="135"/>
      <c r="H39" s="135"/>
      <c r="I39" s="135"/>
      <c r="J39" s="147"/>
      <c r="K39" s="135"/>
      <c r="L39" s="135"/>
      <c r="M39" s="135"/>
      <c r="N39" s="135"/>
      <c r="O39" s="105"/>
      <c r="P39" s="105"/>
      <c r="Q39" s="135"/>
      <c r="R39" s="135"/>
      <c r="S39" s="135"/>
      <c r="T39" s="135"/>
      <c r="U39" s="135"/>
      <c r="V39" s="135"/>
      <c r="W39" s="172"/>
      <c r="X39" s="135"/>
      <c r="Y39" s="135"/>
      <c r="Z39" s="135"/>
      <c r="AA39" s="135"/>
      <c r="AB39" s="135"/>
      <c r="AC39" s="135"/>
      <c r="AD39" s="135"/>
      <c r="AE39" s="135"/>
      <c r="AF39" s="135"/>
      <c r="AG39" s="135"/>
      <c r="AH39" s="135"/>
      <c r="AI39" s="135"/>
      <c r="AJ39" s="112">
        <f t="shared" si="3"/>
        <v>0</v>
      </c>
      <c r="AK39" s="14">
        <f t="shared" si="4"/>
        <v>0</v>
      </c>
      <c r="AL39" s="14">
        <f t="shared" si="5"/>
        <v>0</v>
      </c>
    </row>
    <row r="40" ht="21.0" customHeight="1">
      <c r="A40" s="19">
        <v>34.0</v>
      </c>
      <c r="B40" s="213">
        <v>2.110110122E9</v>
      </c>
      <c r="C40" s="208" t="s">
        <v>365</v>
      </c>
      <c r="D40" s="212" t="s">
        <v>135</v>
      </c>
      <c r="E40" s="135"/>
      <c r="F40" s="135"/>
      <c r="G40" s="135"/>
      <c r="H40" s="135"/>
      <c r="I40" s="135"/>
      <c r="J40" s="147"/>
      <c r="K40" s="135"/>
      <c r="L40" s="135"/>
      <c r="M40" s="135"/>
      <c r="N40" s="135"/>
      <c r="O40" s="105"/>
      <c r="P40" s="105"/>
      <c r="Q40" s="135"/>
      <c r="R40" s="135"/>
      <c r="S40" s="135"/>
      <c r="T40" s="135"/>
      <c r="U40" s="135"/>
      <c r="V40" s="135"/>
      <c r="W40" s="172"/>
      <c r="X40" s="182"/>
      <c r="Y40" s="135"/>
      <c r="Z40" s="135"/>
      <c r="AA40" s="135"/>
      <c r="AB40" s="135"/>
      <c r="AC40" s="135"/>
      <c r="AD40" s="135"/>
      <c r="AE40" s="135"/>
      <c r="AF40" s="135"/>
      <c r="AG40" s="135"/>
      <c r="AH40" s="135"/>
      <c r="AI40" s="135"/>
      <c r="AJ40" s="112">
        <f t="shared" si="3"/>
        <v>0</v>
      </c>
      <c r="AK40" s="14">
        <f t="shared" si="4"/>
        <v>0</v>
      </c>
      <c r="AL40" s="14">
        <f t="shared" si="5"/>
        <v>0</v>
      </c>
    </row>
    <row r="41" ht="21.0" customHeight="1">
      <c r="A41" s="19">
        <v>35.0</v>
      </c>
      <c r="B41" s="204">
        <v>2.110110125E9</v>
      </c>
      <c r="C41" s="205" t="s">
        <v>366</v>
      </c>
      <c r="D41" s="206" t="s">
        <v>367</v>
      </c>
      <c r="E41" s="182"/>
      <c r="F41" s="135"/>
      <c r="G41" s="135"/>
      <c r="H41" s="135"/>
      <c r="I41" s="135"/>
      <c r="J41" s="147"/>
      <c r="K41" s="135"/>
      <c r="L41" s="135"/>
      <c r="M41" s="135"/>
      <c r="N41" s="135"/>
      <c r="O41" s="105"/>
      <c r="P41" s="105"/>
      <c r="Q41" s="135"/>
      <c r="R41" s="135"/>
      <c r="S41" s="135"/>
      <c r="T41" s="135"/>
      <c r="U41" s="135"/>
      <c r="V41" s="135"/>
      <c r="W41" s="166"/>
      <c r="X41" s="135"/>
      <c r="Y41" s="135"/>
      <c r="Z41" s="135"/>
      <c r="AA41" s="135"/>
      <c r="AB41" s="135"/>
      <c r="AC41" s="135"/>
      <c r="AD41" s="135"/>
      <c r="AE41" s="135"/>
      <c r="AF41" s="135"/>
      <c r="AG41" s="135"/>
      <c r="AH41" s="135"/>
      <c r="AI41" s="135"/>
      <c r="AJ41" s="112">
        <f t="shared" si="3"/>
        <v>0</v>
      </c>
      <c r="AK41" s="14">
        <f t="shared" si="4"/>
        <v>0</v>
      </c>
      <c r="AL41" s="14">
        <f t="shared" si="5"/>
        <v>0</v>
      </c>
    </row>
    <row r="42" ht="21.0" customHeight="1">
      <c r="A42" s="19">
        <v>36.0</v>
      </c>
      <c r="B42" s="204">
        <v>2.110110126E9</v>
      </c>
      <c r="C42" s="205" t="s">
        <v>368</v>
      </c>
      <c r="D42" s="206" t="s">
        <v>217</v>
      </c>
      <c r="E42" s="182"/>
      <c r="F42" s="182"/>
      <c r="G42" s="182"/>
      <c r="H42" s="135"/>
      <c r="I42" s="135"/>
      <c r="J42" s="147"/>
      <c r="K42" s="135"/>
      <c r="L42" s="135"/>
      <c r="M42" s="135"/>
      <c r="N42" s="135"/>
      <c r="O42" s="105"/>
      <c r="P42" s="105"/>
      <c r="Q42" s="135"/>
      <c r="R42" s="135"/>
      <c r="S42" s="135"/>
      <c r="T42" s="135"/>
      <c r="U42" s="135"/>
      <c r="V42" s="135"/>
      <c r="W42" s="166"/>
      <c r="X42" s="135"/>
      <c r="Y42" s="135"/>
      <c r="Z42" s="135"/>
      <c r="AA42" s="135"/>
      <c r="AB42" s="135"/>
      <c r="AC42" s="135"/>
      <c r="AD42" s="135"/>
      <c r="AE42" s="135"/>
      <c r="AF42" s="135"/>
      <c r="AG42" s="135"/>
      <c r="AH42" s="135"/>
      <c r="AI42" s="135"/>
      <c r="AJ42" s="112">
        <f t="shared" si="3"/>
        <v>0</v>
      </c>
      <c r="AK42" s="14">
        <f t="shared" si="4"/>
        <v>0</v>
      </c>
      <c r="AL42" s="14">
        <f t="shared" si="5"/>
        <v>0</v>
      </c>
    </row>
    <row r="43" ht="21.0" customHeight="1">
      <c r="A43" s="19">
        <v>37.0</v>
      </c>
      <c r="B43" s="64">
        <v>2.110110127E9</v>
      </c>
      <c r="C43" s="208" t="s">
        <v>369</v>
      </c>
      <c r="D43" s="212" t="s">
        <v>370</v>
      </c>
      <c r="E43" s="135"/>
      <c r="F43" s="135"/>
      <c r="G43" s="135"/>
      <c r="H43" s="182"/>
      <c r="I43" s="135"/>
      <c r="J43" s="147"/>
      <c r="K43" s="135"/>
      <c r="L43" s="182"/>
      <c r="M43" s="135"/>
      <c r="N43" s="135"/>
      <c r="O43" s="105"/>
      <c r="P43" s="105"/>
      <c r="Q43" s="135"/>
      <c r="R43" s="182"/>
      <c r="S43" s="182"/>
      <c r="T43" s="135"/>
      <c r="U43" s="135"/>
      <c r="V43" s="182" t="s">
        <v>95</v>
      </c>
      <c r="W43" s="166" t="s">
        <v>285</v>
      </c>
      <c r="X43" s="182" t="s">
        <v>285</v>
      </c>
      <c r="Y43" s="182" t="s">
        <v>285</v>
      </c>
      <c r="Z43" s="135"/>
      <c r="AA43" s="182" t="s">
        <v>285</v>
      </c>
      <c r="AB43" s="135"/>
      <c r="AC43" s="182"/>
      <c r="AD43" s="135"/>
      <c r="AE43" s="135"/>
      <c r="AF43" s="135"/>
      <c r="AG43" s="135"/>
      <c r="AH43" s="135"/>
      <c r="AI43" s="135"/>
      <c r="AJ43" s="112">
        <f t="shared" si="3"/>
        <v>1</v>
      </c>
      <c r="AK43" s="14">
        <f t="shared" si="4"/>
        <v>0</v>
      </c>
      <c r="AL43" s="14">
        <f t="shared" si="5"/>
        <v>0</v>
      </c>
    </row>
    <row r="44" ht="21.0" customHeight="1">
      <c r="A44" s="19">
        <v>38.0</v>
      </c>
      <c r="B44" s="64">
        <v>2.110110132E9</v>
      </c>
      <c r="C44" s="208" t="s">
        <v>371</v>
      </c>
      <c r="D44" s="209" t="s">
        <v>372</v>
      </c>
      <c r="E44" s="135"/>
      <c r="F44" s="135"/>
      <c r="G44" s="135"/>
      <c r="H44" s="135"/>
      <c r="I44" s="135"/>
      <c r="J44" s="147"/>
      <c r="K44" s="135"/>
      <c r="L44" s="135"/>
      <c r="M44" s="135"/>
      <c r="N44" s="135"/>
      <c r="O44" s="105"/>
      <c r="P44" s="105"/>
      <c r="Q44" s="135"/>
      <c r="R44" s="182"/>
      <c r="S44" s="182"/>
      <c r="T44" s="135"/>
      <c r="U44" s="135"/>
      <c r="V44" s="135"/>
      <c r="W44" s="166"/>
      <c r="X44" s="135"/>
      <c r="Y44" s="135"/>
      <c r="Z44" s="135"/>
      <c r="AA44" s="135"/>
      <c r="AB44" s="135"/>
      <c r="AC44" s="135"/>
      <c r="AD44" s="135"/>
      <c r="AE44" s="135"/>
      <c r="AF44" s="135"/>
      <c r="AG44" s="135"/>
      <c r="AH44" s="135"/>
      <c r="AI44" s="135"/>
      <c r="AJ44" s="112">
        <f t="shared" si="3"/>
        <v>0</v>
      </c>
      <c r="AK44" s="14">
        <f t="shared" si="4"/>
        <v>0</v>
      </c>
      <c r="AL44" s="14">
        <f t="shared" si="5"/>
        <v>0</v>
      </c>
    </row>
    <row r="45" ht="21.0" customHeight="1">
      <c r="A45" s="19">
        <v>39.0</v>
      </c>
      <c r="B45" s="213">
        <v>2.110110133E9</v>
      </c>
      <c r="C45" s="208" t="s">
        <v>373</v>
      </c>
      <c r="D45" s="212" t="s">
        <v>374</v>
      </c>
      <c r="E45" s="135"/>
      <c r="F45" s="135"/>
      <c r="G45" s="135"/>
      <c r="H45" s="135"/>
      <c r="I45" s="135"/>
      <c r="J45" s="147"/>
      <c r="K45" s="135"/>
      <c r="L45" s="135"/>
      <c r="M45" s="135"/>
      <c r="N45" s="135"/>
      <c r="O45" s="105"/>
      <c r="P45" s="105"/>
      <c r="Q45" s="135"/>
      <c r="R45" s="135"/>
      <c r="S45" s="182"/>
      <c r="T45" s="135"/>
      <c r="U45" s="135"/>
      <c r="V45" s="135"/>
      <c r="W45" s="172"/>
      <c r="X45" s="135"/>
      <c r="Y45" s="135"/>
      <c r="Z45" s="135"/>
      <c r="AA45" s="135"/>
      <c r="AB45" s="135"/>
      <c r="AC45" s="135"/>
      <c r="AD45" s="135"/>
      <c r="AE45" s="135"/>
      <c r="AF45" s="135"/>
      <c r="AG45" s="135"/>
      <c r="AH45" s="135"/>
      <c r="AI45" s="135"/>
      <c r="AJ45" s="112">
        <f t="shared" si="3"/>
        <v>0</v>
      </c>
      <c r="AK45" s="14">
        <f t="shared" si="4"/>
        <v>0</v>
      </c>
      <c r="AL45" s="14">
        <f t="shared" si="5"/>
        <v>0</v>
      </c>
    </row>
    <row r="46" ht="21.0" customHeight="1">
      <c r="A46" s="19">
        <v>40.0</v>
      </c>
      <c r="B46" s="204">
        <v>2.110110134E9</v>
      </c>
      <c r="C46" s="205" t="s">
        <v>375</v>
      </c>
      <c r="D46" s="206" t="s">
        <v>376</v>
      </c>
      <c r="E46" s="135"/>
      <c r="F46" s="135"/>
      <c r="G46" s="135"/>
      <c r="H46" s="135"/>
      <c r="I46" s="135"/>
      <c r="J46" s="147"/>
      <c r="K46" s="135"/>
      <c r="L46" s="135"/>
      <c r="M46" s="135"/>
      <c r="N46" s="135"/>
      <c r="O46" s="105"/>
      <c r="P46" s="105"/>
      <c r="Q46" s="135"/>
      <c r="R46" s="135"/>
      <c r="S46" s="135"/>
      <c r="T46" s="135"/>
      <c r="U46" s="135"/>
      <c r="V46" s="182" t="s">
        <v>285</v>
      </c>
      <c r="W46" s="166" t="s">
        <v>285</v>
      </c>
      <c r="X46" s="182" t="s">
        <v>285</v>
      </c>
      <c r="Y46" s="182" t="s">
        <v>285</v>
      </c>
      <c r="Z46" s="135"/>
      <c r="AA46" s="182" t="s">
        <v>285</v>
      </c>
      <c r="AB46" s="135"/>
      <c r="AC46" s="135"/>
      <c r="AD46" s="135"/>
      <c r="AE46" s="135"/>
      <c r="AF46" s="135"/>
      <c r="AG46" s="135"/>
      <c r="AH46" s="135"/>
      <c r="AI46" s="135"/>
      <c r="AJ46" s="112">
        <f t="shared" si="3"/>
        <v>0</v>
      </c>
      <c r="AK46" s="14">
        <f t="shared" si="4"/>
        <v>0</v>
      </c>
      <c r="AL46" s="14">
        <f t="shared" si="5"/>
        <v>0</v>
      </c>
    </row>
    <row r="47" ht="21.0" customHeight="1">
      <c r="A47" s="19">
        <v>41.0</v>
      </c>
      <c r="B47" s="204">
        <v>2.110110128E9</v>
      </c>
      <c r="C47" s="205" t="s">
        <v>377</v>
      </c>
      <c r="D47" s="206" t="s">
        <v>378</v>
      </c>
      <c r="E47" s="182"/>
      <c r="F47" s="135"/>
      <c r="G47" s="135"/>
      <c r="H47" s="135"/>
      <c r="I47" s="135"/>
      <c r="J47" s="147"/>
      <c r="K47" s="135"/>
      <c r="L47" s="135"/>
      <c r="M47" s="135"/>
      <c r="N47" s="135"/>
      <c r="O47" s="105"/>
      <c r="P47" s="105"/>
      <c r="Q47" s="135"/>
      <c r="R47" s="135"/>
      <c r="S47" s="182"/>
      <c r="T47" s="135"/>
      <c r="U47" s="135"/>
      <c r="V47" s="135"/>
      <c r="W47" s="166"/>
      <c r="X47" s="135"/>
      <c r="Y47" s="135"/>
      <c r="Z47" s="135"/>
      <c r="AA47" s="135"/>
      <c r="AB47" s="135"/>
      <c r="AC47" s="182"/>
      <c r="AD47" s="182"/>
      <c r="AE47" s="135"/>
      <c r="AF47" s="135"/>
      <c r="AG47" s="135"/>
      <c r="AH47" s="135"/>
      <c r="AI47" s="135"/>
      <c r="AJ47" s="112">
        <f t="shared" si="3"/>
        <v>0</v>
      </c>
      <c r="AK47" s="14">
        <f t="shared" si="4"/>
        <v>0</v>
      </c>
      <c r="AL47" s="14">
        <f t="shared" si="5"/>
        <v>0</v>
      </c>
    </row>
    <row r="48" ht="21.0" customHeight="1">
      <c r="A48" s="19">
        <v>42.0</v>
      </c>
      <c r="B48" s="64">
        <v>2.11011013E9</v>
      </c>
      <c r="C48" s="208" t="s">
        <v>379</v>
      </c>
      <c r="D48" s="212" t="s">
        <v>244</v>
      </c>
      <c r="E48" s="182"/>
      <c r="F48" s="135"/>
      <c r="G48" s="135"/>
      <c r="H48" s="135"/>
      <c r="I48" s="135"/>
      <c r="J48" s="147"/>
      <c r="K48" s="135"/>
      <c r="L48" s="135"/>
      <c r="M48" s="135"/>
      <c r="N48" s="135"/>
      <c r="O48" s="105"/>
      <c r="P48" s="105"/>
      <c r="Q48" s="135"/>
      <c r="R48" s="135"/>
      <c r="S48" s="135"/>
      <c r="T48" s="135"/>
      <c r="U48" s="135"/>
      <c r="V48" s="182" t="s">
        <v>285</v>
      </c>
      <c r="W48" s="166" t="s">
        <v>285</v>
      </c>
      <c r="X48" s="182" t="s">
        <v>285</v>
      </c>
      <c r="Y48" s="182" t="s">
        <v>285</v>
      </c>
      <c r="Z48" s="135"/>
      <c r="AA48" s="182" t="s">
        <v>285</v>
      </c>
      <c r="AB48" s="135"/>
      <c r="AC48" s="135"/>
      <c r="AD48" s="135"/>
      <c r="AE48" s="135"/>
      <c r="AF48" s="135"/>
      <c r="AG48" s="135"/>
      <c r="AH48" s="135"/>
      <c r="AI48" s="135"/>
      <c r="AJ48" s="112">
        <f t="shared" si="3"/>
        <v>0</v>
      </c>
      <c r="AK48" s="14">
        <f t="shared" si="4"/>
        <v>0</v>
      </c>
      <c r="AL48" s="14">
        <f t="shared" si="5"/>
        <v>0</v>
      </c>
    </row>
    <row r="49" ht="21.0" customHeight="1">
      <c r="A49" s="19">
        <v>43.0</v>
      </c>
      <c r="B49" s="213">
        <v>2.110110129E9</v>
      </c>
      <c r="C49" s="208" t="s">
        <v>380</v>
      </c>
      <c r="D49" s="212" t="s">
        <v>244</v>
      </c>
      <c r="E49" s="135"/>
      <c r="F49" s="135"/>
      <c r="G49" s="135"/>
      <c r="H49" s="135"/>
      <c r="I49" s="135"/>
      <c r="J49" s="147"/>
      <c r="K49" s="135"/>
      <c r="L49" s="135"/>
      <c r="M49" s="135"/>
      <c r="N49" s="135"/>
      <c r="O49" s="105"/>
      <c r="P49" s="105"/>
      <c r="Q49" s="135"/>
      <c r="R49" s="182"/>
      <c r="S49" s="135"/>
      <c r="T49" s="135"/>
      <c r="U49" s="135"/>
      <c r="V49" s="135"/>
      <c r="W49" s="172"/>
      <c r="X49" s="135"/>
      <c r="Y49" s="135"/>
      <c r="Z49" s="135"/>
      <c r="AA49" s="135"/>
      <c r="AB49" s="135"/>
      <c r="AC49" s="135"/>
      <c r="AD49" s="135"/>
      <c r="AE49" s="135"/>
      <c r="AF49" s="135"/>
      <c r="AG49" s="135"/>
      <c r="AH49" s="135"/>
      <c r="AI49" s="135"/>
      <c r="AJ49" s="112">
        <f t="shared" si="3"/>
        <v>0</v>
      </c>
      <c r="AK49" s="14">
        <f t="shared" si="4"/>
        <v>0</v>
      </c>
      <c r="AL49" s="14">
        <f t="shared" si="5"/>
        <v>0</v>
      </c>
    </row>
    <row r="50" ht="21.0" customHeight="1">
      <c r="A50" s="19">
        <v>44.0</v>
      </c>
      <c r="B50" s="204">
        <v>2.110110131E9</v>
      </c>
      <c r="C50" s="205" t="s">
        <v>381</v>
      </c>
      <c r="D50" s="206" t="s">
        <v>244</v>
      </c>
      <c r="E50" s="135"/>
      <c r="F50" s="135"/>
      <c r="G50" s="135"/>
      <c r="H50" s="135"/>
      <c r="I50" s="135"/>
      <c r="J50" s="147"/>
      <c r="K50" s="135"/>
      <c r="L50" s="135"/>
      <c r="M50" s="135"/>
      <c r="N50" s="135"/>
      <c r="O50" s="105"/>
      <c r="P50" s="105"/>
      <c r="Q50" s="135"/>
      <c r="R50" s="135"/>
      <c r="S50" s="135"/>
      <c r="T50" s="135"/>
      <c r="U50" s="135"/>
      <c r="V50" s="135"/>
      <c r="W50" s="172"/>
      <c r="X50" s="135"/>
      <c r="Y50" s="135"/>
      <c r="Z50" s="135"/>
      <c r="AA50" s="182" t="s">
        <v>343</v>
      </c>
      <c r="AB50" s="135"/>
      <c r="AC50" s="135"/>
      <c r="AD50" s="135"/>
      <c r="AE50" s="135"/>
      <c r="AF50" s="135"/>
      <c r="AG50" s="135"/>
      <c r="AH50" s="135"/>
      <c r="AI50" s="135"/>
      <c r="AJ50" s="112">
        <f t="shared" si="3"/>
        <v>1</v>
      </c>
      <c r="AK50" s="14">
        <f t="shared" si="4"/>
        <v>0</v>
      </c>
      <c r="AL50" s="14">
        <f t="shared" si="5"/>
        <v>0</v>
      </c>
    </row>
    <row r="51" ht="21.0" customHeight="1">
      <c r="A51" s="19">
        <v>45.0</v>
      </c>
      <c r="B51" s="204">
        <v>2.110110136E9</v>
      </c>
      <c r="C51" s="205" t="s">
        <v>382</v>
      </c>
      <c r="D51" s="206" t="s">
        <v>227</v>
      </c>
      <c r="E51" s="105"/>
      <c r="F51" s="105"/>
      <c r="G51" s="105"/>
      <c r="H51" s="105"/>
      <c r="I51" s="105"/>
      <c r="J51" s="139"/>
      <c r="K51" s="105"/>
      <c r="L51" s="105"/>
      <c r="M51" s="105"/>
      <c r="N51" s="105"/>
      <c r="O51" s="105"/>
      <c r="P51" s="105"/>
      <c r="Q51" s="105"/>
      <c r="R51" s="105"/>
      <c r="S51" s="105"/>
      <c r="T51" s="105"/>
      <c r="U51" s="105"/>
      <c r="V51" s="105"/>
      <c r="W51" s="130"/>
      <c r="X51" s="105"/>
      <c r="Y51" s="105"/>
      <c r="Z51" s="105"/>
      <c r="AA51" s="105"/>
      <c r="AB51" s="105"/>
      <c r="AC51" s="105"/>
      <c r="AD51" s="105"/>
      <c r="AE51" s="105"/>
      <c r="AF51" s="105"/>
      <c r="AG51" s="105"/>
      <c r="AH51" s="105"/>
      <c r="AI51" s="105"/>
      <c r="AJ51" s="112">
        <f t="shared" si="3"/>
        <v>0</v>
      </c>
      <c r="AK51" s="14">
        <f t="shared" si="4"/>
        <v>0</v>
      </c>
      <c r="AL51" s="14">
        <f t="shared" si="5"/>
        <v>0</v>
      </c>
    </row>
    <row r="52" ht="21.0" customHeight="1">
      <c r="A52" s="19">
        <v>46.0</v>
      </c>
      <c r="B52" s="204">
        <v>2.110110135E9</v>
      </c>
      <c r="C52" s="205" t="s">
        <v>383</v>
      </c>
      <c r="D52" s="206" t="s">
        <v>227</v>
      </c>
      <c r="E52" s="135"/>
      <c r="F52" s="135"/>
      <c r="G52" s="135"/>
      <c r="H52" s="135"/>
      <c r="I52" s="135"/>
      <c r="J52" s="147"/>
      <c r="K52" s="135"/>
      <c r="L52" s="135"/>
      <c r="M52" s="135"/>
      <c r="N52" s="135"/>
      <c r="O52" s="105"/>
      <c r="P52" s="105"/>
      <c r="Q52" s="135"/>
      <c r="R52" s="135"/>
      <c r="S52" s="135"/>
      <c r="T52" s="135"/>
      <c r="U52" s="135"/>
      <c r="V52" s="182" t="s">
        <v>96</v>
      </c>
      <c r="W52" s="166"/>
      <c r="X52" s="135"/>
      <c r="Y52" s="135"/>
      <c r="Z52" s="135"/>
      <c r="AA52" s="135"/>
      <c r="AB52" s="135"/>
      <c r="AC52" s="182"/>
      <c r="AD52" s="182"/>
      <c r="AE52" s="135"/>
      <c r="AF52" s="135"/>
      <c r="AG52" s="135"/>
      <c r="AH52" s="135"/>
      <c r="AI52" s="135"/>
      <c r="AJ52" s="112">
        <f t="shared" si="3"/>
        <v>0</v>
      </c>
      <c r="AK52" s="14">
        <f t="shared" si="4"/>
        <v>1</v>
      </c>
      <c r="AL52" s="14">
        <f t="shared" si="5"/>
        <v>0</v>
      </c>
    </row>
    <row r="53" ht="21.0" customHeight="1">
      <c r="A53" s="19">
        <v>47.0</v>
      </c>
      <c r="B53" s="64">
        <v>2.110110138E9</v>
      </c>
      <c r="C53" s="208" t="s">
        <v>384</v>
      </c>
      <c r="D53" s="212" t="s">
        <v>157</v>
      </c>
      <c r="E53" s="135"/>
      <c r="F53" s="135"/>
      <c r="G53" s="135"/>
      <c r="H53" s="135"/>
      <c r="I53" s="182"/>
      <c r="J53" s="147"/>
      <c r="K53" s="135"/>
      <c r="L53" s="182"/>
      <c r="M53" s="135"/>
      <c r="N53" s="135"/>
      <c r="O53" s="105"/>
      <c r="P53" s="105"/>
      <c r="Q53" s="135"/>
      <c r="R53" s="182"/>
      <c r="S53" s="182"/>
      <c r="T53" s="135"/>
      <c r="U53" s="135"/>
      <c r="V53" s="182" t="s">
        <v>95</v>
      </c>
      <c r="W53" s="166" t="s">
        <v>285</v>
      </c>
      <c r="X53" s="182" t="s">
        <v>285</v>
      </c>
      <c r="Y53" s="182" t="s">
        <v>285</v>
      </c>
      <c r="Z53" s="135"/>
      <c r="AA53" s="182" t="s">
        <v>285</v>
      </c>
      <c r="AB53" s="135"/>
      <c r="AC53" s="135"/>
      <c r="AD53" s="135"/>
      <c r="AE53" s="135"/>
      <c r="AF53" s="135"/>
      <c r="AG53" s="135"/>
      <c r="AH53" s="135"/>
      <c r="AI53" s="135"/>
      <c r="AJ53" s="112">
        <f t="shared" si="3"/>
        <v>1</v>
      </c>
      <c r="AK53" s="14">
        <f t="shared" si="4"/>
        <v>0</v>
      </c>
      <c r="AL53" s="14">
        <f t="shared" si="5"/>
        <v>0</v>
      </c>
    </row>
    <row r="54" ht="21.0" customHeight="1">
      <c r="A54" s="19">
        <v>48.0</v>
      </c>
      <c r="B54" s="64">
        <v>2.110110137E9</v>
      </c>
      <c r="C54" s="208" t="s">
        <v>385</v>
      </c>
      <c r="D54" s="209" t="s">
        <v>157</v>
      </c>
      <c r="E54" s="135"/>
      <c r="F54" s="135"/>
      <c r="G54" s="135"/>
      <c r="H54" s="135"/>
      <c r="I54" s="135"/>
      <c r="J54" s="147"/>
      <c r="K54" s="135"/>
      <c r="L54" s="135"/>
      <c r="M54" s="135"/>
      <c r="N54" s="135"/>
      <c r="O54" s="105"/>
      <c r="P54" s="105"/>
      <c r="Q54" s="135"/>
      <c r="R54" s="135"/>
      <c r="S54" s="135"/>
      <c r="T54" s="135"/>
      <c r="U54" s="135"/>
      <c r="V54" s="182" t="s">
        <v>95</v>
      </c>
      <c r="W54" s="166" t="s">
        <v>285</v>
      </c>
      <c r="X54" s="182" t="s">
        <v>285</v>
      </c>
      <c r="Y54" s="182" t="s">
        <v>285</v>
      </c>
      <c r="Z54" s="135"/>
      <c r="AA54" s="182" t="s">
        <v>285</v>
      </c>
      <c r="AB54" s="135"/>
      <c r="AC54" s="135"/>
      <c r="AD54" s="135"/>
      <c r="AE54" s="135"/>
      <c r="AF54" s="135"/>
      <c r="AG54" s="135"/>
      <c r="AH54" s="135"/>
      <c r="AI54" s="135"/>
      <c r="AJ54" s="112">
        <f t="shared" si="3"/>
        <v>1</v>
      </c>
      <c r="AK54" s="14">
        <f t="shared" si="4"/>
        <v>0</v>
      </c>
      <c r="AL54" s="14">
        <f t="shared" si="5"/>
        <v>0</v>
      </c>
    </row>
    <row r="55" ht="18.0" customHeight="1">
      <c r="A55" s="9" t="s">
        <v>160</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1"/>
      <c r="AJ55" s="214">
        <f t="shared" ref="AJ55:AL55" si="6">SUM(AJ7:AJ54)</f>
        <v>25</v>
      </c>
      <c r="AK55" s="214">
        <f t="shared" si="6"/>
        <v>2</v>
      </c>
      <c r="AL55" s="214">
        <f t="shared" si="6"/>
        <v>0</v>
      </c>
    </row>
    <row r="56" ht="18.0" customHeight="1">
      <c r="A56" s="177" t="s">
        <v>161</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1"/>
    </row>
    <row r="57" ht="18.0"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row>
    <row r="58" ht="18.0"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row>
    <row r="59" ht="18.0"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row>
    <row r="60" ht="18.0"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row>
    <row r="61" ht="18.0"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row>
    <row r="62" ht="18.0"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row>
    <row r="63" ht="18.0"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row>
    <row r="64" ht="18.0"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row>
    <row r="65" ht="18.0"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ht="18.0"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row>
    <row r="67" ht="18.0"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ht="18.0"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row r="69" ht="18.0"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row>
    <row r="70" ht="18.0"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row>
    <row r="71" ht="18.0"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row>
    <row r="72" ht="18.0"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row>
    <row r="73" ht="18.0"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row>
    <row r="74" ht="18.0"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row>
    <row r="75" ht="18.0"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row>
    <row r="76" ht="18.0"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row>
    <row r="77" ht="18.0"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row>
    <row r="78" ht="18.0"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row>
    <row r="79" ht="18.0"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row>
    <row r="80" ht="18.0"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row>
    <row r="81" ht="18.0"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row>
    <row r="82" ht="18.0"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row>
    <row r="83" ht="18.0"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row>
    <row r="84" ht="18.0"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row>
    <row r="85" ht="18.0"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row>
    <row r="86" ht="18.0"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row>
    <row r="87" ht="18.0"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row>
    <row r="88" ht="18.0"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row>
    <row r="89" ht="18.0"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row>
    <row r="90" ht="18.0"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row>
    <row r="91" ht="18.0"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row>
    <row r="92" ht="18.0"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row>
    <row r="93" ht="18.0"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row>
    <row r="94" ht="18.0"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row>
    <row r="95" ht="18.0"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row>
    <row r="96" ht="18.0"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row>
    <row r="97" ht="18.0"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row>
    <row r="98" ht="18.0"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row>
    <row r="99" ht="18.0"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row>
    <row r="100" ht="18.0"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row>
    <row r="101" ht="18.0"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row>
    <row r="102" ht="18.0"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row>
    <row r="103" ht="18.0"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row>
    <row r="104" ht="18.0" customHeight="1">
      <c r="A104" s="87"/>
      <c r="B104" s="87"/>
      <c r="C104" s="178"/>
      <c r="D104" s="87"/>
      <c r="E104" s="87"/>
      <c r="F104" s="87"/>
      <c r="G104" s="87"/>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row>
    <row r="105" ht="18.0" customHeight="1">
      <c r="A105" s="87"/>
      <c r="B105" s="87"/>
      <c r="C105" s="178"/>
      <c r="D105" s="87"/>
      <c r="E105" s="87"/>
      <c r="F105" s="87"/>
      <c r="G105" s="87"/>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row>
    <row r="106" ht="18.0" customHeight="1">
      <c r="A106" s="87"/>
      <c r="B106" s="87"/>
      <c r="C106" s="178"/>
      <c r="E106" s="87"/>
      <c r="F106" s="87"/>
      <c r="G106" s="87"/>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row>
    <row r="107" ht="18.0" customHeight="1">
      <c r="A107" s="87"/>
      <c r="B107" s="87"/>
      <c r="C107" s="178"/>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row>
    <row r="108" ht="18.0" customHeight="1">
      <c r="A108" s="87"/>
      <c r="B108" s="87"/>
      <c r="C108" s="178"/>
      <c r="F108" s="87"/>
      <c r="G108" s="87"/>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row>
    <row r="109" ht="18.0" customHeight="1">
      <c r="A109" s="87"/>
      <c r="B109" s="87"/>
      <c r="C109" s="178"/>
      <c r="E109" s="87"/>
      <c r="F109" s="87"/>
      <c r="G109" s="87"/>
      <c r="H109" s="203"/>
      <c r="I109" s="203"/>
      <c r="J109" s="203"/>
      <c r="K109" s="203"/>
      <c r="L109" s="203"/>
      <c r="M109" s="203"/>
      <c r="N109" s="203"/>
      <c r="O109" s="203"/>
      <c r="P109" s="203"/>
      <c r="Q109" s="203"/>
      <c r="R109" s="203"/>
      <c r="S109" s="203"/>
      <c r="T109" s="203"/>
      <c r="U109" s="203"/>
      <c r="V109" s="203"/>
      <c r="W109" s="87"/>
      <c r="X109" s="203"/>
      <c r="Y109" s="203"/>
      <c r="Z109" s="203"/>
      <c r="AA109" s="203"/>
      <c r="AB109" s="203"/>
      <c r="AC109" s="203"/>
      <c r="AD109" s="203"/>
      <c r="AE109" s="203"/>
      <c r="AF109" s="203"/>
      <c r="AG109" s="203"/>
      <c r="AH109" s="203"/>
      <c r="AI109" s="203"/>
      <c r="AJ109" s="203"/>
      <c r="AK109" s="203"/>
      <c r="AL109" s="203"/>
    </row>
    <row r="110" ht="18.0"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row>
    <row r="111" ht="18.0"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row>
    <row r="112" ht="18.0"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row>
    <row r="113" ht="18.0"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row>
    <row r="114" ht="18.0"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row>
    <row r="115" ht="18.0"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row>
    <row r="116" ht="18.0"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row>
    <row r="117" ht="18.0"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row>
    <row r="118" ht="18.0"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row>
    <row r="119" ht="18.0"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row>
    <row r="120" ht="18.0"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row>
    <row r="121" ht="18.0"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row>
    <row r="122" ht="18.0"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row>
    <row r="123" ht="18.0"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row>
    <row r="124" ht="18.0"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row>
    <row r="125" ht="18.0"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row>
    <row r="126" ht="18.0"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row>
    <row r="127" ht="18.0"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row>
    <row r="128" ht="18.0"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row>
    <row r="129" ht="18.0"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row>
    <row r="130" ht="18.0"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row>
    <row r="131" ht="18.0"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row>
    <row r="132" ht="18.0"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row>
    <row r="133" ht="18.0"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row>
    <row r="134" ht="18.0"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row>
    <row r="135" ht="18.0"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row>
    <row r="136" ht="18.0"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row>
    <row r="137" ht="18.0"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row>
    <row r="138" ht="18.0"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row>
    <row r="139" ht="18.0"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row>
    <row r="140" ht="18.0"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row>
    <row r="141" ht="18.0"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row>
    <row r="142" ht="18.0"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row>
    <row r="143" ht="18.0"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row>
    <row r="144" ht="18.0"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row>
    <row r="145" ht="18.0"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row>
    <row r="146" ht="18.0"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row>
    <row r="147" ht="18.0"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row>
    <row r="148" ht="18.0"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row>
    <row r="149" ht="18.0"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row>
    <row r="150" ht="18.0"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row>
    <row r="151" ht="18.0"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row>
    <row r="152" ht="18.0"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row>
    <row r="153" ht="18.0"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row>
    <row r="154" ht="18.0"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row>
    <row r="155" ht="18.0"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row>
    <row r="156" ht="18.0"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row>
    <row r="157" ht="18.0"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row>
    <row r="158" ht="18.0"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row>
    <row r="159" ht="18.0"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row>
    <row r="160" ht="18.0"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row>
    <row r="161" ht="18.0"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row>
    <row r="162" ht="18.0"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row>
    <row r="163" ht="18.0"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row>
    <row r="164" ht="18.0"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row>
    <row r="165" ht="18.0"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row>
    <row r="166" ht="18.0"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row>
    <row r="167" ht="18.0"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row>
    <row r="168" ht="18.0"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row>
    <row r="169" ht="18.0"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row>
    <row r="170" ht="18.0"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row>
    <row r="171" ht="18.0"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row>
    <row r="172" ht="18.0"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row>
    <row r="173" ht="18.0"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row>
    <row r="174" ht="18.0"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row>
    <row r="175" ht="18.0"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row>
    <row r="176" ht="18.0"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row>
    <row r="177" ht="18.0"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row>
    <row r="178" ht="18.0"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row>
    <row r="179" ht="18.0"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row>
    <row r="180" ht="18.0"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row>
    <row r="181" ht="18.0"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row>
    <row r="182" ht="18.0"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row>
    <row r="183" ht="18.0"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row>
    <row r="184" ht="18.0"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row>
    <row r="185" ht="18.0"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row>
    <row r="186" ht="18.0"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row>
    <row r="187" ht="18.0"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row>
    <row r="188" ht="18.0"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row>
    <row r="189" ht="18.0"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row>
    <row r="190" ht="18.0"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row>
    <row r="191" ht="18.0"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row>
    <row r="192" ht="18.0"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row>
    <row r="193" ht="18.0"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row>
    <row r="194" ht="18.0"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row>
    <row r="195" ht="18.0"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row>
    <row r="196" ht="18.0"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row>
    <row r="197" ht="18.0"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row>
    <row r="198" ht="18.0"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row>
    <row r="199" ht="18.0"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row>
    <row r="200" ht="18.0"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row>
    <row r="201" ht="18.0"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row>
    <row r="202" ht="18.0"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row>
    <row r="203" ht="18.0"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row>
    <row r="204" ht="18.0"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row>
    <row r="205" ht="18.0"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row>
    <row r="206" ht="18.0"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row>
    <row r="207" ht="18.0"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row>
    <row r="208" ht="18.0"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row>
    <row r="209" ht="18.0"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row>
    <row r="210" ht="18.0"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row>
    <row r="211" ht="18.0"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row>
    <row r="212" ht="18.0"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row>
    <row r="213" ht="18.0"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row>
    <row r="214" ht="18.0"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row>
    <row r="215" ht="18.0"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row>
    <row r="216" ht="18.0"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row>
    <row r="217" ht="18.0"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row>
    <row r="218" ht="18.0"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row>
    <row r="219" ht="18.0"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row>
    <row r="220" ht="18.0"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row>
    <row r="221" ht="18.0"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row>
    <row r="222" ht="18.0"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row>
    <row r="223" ht="18.0"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row>
    <row r="224" ht="18.0"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row>
    <row r="225" ht="18.0"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row>
    <row r="226" ht="18.0"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row>
    <row r="227" ht="18.0"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row>
    <row r="228" ht="18.0"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row>
    <row r="229" ht="18.0"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row>
    <row r="230" ht="18.0"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row>
    <row r="231" ht="18.0"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row>
    <row r="232" ht="18.0"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row>
    <row r="233" ht="18.0"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row>
    <row r="234" ht="18.0"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row>
    <row r="235" ht="18.0"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row>
    <row r="236" ht="18.0"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row>
    <row r="237" ht="18.0"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row>
    <row r="238" ht="18.0"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row>
    <row r="239" ht="18.0"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row>
    <row r="240" ht="18.0"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row>
    <row r="241" ht="18.0"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row>
    <row r="242" ht="18.0"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row>
    <row r="243" ht="18.0"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row>
    <row r="244" ht="18.0"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row>
    <row r="245" ht="18.0"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row>
    <row r="246" ht="18.0" customHeight="1">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row>
    <row r="247" ht="18.0" customHeight="1">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row>
    <row r="248" ht="18.0" customHeight="1">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row>
    <row r="249" ht="18.0"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row>
    <row r="250" ht="18.0"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row>
    <row r="251" ht="18.0"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row>
    <row r="252" ht="18.0"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row>
    <row r="253" ht="18.0" customHeight="1">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row>
    <row r="254" ht="18.0" customHeight="1">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row>
    <row r="255" ht="18.0" customHeight="1">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row>
    <row r="256" ht="18.0" customHeight="1">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106:D106"/>
    <mergeCell ref="C107:G107"/>
    <mergeCell ref="C108:E108"/>
    <mergeCell ref="C109:D109"/>
    <mergeCell ref="O4:Q4"/>
    <mergeCell ref="R4:T4"/>
    <mergeCell ref="A5:A6"/>
    <mergeCell ref="B5:B6"/>
    <mergeCell ref="AJ5:AJ6"/>
    <mergeCell ref="AK5:AK6"/>
    <mergeCell ref="AL5:AL6"/>
  </mergeCells>
  <conditionalFormatting sqref="E6:AI54">
    <cfRule type="expression" dxfId="0" priority="1">
      <formula>IF(E$6="CN",1,0)</formula>
    </cfRule>
  </conditionalFormatting>
  <printOptions/>
  <pageMargins bottom="0.16875" footer="0.0" header="0.0" left="0.309027777777778" right="0.25" top="0.309027777777778"/>
  <pageSetup scale="47"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