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 sheetId="3" r:id="rId6"/>
    <sheet state="visible" name="Sheet1"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G5">
      <text>
        <t xml:space="preserve">anhtuan:
V0</t>
      </text>
    </comment>
    <comment authorId="0" ref="E7">
      <text>
        <t xml:space="preserve">anhtuan:
TIẾT CUỐI</t>
      </text>
    </comment>
    <comment authorId="0" ref="J7">
      <text>
        <t xml:space="preserve">anhtuan:
TIẾT CUỐI</t>
      </text>
    </comment>
    <comment authorId="0" ref="J13">
      <text>
        <t xml:space="preserve">anhtuan:
2h30 
học VH</t>
      </text>
    </comment>
    <comment authorId="0" ref="L17">
      <text>
        <t xml:space="preserve">anhtuan:
Hoc
VH</t>
      </text>
    </comment>
    <comment authorId="0" ref="J20">
      <text>
        <t xml:space="preserve">anhtuan:
3h30 
học VH</t>
      </text>
    </comment>
    <comment authorId="0" ref="L34">
      <text>
        <t xml:space="preserve">anhtuan:
Hoc
VH</t>
      </text>
    </comment>
    <comment authorId="0" ref="E37">
      <text>
        <t xml:space="preserve">anhtuan:
TIẾT CUỐI</t>
      </text>
    </comment>
    <comment authorId="0" ref="J37">
      <text>
        <t xml:space="preserve">anhtuan:
TIẾT CUỐI</t>
      </text>
    </comment>
    <comment authorId="0" ref="L39">
      <text>
        <t xml:space="preserve">anhtuan:
Hoc
VH</t>
      </text>
    </comment>
  </commentList>
</comments>
</file>

<file path=xl/sharedStrings.xml><?xml version="1.0" encoding="utf-8"?>
<sst xmlns="http://schemas.openxmlformats.org/spreadsheetml/2006/main" count="402" uniqueCount="157">
  <si>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</si>
  <si>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</si>
  <si>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</si>
  <si>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</si>
  <si>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</si>
  <si>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</si>
  <si>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</si>
  <si>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</si>
  <si>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</si>
  <si>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</si>
  <si>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</si>
  <si>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</si>
  <si>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</si>
  <si>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</si>
  <si>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</si>
  <si>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</si>
  <si>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</si>
  <si>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</si>
  <si>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</si>
  <si>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</si>
  <si>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</si>
  <si>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</si>
  <si>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</si>
  <si>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</si>
  <si>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</si>
  <si>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</si>
  <si>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</si>
  <si>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</si>
  <si>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</si>
  <si>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</si>
  <si>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</si>
  <si>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</si>
  <si>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</si>
  <si>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</si>
  <si>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</si>
  <si>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</si>
  <si>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</si>
  <si>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</si>
  <si>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</si>
  <si>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</si>
  <si>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</si>
  <si>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</si>
  <si>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</si>
  <si>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</si>
  <si>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</si>
  <si>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</si>
  <si>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</si>
  <si>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</si>
  <si>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</si>
  <si>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</si>
  <si>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</si>
  <si>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</si>
  <si>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</si>
  <si>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</si>
  <si>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</si>
  <si>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</si>
  <si>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</si>
  <si>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</si>
  <si>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</si>
  <si>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</si>
  <si>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</si>
  <si>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</si>
  <si>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</si>
  <si>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</si>
  <si>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</si>
  <si>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</si>
  <si>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</si>
  <si>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</si>
  <si>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</si>
  <si>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</si>
  <si>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</si>
  <si>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</si>
  <si>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</si>
  <si>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 xml:space="preserve">Tổng HS vắng không phép </t>
  </si>
  <si>
    <t>Tổng HS vắng không phép</t>
  </si>
  <si>
    <t xml:space="preserve">   Tổng số buổi học sinh vắng học không phép trong tháng 01: </t>
  </si>
  <si>
    <t>Tổng số buổi học sinh vắng học có phép trong tháng 01:</t>
  </si>
  <si>
    <t xml:space="preserve">Tổng số buổi học sinh đi học trễ trong tháng 01: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</si>
  <si>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</si>
  <si>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</si>
  <si>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</si>
  <si>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</si>
  <si>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CNOT21.1</t>
    </r>
    <r>
      <rPr>
        <rFont val="Times New Roman"/>
        <b/>
        <color rgb="FFFF0000"/>
        <sz val="14.0"/>
      </rPr>
      <t xml:space="preserve"> </t>
    </r>
    <r>
      <rPr>
        <rFont val="Times New Roman"/>
        <b/>
        <color theme="1"/>
        <sz val="14.0"/>
      </rPr>
      <t>HÀNG NGÀY</t>
    </r>
  </si>
  <si>
    <t xml:space="preserve"> </t>
  </si>
  <si>
    <t xml:space="preserve">Tháng </t>
  </si>
  <si>
    <t>Năm</t>
  </si>
  <si>
    <t>STT</t>
  </si>
  <si>
    <t>HỌ VÀ TÊN</t>
  </si>
  <si>
    <t>K</t>
  </si>
  <si>
    <t>P</t>
  </si>
  <si>
    <t>T</t>
  </si>
  <si>
    <t>Nguyễn Quốc</t>
  </si>
  <si>
    <t>An</t>
  </si>
  <si>
    <t>Bùi Hoàng</t>
  </si>
  <si>
    <t>Ân</t>
  </si>
  <si>
    <t>Trần Nguyễn Hoàng</t>
  </si>
  <si>
    <t>Nguyễn Nhựt</t>
  </si>
  <si>
    <t>Anh</t>
  </si>
  <si>
    <t>Nguyễn Công</t>
  </si>
  <si>
    <t>Chức</t>
  </si>
  <si>
    <t>Huỳnh Quốc</t>
  </si>
  <si>
    <t>Chương</t>
  </si>
  <si>
    <t xml:space="preserve">Võ Ngọc </t>
  </si>
  <si>
    <t>Điệp</t>
  </si>
  <si>
    <t>Võ Tường</t>
  </si>
  <si>
    <t>Duy</t>
  </si>
  <si>
    <t>Phan Trung</t>
  </si>
  <si>
    <t>Hậu</t>
  </si>
  <si>
    <t>Tiết Kim</t>
  </si>
  <si>
    <t>Hiển</t>
  </si>
  <si>
    <t>Nguyễn Văn</t>
  </si>
  <si>
    <t>Huy</t>
  </si>
  <si>
    <t>Nguyễn Tấn</t>
  </si>
  <si>
    <t>Nguyễn Quang</t>
  </si>
  <si>
    <t>Phạm Tuấn</t>
  </si>
  <si>
    <t>Kiệt</t>
  </si>
  <si>
    <t>Đinh Lê Anh</t>
  </si>
  <si>
    <t>Lê Duy</t>
  </si>
  <si>
    <t>Linh</t>
  </si>
  <si>
    <t xml:space="preserve">Nguyễn Văn </t>
  </si>
  <si>
    <t>Long</t>
  </si>
  <si>
    <t>Châu Tiến</t>
  </si>
  <si>
    <t>Minh</t>
  </si>
  <si>
    <t>Nam</t>
  </si>
  <si>
    <t>Nguyên</t>
  </si>
  <si>
    <t>Trần Kỳ</t>
  </si>
  <si>
    <t>Nhơn</t>
  </si>
  <si>
    <t>Võ Minh</t>
  </si>
  <si>
    <t>Nhựt</t>
  </si>
  <si>
    <t xml:space="preserve">Đinh Hoàng </t>
  </si>
  <si>
    <t>Phi</t>
  </si>
  <si>
    <t>Huỳnh Minh</t>
  </si>
  <si>
    <t>Phúc</t>
  </si>
  <si>
    <t>Võ Hoàng</t>
  </si>
  <si>
    <t>Nguyễn Thiên</t>
  </si>
  <si>
    <t>Nguyễn Liz</t>
  </si>
  <si>
    <t>Sine</t>
  </si>
  <si>
    <t>Tài</t>
  </si>
  <si>
    <t>Nguyễn Minh</t>
  </si>
  <si>
    <t>Tân</t>
  </si>
  <si>
    <t>Phạm Quốc</t>
  </si>
  <si>
    <t>Thái</t>
  </si>
  <si>
    <t>Lê Anh Quốc</t>
  </si>
  <si>
    <t>Tri</t>
  </si>
  <si>
    <t>Lê Hoàng</t>
  </si>
  <si>
    <t>Trung</t>
  </si>
  <si>
    <t xml:space="preserve">Trần Thị Cẩm </t>
  </si>
  <si>
    <t>Tú</t>
  </si>
  <si>
    <t>Tuấn</t>
  </si>
  <si>
    <t>Lê Thanh</t>
  </si>
  <si>
    <t>Tuyết</t>
  </si>
  <si>
    <t>Nguyễn Thế</t>
  </si>
  <si>
    <t>Vinh</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</si>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</sst>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2">
    <font>
      <b/>
      <sz val="10.0"/>
      <color rgb="FF000000"/>
      <name val="Times New Roman"/>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theme="0"/>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b/>
      <sz val="12.0"/>
      <name val="VNI-Times"/>
    </font>
    <font>
      <sz val="12.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vertical="center"/>
    </xf>
    <xf borderId="29" fillId="5" fontId="30" numFmtId="0" xfId="0" applyAlignment="1" applyBorder="1" applyFont="1">
      <alignment horizontal="center" vertical="center"/>
    </xf>
    <xf borderId="20" fillId="6" fontId="29" numFmtId="0" xfId="0" applyAlignment="1" applyBorder="1" applyFill="1" applyFont="1">
      <alignment horizontal="right"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vertical="center"/>
    </xf>
    <xf borderId="14" fillId="0" fontId="9" numFmtId="0" xfId="0" applyAlignment="1" applyBorder="1" applyFont="1">
      <alignment vertical="top"/>
    </xf>
    <xf borderId="14" fillId="0" fontId="35" numFmtId="0" xfId="0" applyAlignment="1" applyBorder="1" applyFont="1">
      <alignment horizontal="center" vertical="top"/>
    </xf>
    <xf borderId="31" fillId="8" fontId="9" numFmtId="0" xfId="0" applyAlignment="1" applyBorder="1" applyFill="1" applyFont="1">
      <alignment horizontal="center"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3" fontId="33" numFmtId="0" xfId="0" applyAlignment="1" applyBorder="1" applyFont="1">
      <alignment horizontal="left" vertical="center"/>
    </xf>
    <xf borderId="7" fillId="3" fontId="9" numFmtId="0" xfId="0" applyAlignment="1" applyBorder="1" applyFont="1">
      <alignment horizontal="left" vertical="center"/>
    </xf>
    <xf borderId="7" fillId="3" fontId="36" numFmtId="165" xfId="0" applyAlignment="1" applyBorder="1" applyFont="1" applyNumberFormat="1">
      <alignment horizontal="center" vertical="center"/>
    </xf>
    <xf borderId="7" fillId="3" fontId="36" numFmtId="165" xfId="0" applyAlignment="1" applyBorder="1" applyFont="1" applyNumberFormat="1">
      <alignment horizontal="center" readingOrder="0" vertical="center"/>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7" fillId="0" fontId="38" numFmtId="165" xfId="0" applyAlignment="1" applyBorder="1" applyFont="1" applyNumberFormat="1">
      <alignment horizontal="center" readingOrder="0" shrinkToFit="0" wrapText="0"/>
    </xf>
    <xf borderId="7" fillId="0" fontId="33" numFmtId="0" xfId="0" applyAlignment="1" applyBorder="1" applyFont="1">
      <alignment shrinkToFit="0" vertical="center" wrapText="1"/>
    </xf>
    <xf borderId="7" fillId="0" fontId="9" numFmtId="0" xfId="0" applyAlignment="1" applyBorder="1" applyFont="1">
      <alignment shrinkToFit="0" vertical="center" wrapText="1"/>
    </xf>
    <xf borderId="32" fillId="9" fontId="38" numFmtId="165" xfId="0" applyAlignment="1" applyBorder="1" applyFill="1" applyFont="1" applyNumberFormat="1">
      <alignment horizontal="center" shrinkToFit="0" wrapText="0"/>
    </xf>
    <xf borderId="32" fillId="0" fontId="38"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0" numFmtId="0" xfId="0" applyAlignment="1" applyBorder="1" applyFont="1">
      <alignment horizontal="center" vertical="center"/>
    </xf>
    <xf borderId="0" fillId="0" fontId="41" numFmtId="0" xfId="0" applyAlignment="1" applyFont="1">
      <alignment horizontal="left" shrinkToFit="0" vertical="center" wrapText="1"/>
    </xf>
    <xf borderId="0" fillId="0" fontId="9" numFmtId="0" xfId="0" applyAlignment="1" applyFont="1">
      <alignment vertical="top"/>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8</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CNOT21.1!AI55</f>
        <v>18</v>
      </c>
      <c r="X13" s="29">
        <f>CNOT21.1!AJ55</f>
        <v>10</v>
      </c>
      <c r="Y13" s="30">
        <f>CNOT21.1!AK55</f>
        <v>12</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18" t="s">
        <v>12</v>
      </c>
      <c r="D5" s="19">
        <v>26.0</v>
      </c>
      <c r="E5" s="20" t="str">
        <f t="shared" ref="E5:G5" si="1">#REF!</f>
        <v>#REF!</v>
      </c>
      <c r="F5" s="21" t="str">
        <f t="shared" si="1"/>
        <v>#REF!</v>
      </c>
      <c r="G5" s="22" t="str">
        <f t="shared" si="1"/>
        <v>#REF!</v>
      </c>
      <c r="H5" s="17">
        <v>1.0</v>
      </c>
      <c r="I5" s="23" t="s">
        <v>65</v>
      </c>
      <c r="J5" s="19">
        <v>35.0</v>
      </c>
      <c r="K5" s="20" t="str">
        <f t="shared" ref="K5:M5" si="2">#REF!</f>
        <v>#REF!</v>
      </c>
      <c r="L5" s="21" t="str">
        <f t="shared" si="2"/>
        <v>#REF!</v>
      </c>
      <c r="M5" s="22" t="str">
        <f t="shared" si="2"/>
        <v>#REF!</v>
      </c>
      <c r="N5" s="17">
        <v>1.0</v>
      </c>
      <c r="O5" s="18" t="s">
        <v>36</v>
      </c>
      <c r="P5" s="19">
        <v>24.0</v>
      </c>
      <c r="Q5" s="20" t="str">
        <f t="shared" ref="Q5:S5" si="3">#REF!</f>
        <v>#REF!</v>
      </c>
      <c r="R5" s="21" t="str">
        <f t="shared" si="3"/>
        <v>#REF!</v>
      </c>
      <c r="S5" s="22" t="str">
        <f t="shared" si="3"/>
        <v>#REF!</v>
      </c>
      <c r="T5" s="17">
        <v>1.0</v>
      </c>
      <c r="U5" s="23" t="s">
        <v>25</v>
      </c>
      <c r="V5" s="19">
        <v>27.0</v>
      </c>
      <c r="W5" s="20" t="str">
        <f t="shared" ref="W5:Y5" si="4">#REF!</f>
        <v>#REF!</v>
      </c>
      <c r="X5" s="21" t="str">
        <f t="shared" si="4"/>
        <v>#REF!</v>
      </c>
      <c r="Y5" s="22" t="str">
        <f t="shared" si="4"/>
        <v>#REF!</v>
      </c>
      <c r="Z5" s="16"/>
    </row>
    <row r="6" ht="20.25" customHeight="1">
      <c r="A6" s="16"/>
      <c r="B6" s="17">
        <v>2.0</v>
      </c>
      <c r="C6" s="18" t="s">
        <v>16</v>
      </c>
      <c r="D6" s="19">
        <v>28.0</v>
      </c>
      <c r="E6" s="20" t="str">
        <f t="shared" ref="E6:G6" si="5">#REF!</f>
        <v>#REF!</v>
      </c>
      <c r="F6" s="21" t="str">
        <f t="shared" si="5"/>
        <v>#REF!</v>
      </c>
      <c r="G6" s="22" t="str">
        <f t="shared" si="5"/>
        <v>#REF!</v>
      </c>
      <c r="H6" s="17">
        <v>2.0</v>
      </c>
      <c r="I6" s="23" t="s">
        <v>13</v>
      </c>
      <c r="J6" s="19">
        <v>34.0</v>
      </c>
      <c r="K6" s="20" t="str">
        <f t="shared" ref="K6:M6" si="6">#REF!</f>
        <v>#REF!</v>
      </c>
      <c r="L6" s="21" t="str">
        <f t="shared" si="6"/>
        <v>#REF!</v>
      </c>
      <c r="M6" s="22" t="str">
        <f t="shared" si="6"/>
        <v>#REF!</v>
      </c>
      <c r="N6" s="17">
        <v>2.0</v>
      </c>
      <c r="O6" s="18" t="s">
        <v>40</v>
      </c>
      <c r="P6" s="19">
        <v>22.0</v>
      </c>
      <c r="Q6" s="20" t="str">
        <f t="shared" ref="Q6:S6" si="7">#REF!</f>
        <v>#REF!</v>
      </c>
      <c r="R6" s="21" t="str">
        <f t="shared" si="7"/>
        <v>#REF!</v>
      </c>
      <c r="S6" s="22" t="str">
        <f t="shared" si="7"/>
        <v>#REF!</v>
      </c>
      <c r="T6" s="17">
        <v>2.0</v>
      </c>
      <c r="U6" s="23" t="s">
        <v>29</v>
      </c>
      <c r="V6" s="17">
        <v>25.0</v>
      </c>
      <c r="W6" s="20" t="str">
        <f t="shared" ref="W6:Y6" si="8">#REF!</f>
        <v>#REF!</v>
      </c>
      <c r="X6" s="21" t="str">
        <f t="shared" si="8"/>
        <v>#REF!</v>
      </c>
      <c r="Y6" s="22" t="str">
        <f t="shared" si="8"/>
        <v>#REF!</v>
      </c>
      <c r="Z6" s="16"/>
    </row>
    <row r="7" ht="20.25" customHeight="1">
      <c r="A7" s="16"/>
      <c r="B7" s="17">
        <v>3.0</v>
      </c>
      <c r="C7" s="18" t="s">
        <v>20</v>
      </c>
      <c r="D7" s="19">
        <v>29.0</v>
      </c>
      <c r="E7" s="20" t="str">
        <f t="shared" ref="E7:G7" si="9">#REF!</f>
        <v>#REF!</v>
      </c>
      <c r="F7" s="21" t="str">
        <f t="shared" si="9"/>
        <v>#REF!</v>
      </c>
      <c r="G7" s="22" t="str">
        <f t="shared" si="9"/>
        <v>#REF!</v>
      </c>
      <c r="H7" s="17">
        <v>3.0</v>
      </c>
      <c r="I7" s="23" t="s">
        <v>17</v>
      </c>
      <c r="J7" s="19">
        <v>28.0</v>
      </c>
      <c r="K7" s="20" t="str">
        <f t="shared" ref="K7:M7" si="10">#REF!</f>
        <v>#REF!</v>
      </c>
      <c r="L7" s="21" t="str">
        <f t="shared" si="10"/>
        <v>#REF!</v>
      </c>
      <c r="M7" s="22" t="str">
        <f t="shared" si="10"/>
        <v>#REF!</v>
      </c>
      <c r="N7" s="17">
        <v>3.0</v>
      </c>
      <c r="O7" s="18" t="s">
        <v>44</v>
      </c>
      <c r="P7" s="19">
        <v>25.0</v>
      </c>
      <c r="Q7" s="20" t="str">
        <f t="shared" ref="Q7:S7" si="11">#REF!</f>
        <v>#REF!</v>
      </c>
      <c r="R7" s="21" t="str">
        <f t="shared" si="11"/>
        <v>#REF!</v>
      </c>
      <c r="S7" s="22" t="str">
        <f t="shared" si="11"/>
        <v>#REF!</v>
      </c>
      <c r="T7" s="17">
        <v>3.0</v>
      </c>
      <c r="U7" s="23" t="s">
        <v>33</v>
      </c>
      <c r="V7" s="19">
        <v>27.0</v>
      </c>
      <c r="W7" s="25" t="str">
        <f t="shared" ref="W7:Y7" si="12">#REF!</f>
        <v>#REF!</v>
      </c>
      <c r="X7" s="26" t="str">
        <f t="shared" si="12"/>
        <v>#REF!</v>
      </c>
      <c r="Y7" s="27" t="str">
        <f t="shared" si="12"/>
        <v>#REF!</v>
      </c>
      <c r="Z7" s="16"/>
    </row>
    <row r="8" ht="20.25" customHeight="1">
      <c r="A8" s="16"/>
      <c r="B8" s="17">
        <v>4.0</v>
      </c>
      <c r="C8" s="18" t="s">
        <v>24</v>
      </c>
      <c r="D8" s="19">
        <v>28.0</v>
      </c>
      <c r="E8" s="20" t="str">
        <f t="shared" ref="E8:G8" si="13">#REF!</f>
        <v>#REF!</v>
      </c>
      <c r="F8" s="21" t="str">
        <f t="shared" si="13"/>
        <v>#REF!</v>
      </c>
      <c r="G8" s="22" t="str">
        <f t="shared" si="13"/>
        <v>#REF!</v>
      </c>
      <c r="H8" s="17">
        <v>4.0</v>
      </c>
      <c r="I8" s="23" t="s">
        <v>21</v>
      </c>
      <c r="J8" s="19">
        <v>21.0</v>
      </c>
      <c r="K8" s="20" t="str">
        <f t="shared" ref="K8:M8" si="14">#REF!</f>
        <v>#REF!</v>
      </c>
      <c r="L8" s="21" t="str">
        <f t="shared" si="14"/>
        <v>#REF!</v>
      </c>
      <c r="M8" s="22" t="str">
        <f t="shared" si="14"/>
        <v>#REF!</v>
      </c>
      <c r="N8" s="17">
        <v>4.0</v>
      </c>
      <c r="O8" s="18" t="s">
        <v>48</v>
      </c>
      <c r="P8" s="19">
        <v>25.0</v>
      </c>
      <c r="Q8" s="20" t="str">
        <f t="shared" ref="Q8:S8" si="15">#REF!</f>
        <v>#REF!</v>
      </c>
      <c r="R8" s="20" t="str">
        <f t="shared" si="15"/>
        <v>#REF!</v>
      </c>
      <c r="S8" s="20" t="str">
        <f t="shared" si="15"/>
        <v>#REF!</v>
      </c>
      <c r="T8" s="17">
        <v>4.0</v>
      </c>
      <c r="U8" s="23" t="s">
        <v>37</v>
      </c>
      <c r="V8" s="19">
        <v>17.0</v>
      </c>
      <c r="W8" s="20" t="str">
        <f t="shared" ref="W8:Y8" si="16">#REF!</f>
        <v>#REF!</v>
      </c>
      <c r="X8" s="21" t="str">
        <f t="shared" si="16"/>
        <v>#REF!</v>
      </c>
      <c r="Y8" s="22" t="str">
        <f t="shared" si="16"/>
        <v>#REF!</v>
      </c>
      <c r="Z8" s="16"/>
    </row>
    <row r="9" ht="20.25" customHeight="1">
      <c r="A9" s="16"/>
      <c r="B9" s="17">
        <v>5.0</v>
      </c>
      <c r="C9" s="18" t="s">
        <v>28</v>
      </c>
      <c r="D9" s="19">
        <v>25.0</v>
      </c>
      <c r="E9" s="20" t="str">
        <f t="shared" ref="E9:G9" si="17">#REF!</f>
        <v>#REF!</v>
      </c>
      <c r="F9" s="21" t="str">
        <f t="shared" si="17"/>
        <v>#REF!</v>
      </c>
      <c r="G9" s="22" t="str">
        <f t="shared" si="17"/>
        <v>#REF!</v>
      </c>
      <c r="H9" s="17">
        <v>5.0</v>
      </c>
      <c r="I9" s="24" t="s">
        <v>35</v>
      </c>
      <c r="J9" s="17">
        <v>26.0</v>
      </c>
      <c r="K9" s="28" t="str">
        <f t="shared" ref="K9:M9" si="18">#REF!</f>
        <v>#REF!</v>
      </c>
      <c r="L9" s="29" t="str">
        <f t="shared" si="18"/>
        <v>#REF!</v>
      </c>
      <c r="M9" s="30" t="str">
        <f t="shared" si="18"/>
        <v>#REF!</v>
      </c>
      <c r="N9" s="17">
        <v>5.0</v>
      </c>
      <c r="O9" s="18" t="s">
        <v>52</v>
      </c>
      <c r="P9" s="19">
        <v>18.0</v>
      </c>
      <c r="Q9" s="20" t="str">
        <f t="shared" ref="Q9:S9" si="19">#REF!</f>
        <v>#REF!</v>
      </c>
      <c r="R9" s="21" t="str">
        <f t="shared" si="19"/>
        <v>#REF!</v>
      </c>
      <c r="S9" s="22" t="str">
        <f t="shared" si="19"/>
        <v>#REF!</v>
      </c>
      <c r="T9" s="17">
        <v>5.0</v>
      </c>
      <c r="U9" s="23" t="s">
        <v>41</v>
      </c>
      <c r="V9" s="19">
        <v>27.0</v>
      </c>
      <c r="W9" s="20" t="str">
        <f t="shared" ref="W9:Y9" si="20">#REF!</f>
        <v>#REF!</v>
      </c>
      <c r="X9" s="21" t="str">
        <f t="shared" si="20"/>
        <v>#REF!</v>
      </c>
      <c r="Y9" s="22" t="str">
        <f t="shared" si="20"/>
        <v>#REF!</v>
      </c>
      <c r="Z9" s="16"/>
    </row>
    <row r="10" ht="20.25" customHeight="1">
      <c r="A10" s="16"/>
      <c r="B10" s="17">
        <v>6.0</v>
      </c>
      <c r="C10" s="18" t="s">
        <v>32</v>
      </c>
      <c r="D10" s="19">
        <v>23.0</v>
      </c>
      <c r="E10" s="20" t="str">
        <f t="shared" ref="E10:G10" si="21">#REF!</f>
        <v>#REF!</v>
      </c>
      <c r="F10" s="21" t="str">
        <f t="shared" si="21"/>
        <v>#REF!</v>
      </c>
      <c r="G10" s="22" t="str">
        <f t="shared" si="21"/>
        <v>#REF!</v>
      </c>
      <c r="H10" s="17">
        <v>6.0</v>
      </c>
      <c r="I10" s="24" t="s">
        <v>39</v>
      </c>
      <c r="J10" s="17">
        <v>24.0</v>
      </c>
      <c r="K10" s="28" t="str">
        <f t="shared" ref="K10:M10" si="22">#REF!</f>
        <v>#REF!</v>
      </c>
      <c r="L10" s="29" t="str">
        <f t="shared" si="22"/>
        <v>#REF!</v>
      </c>
      <c r="M10" s="30" t="str">
        <f t="shared" si="22"/>
        <v>#REF!</v>
      </c>
      <c r="N10" s="17">
        <v>6.0</v>
      </c>
      <c r="O10" s="18" t="s">
        <v>56</v>
      </c>
      <c r="P10" s="19">
        <v>26.0</v>
      </c>
      <c r="Q10" s="20" t="str">
        <f t="shared" ref="Q10:S10" si="23">#REF!</f>
        <v>#REF!</v>
      </c>
      <c r="R10" s="21" t="str">
        <f t="shared" si="23"/>
        <v>#REF!</v>
      </c>
      <c r="S10" s="22" t="str">
        <f t="shared" si="23"/>
        <v>#REF!</v>
      </c>
      <c r="T10" s="17">
        <v>6.0</v>
      </c>
      <c r="U10" s="23" t="s">
        <v>45</v>
      </c>
      <c r="V10" s="19">
        <v>22.0</v>
      </c>
      <c r="W10" s="20" t="str">
        <f t="shared" ref="W10:Y10" si="24">#REF!</f>
        <v>#REF!</v>
      </c>
      <c r="X10" s="21" t="str">
        <f t="shared" si="24"/>
        <v>#REF!</v>
      </c>
      <c r="Y10" s="22" t="str">
        <f t="shared" si="24"/>
        <v>#REF!</v>
      </c>
      <c r="Z10" s="16"/>
    </row>
    <row r="11" ht="20.25" customHeight="1">
      <c r="A11" s="16"/>
      <c r="B11" s="17">
        <v>7.0</v>
      </c>
      <c r="C11" s="24" t="s">
        <v>14</v>
      </c>
      <c r="D11" s="17">
        <v>21.0</v>
      </c>
      <c r="E11" s="25" t="str">
        <f t="shared" ref="E11:G11" si="25">#REF!</f>
        <v>#REF!</v>
      </c>
      <c r="F11" s="26" t="str">
        <f t="shared" si="25"/>
        <v>#REF!</v>
      </c>
      <c r="G11" s="41" t="str">
        <f t="shared" si="25"/>
        <v>#REF!</v>
      </c>
      <c r="H11" s="17">
        <v>7.0</v>
      </c>
      <c r="I11" s="24" t="s">
        <v>43</v>
      </c>
      <c r="J11" s="17">
        <v>20.0</v>
      </c>
      <c r="K11" s="28">
        <f>CNOT21.1!AI55</f>
        <v>18</v>
      </c>
      <c r="L11" s="29">
        <f>CNOT21.1!AJ55</f>
        <v>10</v>
      </c>
      <c r="M11" s="30">
        <f>CNOT21.1!AK55</f>
        <v>12</v>
      </c>
      <c r="N11" s="17">
        <v>7.0</v>
      </c>
      <c r="O11" s="18" t="s">
        <v>59</v>
      </c>
      <c r="P11" s="19">
        <v>19.0</v>
      </c>
      <c r="Q11" s="20" t="str">
        <f t="shared" ref="Q11:S11" si="26">#REF!</f>
        <v>#REF!</v>
      </c>
      <c r="R11" s="21" t="str">
        <f t="shared" si="26"/>
        <v>#REF!</v>
      </c>
      <c r="S11" s="22" t="str">
        <f t="shared" si="26"/>
        <v>#REF!</v>
      </c>
      <c r="T11" s="17">
        <v>7.0</v>
      </c>
      <c r="U11" s="24" t="s">
        <v>49</v>
      </c>
      <c r="V11" s="19">
        <v>10.0</v>
      </c>
      <c r="W11" s="20" t="str">
        <f t="shared" ref="W11:Y11" si="27">#REF!</f>
        <v>#REF!</v>
      </c>
      <c r="X11" s="21" t="str">
        <f t="shared" si="27"/>
        <v>#REF!</v>
      </c>
      <c r="Y11" s="22" t="str">
        <f t="shared" si="27"/>
        <v>#REF!</v>
      </c>
      <c r="Z11" s="16"/>
    </row>
    <row r="12" ht="20.25" customHeight="1">
      <c r="A12" s="16"/>
      <c r="B12" s="17">
        <v>8.0</v>
      </c>
      <c r="C12" s="24" t="s">
        <v>18</v>
      </c>
      <c r="D12" s="17">
        <v>24.0</v>
      </c>
      <c r="E12" s="25" t="str">
        <f t="shared" ref="E12:G12" si="28">#REF!</f>
        <v>#REF!</v>
      </c>
      <c r="F12" s="26" t="str">
        <f t="shared" si="28"/>
        <v>#REF!</v>
      </c>
      <c r="G12" s="41" t="str">
        <f t="shared" si="28"/>
        <v>#REF!</v>
      </c>
      <c r="H12" s="17">
        <v>8.0</v>
      </c>
      <c r="I12" s="24" t="s">
        <v>47</v>
      </c>
      <c r="J12" s="17">
        <v>33.0</v>
      </c>
      <c r="K12" s="28" t="str">
        <f t="shared" ref="K12:M12" si="29">#REF!</f>
        <v>#REF!</v>
      </c>
      <c r="L12" s="29" t="str">
        <f t="shared" si="29"/>
        <v>#REF!</v>
      </c>
      <c r="M12" s="30" t="str">
        <f t="shared" si="29"/>
        <v>#REF!</v>
      </c>
      <c r="N12" s="17">
        <v>8.0</v>
      </c>
      <c r="O12" s="18" t="s">
        <v>62</v>
      </c>
      <c r="P12" s="19">
        <v>19.0</v>
      </c>
      <c r="Q12" s="20" t="str">
        <f t="shared" ref="Q12:S12" si="30">#REF!</f>
        <v>#REF!</v>
      </c>
      <c r="R12" s="21" t="str">
        <f t="shared" si="30"/>
        <v>#REF!</v>
      </c>
      <c r="S12" s="22" t="str">
        <f t="shared" si="30"/>
        <v>#REF!</v>
      </c>
      <c r="T12" s="17">
        <v>8.0</v>
      </c>
      <c r="U12" s="23" t="s">
        <v>53</v>
      </c>
      <c r="V12" s="19">
        <v>25.0</v>
      </c>
      <c r="W12" s="20" t="str">
        <f t="shared" ref="W12:Y12" si="31">#REF!</f>
        <v>#REF!</v>
      </c>
      <c r="X12" s="21" t="str">
        <f t="shared" si="31"/>
        <v>#REF!</v>
      </c>
      <c r="Y12" s="22" t="str">
        <f t="shared" si="31"/>
        <v>#REF!</v>
      </c>
      <c r="Z12" s="16"/>
    </row>
    <row r="13" ht="20.25" customHeight="1">
      <c r="A13" s="16"/>
      <c r="B13" s="17">
        <v>9.0</v>
      </c>
      <c r="C13" s="24" t="s">
        <v>22</v>
      </c>
      <c r="D13" s="17">
        <v>35.0</v>
      </c>
      <c r="E13" s="25" t="str">
        <f t="shared" ref="E13:G13" si="32">#REF!</f>
        <v>#REF!</v>
      </c>
      <c r="F13" s="26" t="str">
        <f t="shared" si="32"/>
        <v>#REF!</v>
      </c>
      <c r="G13" s="41" t="str">
        <f t="shared" si="32"/>
        <v>#REF!</v>
      </c>
      <c r="H13" s="17">
        <v>9.0</v>
      </c>
      <c r="I13" s="24" t="s">
        <v>51</v>
      </c>
      <c r="J13" s="17">
        <v>33.0</v>
      </c>
      <c r="K13" s="28" t="str">
        <f t="shared" ref="K13:M13" si="33">#REF!</f>
        <v>#REF!</v>
      </c>
      <c r="L13" s="29" t="str">
        <f t="shared" si="33"/>
        <v>#REF!</v>
      </c>
      <c r="M13" s="30" t="str">
        <f t="shared" si="33"/>
        <v>#REF!</v>
      </c>
      <c r="N13" s="17">
        <v>9.0</v>
      </c>
      <c r="O13" s="24" t="s">
        <v>38</v>
      </c>
      <c r="P13" s="17">
        <v>36.0</v>
      </c>
      <c r="Q13" s="25" t="str">
        <f t="shared" ref="Q13:S13" si="34">#REF!</f>
        <v>#REF!</v>
      </c>
      <c r="R13" s="26" t="str">
        <f t="shared" si="34"/>
        <v>#REF!</v>
      </c>
      <c r="S13" s="27" t="str">
        <f t="shared" si="34"/>
        <v>#REF!</v>
      </c>
      <c r="T13" s="17">
        <v>9.0</v>
      </c>
      <c r="U13" s="24" t="s">
        <v>60</v>
      </c>
      <c r="V13" s="17">
        <v>36.0</v>
      </c>
      <c r="W13" s="25" t="str">
        <f t="shared" ref="W13:Y13" si="35">#REF!</f>
        <v>#REF!</v>
      </c>
      <c r="X13" s="26" t="str">
        <f t="shared" si="35"/>
        <v>#REF!</v>
      </c>
      <c r="Y13" s="27" t="str">
        <f t="shared" si="35"/>
        <v>#REF!</v>
      </c>
      <c r="Z13" s="16"/>
    </row>
    <row r="14" ht="20.25" customHeight="1">
      <c r="A14" s="16"/>
      <c r="B14" s="17">
        <v>10.0</v>
      </c>
      <c r="C14" s="24" t="s">
        <v>26</v>
      </c>
      <c r="D14" s="17">
        <v>33.0</v>
      </c>
      <c r="E14" s="25" t="str">
        <f t="shared" ref="E14:G14" si="36">#REF!</f>
        <v>#REF!</v>
      </c>
      <c r="F14" s="26" t="str">
        <f t="shared" si="36"/>
        <v>#REF!</v>
      </c>
      <c r="G14" s="41" t="str">
        <f t="shared" si="36"/>
        <v>#REF!</v>
      </c>
      <c r="H14" s="17">
        <v>10.0</v>
      </c>
      <c r="I14" s="24" t="s">
        <v>55</v>
      </c>
      <c r="J14" s="17">
        <v>36.0</v>
      </c>
      <c r="K14" s="28" t="str">
        <f t="shared" ref="K14:M14" si="37">#REF!</f>
        <v>#REF!</v>
      </c>
      <c r="L14" s="29" t="str">
        <f t="shared" si="37"/>
        <v>#REF!</v>
      </c>
      <c r="M14" s="30" t="str">
        <f t="shared" si="37"/>
        <v>#REF!</v>
      </c>
      <c r="N14" s="17">
        <v>10.0</v>
      </c>
      <c r="O14" s="24" t="s">
        <v>42</v>
      </c>
      <c r="P14" s="17">
        <v>39.0</v>
      </c>
      <c r="Q14" s="25" t="str">
        <f t="shared" ref="Q14:S14" si="38">#REF!</f>
        <v>#REF!</v>
      </c>
      <c r="R14" s="26" t="str">
        <f t="shared" si="38"/>
        <v>#REF!</v>
      </c>
      <c r="S14" s="27" t="str">
        <f t="shared" si="38"/>
        <v>#REF!</v>
      </c>
      <c r="T14" s="17">
        <v>10.0</v>
      </c>
      <c r="U14" s="24" t="s">
        <v>63</v>
      </c>
      <c r="V14" s="17">
        <v>37.0</v>
      </c>
      <c r="W14" s="25" t="str">
        <f t="shared" ref="W14:Y14" si="39">#REF!</f>
        <v>#REF!</v>
      </c>
      <c r="X14" s="26" t="str">
        <f t="shared" si="39"/>
        <v>#REF!</v>
      </c>
      <c r="Y14" s="27" t="str">
        <f t="shared" si="39"/>
        <v>#REF!</v>
      </c>
      <c r="Z14" s="16"/>
    </row>
    <row r="15" ht="20.25" customHeight="1">
      <c r="A15" s="16"/>
      <c r="B15" s="17">
        <v>11.0</v>
      </c>
      <c r="C15" s="24" t="s">
        <v>30</v>
      </c>
      <c r="D15" s="17">
        <v>28.0</v>
      </c>
      <c r="E15" s="25" t="str">
        <f t="shared" ref="E15:G15" si="40">#REF!</f>
        <v>#REF!</v>
      </c>
      <c r="F15" s="26" t="str">
        <f t="shared" si="40"/>
        <v>#REF!</v>
      </c>
      <c r="G15" s="41" t="str">
        <f t="shared" si="40"/>
        <v>#REF!</v>
      </c>
      <c r="H15" s="17">
        <v>11.0</v>
      </c>
      <c r="I15" s="24" t="s">
        <v>58</v>
      </c>
      <c r="J15" s="17">
        <v>25.0</v>
      </c>
      <c r="K15" s="28" t="str">
        <f t="shared" ref="K15:M15" si="41">#REF!</f>
        <v>#REF!</v>
      </c>
      <c r="L15" s="29" t="str">
        <f t="shared" si="41"/>
        <v>#REF!</v>
      </c>
      <c r="M15" s="30" t="str">
        <f t="shared" si="41"/>
        <v>#REF!</v>
      </c>
      <c r="N15" s="17">
        <v>11.0</v>
      </c>
      <c r="O15" s="24" t="s">
        <v>46</v>
      </c>
      <c r="P15" s="17">
        <v>24.0</v>
      </c>
      <c r="Q15" s="25" t="str">
        <f t="shared" ref="Q15:S15" si="42">#REF!</f>
        <v>#REF!</v>
      </c>
      <c r="R15" s="26" t="str">
        <f t="shared" si="42"/>
        <v>#REF!</v>
      </c>
      <c r="S15" s="27" t="str">
        <f t="shared" si="42"/>
        <v>#REF!</v>
      </c>
      <c r="T15" s="17">
        <v>11.0</v>
      </c>
      <c r="U15" s="24" t="s">
        <v>66</v>
      </c>
      <c r="V15" s="17">
        <v>23.0</v>
      </c>
      <c r="W15" s="25" t="str">
        <f t="shared" ref="W15:Y15" si="43">#REF!</f>
        <v>#REF!</v>
      </c>
      <c r="X15" s="26" t="str">
        <f t="shared" si="43"/>
        <v>#REF!</v>
      </c>
      <c r="Y15" s="27" t="str">
        <f t="shared" si="43"/>
        <v>#REF!</v>
      </c>
      <c r="Z15" s="16"/>
    </row>
    <row r="16" ht="20.25" customHeight="1">
      <c r="A16" s="16"/>
      <c r="B16" s="17">
        <v>12.0</v>
      </c>
      <c r="C16" s="24" t="s">
        <v>34</v>
      </c>
      <c r="D16" s="17">
        <v>34.0</v>
      </c>
      <c r="E16" s="25" t="str">
        <f t="shared" ref="E16:G16" si="44">#REF!</f>
        <v>#REF!</v>
      </c>
      <c r="F16" s="26" t="str">
        <f t="shared" si="44"/>
        <v>#REF!</v>
      </c>
      <c r="G16" s="41" t="str">
        <f t="shared" si="44"/>
        <v>#REF!</v>
      </c>
      <c r="H16" s="17">
        <v>12.0</v>
      </c>
      <c r="I16" s="24" t="s">
        <v>61</v>
      </c>
      <c r="J16" s="17">
        <v>29.0</v>
      </c>
      <c r="K16" s="28" t="str">
        <f t="shared" ref="K16:M16" si="45">#REF!</f>
        <v>#REF!</v>
      </c>
      <c r="L16" s="29" t="str">
        <f t="shared" si="45"/>
        <v>#REF!</v>
      </c>
      <c r="M16" s="30" t="str">
        <f t="shared" si="45"/>
        <v>#REF!</v>
      </c>
      <c r="N16" s="17">
        <v>12.0</v>
      </c>
      <c r="O16" s="24" t="s">
        <v>50</v>
      </c>
      <c r="P16" s="17">
        <v>24.0</v>
      </c>
      <c r="Q16" s="25" t="str">
        <f t="shared" ref="Q16:S16" si="46">#REF!</f>
        <v>#REF!</v>
      </c>
      <c r="R16" s="26" t="str">
        <f t="shared" si="46"/>
        <v>#REF!</v>
      </c>
      <c r="S16" s="27" t="str">
        <f t="shared" si="46"/>
        <v>#REF!</v>
      </c>
      <c r="T16" s="17">
        <v>12.0</v>
      </c>
      <c r="U16" s="24" t="s">
        <v>15</v>
      </c>
      <c r="V16" s="17">
        <v>32.0</v>
      </c>
      <c r="W16" s="25" t="str">
        <f t="shared" ref="W16:Y16" si="47">#REF!</f>
        <v>#REF!</v>
      </c>
      <c r="X16" s="26" t="str">
        <f t="shared" si="47"/>
        <v>#REF!</v>
      </c>
      <c r="Y16" s="27" t="str">
        <f t="shared" si="47"/>
        <v>#REF!</v>
      </c>
      <c r="Z16" s="16"/>
    </row>
    <row r="17" ht="21.0" customHeight="1">
      <c r="A17" s="16"/>
      <c r="B17" s="44" t="s">
        <v>67</v>
      </c>
      <c r="C17" s="10"/>
      <c r="D17" s="10"/>
      <c r="E17" s="10"/>
      <c r="F17" s="10"/>
      <c r="G17" s="11"/>
      <c r="H17" s="17">
        <v>13.0</v>
      </c>
      <c r="I17" s="24" t="s">
        <v>64</v>
      </c>
      <c r="J17" s="17">
        <v>26.0</v>
      </c>
      <c r="K17" s="28" t="str">
        <f t="shared" ref="K17:M17" si="48">#REF!</f>
        <v>#REF!</v>
      </c>
      <c r="L17" s="29" t="str">
        <f t="shared" si="48"/>
        <v>#REF!</v>
      </c>
      <c r="M17" s="30" t="str">
        <f t="shared" si="48"/>
        <v>#REF!</v>
      </c>
      <c r="N17" s="17">
        <v>13.0</v>
      </c>
      <c r="O17" s="24" t="s">
        <v>54</v>
      </c>
      <c r="P17" s="17">
        <v>26.0</v>
      </c>
      <c r="Q17" s="25" t="str">
        <f t="shared" ref="Q17:S17" si="49">#REF!</f>
        <v>#REF!</v>
      </c>
      <c r="R17" s="26" t="str">
        <f t="shared" si="49"/>
        <v>#REF!</v>
      </c>
      <c r="S17" s="27" t="str">
        <f t="shared" si="49"/>
        <v>#REF!</v>
      </c>
      <c r="T17" s="17">
        <v>13.0</v>
      </c>
      <c r="U17" s="24" t="s">
        <v>19</v>
      </c>
      <c r="V17" s="17">
        <v>19.0</v>
      </c>
      <c r="W17" s="25" t="str">
        <f t="shared" ref="W17:Y17" si="50">#REF!</f>
        <v>#REF!</v>
      </c>
      <c r="X17" s="26" t="str">
        <f t="shared" si="50"/>
        <v>#REF!</v>
      </c>
      <c r="Y17" s="27" t="str">
        <f t="shared" si="50"/>
        <v>#REF!</v>
      </c>
      <c r="Z17" s="16"/>
    </row>
    <row r="18" ht="21.0" customHeight="1">
      <c r="A18" s="16"/>
      <c r="B18" s="62" t="s">
        <v>73</v>
      </c>
      <c r="C18" s="10"/>
      <c r="D18" s="10"/>
      <c r="E18" s="63"/>
      <c r="F18" s="64" t="str">
        <f>SUM(E5:E16)</f>
        <v>#REF!</v>
      </c>
      <c r="G18" s="11"/>
      <c r="H18" s="65" t="s">
        <v>70</v>
      </c>
      <c r="I18" s="6"/>
      <c r="J18" s="6"/>
      <c r="K18" s="6"/>
      <c r="L18" s="6"/>
      <c r="M18" s="58"/>
      <c r="N18" s="17">
        <v>14.0</v>
      </c>
      <c r="O18" s="24" t="s">
        <v>57</v>
      </c>
      <c r="P18" s="17">
        <v>39.0</v>
      </c>
      <c r="Q18" s="25" t="str">
        <f t="shared" ref="Q18:S18" si="51">#REF!</f>
        <v>#REF!</v>
      </c>
      <c r="R18" s="26" t="str">
        <f t="shared" si="51"/>
        <v>#REF!</v>
      </c>
      <c r="S18" s="27" t="str">
        <f t="shared" si="51"/>
        <v>#REF!</v>
      </c>
      <c r="T18" s="17">
        <v>14.0</v>
      </c>
      <c r="U18" s="24" t="s">
        <v>23</v>
      </c>
      <c r="V18" s="17">
        <v>33.0</v>
      </c>
      <c r="W18" s="25" t="str">
        <f t="shared" ref="W18:Y18" si="52">#REF!</f>
        <v>#REF!</v>
      </c>
      <c r="X18" s="26" t="str">
        <f t="shared" si="52"/>
        <v>#REF!</v>
      </c>
      <c r="Y18" s="27" t="str">
        <f t="shared" si="52"/>
        <v>#REF!</v>
      </c>
      <c r="Z18" s="16"/>
    </row>
    <row r="19" ht="21.0" customHeight="1">
      <c r="A19" s="16"/>
      <c r="B19" s="47" t="str">
        <f>"Tổng HS vắng có phép "&amp;SUM(F5:F16)+SUM(F11:F16)</f>
        <v>#REF!</v>
      </c>
      <c r="C19" s="10"/>
      <c r="D19" s="10"/>
      <c r="E19" s="10"/>
      <c r="F19" s="10"/>
      <c r="G19" s="11"/>
      <c r="H19" s="66" t="s">
        <v>73</v>
      </c>
      <c r="I19" s="10"/>
      <c r="J19" s="10"/>
      <c r="K19" s="63"/>
      <c r="L19" s="64" t="str">
        <f>SUM(K5:K17)</f>
        <v>#REF!</v>
      </c>
      <c r="M19" s="11"/>
      <c r="N19" s="44" t="s">
        <v>68</v>
      </c>
      <c r="O19" s="10"/>
      <c r="P19" s="10"/>
      <c r="Q19" s="10"/>
      <c r="R19" s="10"/>
      <c r="S19" s="11"/>
      <c r="T19" s="17">
        <v>15.0</v>
      </c>
      <c r="U19" s="24" t="s">
        <v>27</v>
      </c>
      <c r="V19" s="17">
        <v>27.0</v>
      </c>
      <c r="W19" s="25" t="str">
        <f t="shared" ref="W19:Y19" si="53">#REF!</f>
        <v>#REF!</v>
      </c>
      <c r="X19" s="26" t="str">
        <f t="shared" si="53"/>
        <v>#REF!</v>
      </c>
      <c r="Y19" s="27" t="str">
        <f t="shared" si="53"/>
        <v>#REF!</v>
      </c>
      <c r="Z19" s="16"/>
    </row>
    <row r="20" ht="21.0" customHeight="1">
      <c r="A20" s="16"/>
      <c r="B20" s="48" t="str">
        <f>"Tổng HS đi học trễ "&amp;SUM(G5:G10)+SUM(G5:G16)</f>
        <v>#REF!</v>
      </c>
      <c r="C20" s="10"/>
      <c r="D20" s="10"/>
      <c r="E20" s="10"/>
      <c r="F20" s="10"/>
      <c r="G20" s="11"/>
      <c r="H20" s="47" t="str">
        <f>"Tổng HS vắng có phép " &amp;SUM(L5:L17)</f>
        <v>#REF!</v>
      </c>
      <c r="I20" s="10"/>
      <c r="J20" s="10"/>
      <c r="K20" s="10"/>
      <c r="L20" s="10"/>
      <c r="M20" s="63"/>
      <c r="N20" s="66" t="s">
        <v>74</v>
      </c>
      <c r="O20" s="10"/>
      <c r="P20" s="10"/>
      <c r="Q20" s="63"/>
      <c r="R20" s="64" t="str">
        <f>SUM(Q5:Q18)</f>
        <v>#REF!</v>
      </c>
      <c r="S20" s="11"/>
      <c r="T20" s="17">
        <v>16.0</v>
      </c>
      <c r="U20" s="24" t="s">
        <v>31</v>
      </c>
      <c r="V20" s="17">
        <v>30.0</v>
      </c>
      <c r="W20" s="28" t="str">
        <f t="shared" ref="W20:Y20" si="54">#REF!</f>
        <v>#REF!</v>
      </c>
      <c r="X20" s="29" t="str">
        <f t="shared" si="54"/>
        <v>#REF!</v>
      </c>
      <c r="Y20" s="30" t="str">
        <f t="shared" si="54"/>
        <v>#REF!</v>
      </c>
      <c r="Z20" s="16"/>
    </row>
    <row r="21" ht="15.75" customHeight="1">
      <c r="A21" s="43"/>
      <c r="B21" s="43"/>
      <c r="C21" s="43"/>
      <c r="D21" s="43"/>
      <c r="E21" s="43"/>
      <c r="F21" s="43"/>
      <c r="G21" s="43"/>
      <c r="H21" s="67" t="str">
        <f>"Tổng HS đi học trễ " &amp;SUM(M5:M17)</f>
        <v>#REF!</v>
      </c>
      <c r="I21" s="50"/>
      <c r="J21" s="50"/>
      <c r="K21" s="50"/>
      <c r="L21" s="50"/>
      <c r="M21" s="68"/>
      <c r="N21" s="47" t="str">
        <f>"Tổng HS vắng có phép "&amp;SUM(R5:R18)</f>
        <v>#REF!</v>
      </c>
      <c r="O21" s="10"/>
      <c r="P21" s="10"/>
      <c r="Q21" s="10"/>
      <c r="R21" s="10"/>
      <c r="S21" s="11"/>
      <c r="T21" s="65" t="s">
        <v>69</v>
      </c>
      <c r="U21" s="6"/>
      <c r="V21" s="6"/>
      <c r="W21" s="6"/>
      <c r="X21" s="6"/>
      <c r="Y21" s="58"/>
      <c r="Z21" s="43"/>
    </row>
    <row r="22" ht="24.75" customHeight="1">
      <c r="A22" s="69" t="s">
        <v>75</v>
      </c>
      <c r="B22" s="53"/>
      <c r="C22" s="53"/>
      <c r="D22" s="53"/>
      <c r="E22" s="53"/>
      <c r="F22" s="53"/>
      <c r="G22" s="53"/>
      <c r="H22" s="53"/>
      <c r="I22" s="53"/>
      <c r="J22" s="53"/>
      <c r="K22" s="54"/>
      <c r="L22" s="70" t="str">
        <f>SUM(E5:E16)+SUM(K5:K17)+SUM(Q5:Q18)+SUM(W5:W20)</f>
        <v>#REF!</v>
      </c>
      <c r="M22" s="54"/>
      <c r="N22" s="48" t="str">
        <f>"Tổng HS đi học trễ "&amp;SUM(S5:S18)</f>
        <v>#REF!</v>
      </c>
      <c r="O22" s="10"/>
      <c r="P22" s="10"/>
      <c r="Q22" s="10"/>
      <c r="R22" s="10"/>
      <c r="S22" s="11"/>
      <c r="T22" s="66" t="s">
        <v>74</v>
      </c>
      <c r="U22" s="10"/>
      <c r="V22" s="10"/>
      <c r="W22" s="63"/>
      <c r="X22" s="64" t="str">
        <f>SUM(W5:W20)</f>
        <v>#REF!</v>
      </c>
      <c r="Y22" s="11"/>
      <c r="Z22" s="45"/>
    </row>
    <row r="23" ht="24.75" customHeight="1">
      <c r="A23" s="1"/>
      <c r="B23" s="1"/>
      <c r="C23" s="71" t="s">
        <v>76</v>
      </c>
      <c r="D23" s="53"/>
      <c r="E23" s="53"/>
      <c r="F23" s="53"/>
      <c r="G23" s="53"/>
      <c r="H23" s="53"/>
      <c r="I23" s="53"/>
      <c r="J23" s="53"/>
      <c r="K23" s="53"/>
      <c r="L23" s="53"/>
      <c r="M23" s="53"/>
      <c r="N23" s="54"/>
      <c r="O23" s="72" t="str">
        <f>SUM(F5:F16)+SUM(L5:L17)+SUM(R5:R18)+SUM(X5:X20)</f>
        <v>#REF!</v>
      </c>
      <c r="P23" s="54"/>
      <c r="Q23" s="73"/>
      <c r="R23" s="32"/>
      <c r="S23" s="33"/>
      <c r="T23" s="47" t="str">
        <f>"Tổng HS vắng có phép " &amp;SUM(X5:X20)</f>
        <v>#REF!</v>
      </c>
      <c r="U23" s="10"/>
      <c r="V23" s="10"/>
      <c r="W23" s="10"/>
      <c r="X23" s="10"/>
      <c r="Y23" s="11"/>
      <c r="Z23" s="1"/>
    </row>
    <row r="24" ht="24.75" customHeight="1">
      <c r="A24" s="74"/>
      <c r="B24" s="74"/>
      <c r="C24" s="75"/>
      <c r="D24" s="12"/>
      <c r="E24" s="76" t="s">
        <v>77</v>
      </c>
      <c r="F24" s="53"/>
      <c r="G24" s="53"/>
      <c r="H24" s="53"/>
      <c r="I24" s="53"/>
      <c r="J24" s="53"/>
      <c r="K24" s="53"/>
      <c r="L24" s="53"/>
      <c r="M24" s="53"/>
      <c r="N24" s="53"/>
      <c r="O24" s="54"/>
      <c r="P24" s="77" t="str">
        <f>SUM(G5:G16)+SUM(M5:M17)+SUM(S5:S18)+SUM(Y5:Y20)</f>
        <v>#REF!</v>
      </c>
      <c r="Q24" s="53"/>
      <c r="R24" s="53"/>
      <c r="S24" s="78"/>
      <c r="T24" s="48" t="str">
        <f>"Tổng HS đi học trễ " &amp;SUM(Y5:Y20)</f>
        <v>#REF!</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29.14"/>
    <col customWidth="1" min="3" max="3" width="9.71"/>
    <col customWidth="1" min="4" max="34" width="3.86"/>
    <col customWidth="1" min="35" max="35" width="8.29"/>
    <col customWidth="1" min="36" max="36" width="7.71"/>
    <col customWidth="1" min="37" max="37" width="8.43"/>
    <col customWidth="1" min="38" max="38" width="10.86"/>
    <col customWidth="1" min="39" max="39" width="12.14"/>
    <col customWidth="1" min="40" max="40" width="10.86"/>
  </cols>
  <sheetData>
    <row r="1" ht="18.0" customHeight="1">
      <c r="A1" s="79" t="s">
        <v>78</v>
      </c>
      <c r="P1" s="80" t="s">
        <v>79</v>
      </c>
      <c r="AL1" s="81"/>
      <c r="AM1" s="81"/>
      <c r="AN1" s="81"/>
    </row>
    <row r="2" ht="18.0" customHeight="1">
      <c r="A2" s="80" t="s">
        <v>80</v>
      </c>
      <c r="P2" s="80" t="s">
        <v>81</v>
      </c>
      <c r="AL2" s="81"/>
      <c r="AM2" s="81"/>
      <c r="AN2" s="81"/>
    </row>
    <row r="3" ht="35.25" customHeight="1">
      <c r="A3" s="82" t="s">
        <v>82</v>
      </c>
      <c r="AL3" s="81"/>
      <c r="AM3" s="81"/>
      <c r="AN3" s="81"/>
    </row>
    <row r="4" ht="31.5" customHeight="1">
      <c r="A4" s="81"/>
      <c r="B4" s="83"/>
      <c r="C4" s="83"/>
      <c r="D4" s="83" t="s">
        <v>83</v>
      </c>
      <c r="E4" s="83" t="s">
        <v>83</v>
      </c>
      <c r="F4" s="83"/>
      <c r="G4" s="83"/>
      <c r="H4" s="84" t="s">
        <v>84</v>
      </c>
      <c r="I4" s="37"/>
      <c r="J4" s="37"/>
      <c r="K4" s="37"/>
      <c r="L4" s="84">
        <v>10.0</v>
      </c>
      <c r="M4" s="37"/>
      <c r="N4" s="84" t="s">
        <v>85</v>
      </c>
      <c r="O4" s="37"/>
      <c r="P4" s="37"/>
      <c r="Q4" s="84">
        <v>2021.0</v>
      </c>
      <c r="R4" s="37"/>
      <c r="S4" s="37"/>
      <c r="T4" s="83"/>
      <c r="U4" s="83"/>
      <c r="V4" s="83"/>
      <c r="W4" s="83"/>
      <c r="X4" s="83"/>
      <c r="Y4" s="83"/>
      <c r="Z4" s="83"/>
      <c r="AA4" s="83"/>
      <c r="AB4" s="83"/>
      <c r="AC4" s="83"/>
      <c r="AD4" s="83"/>
      <c r="AE4" s="83"/>
      <c r="AF4" s="83"/>
      <c r="AG4" s="83"/>
      <c r="AH4" s="83"/>
      <c r="AI4" s="83"/>
      <c r="AJ4" s="83"/>
      <c r="AK4" s="83"/>
      <c r="AL4" s="81"/>
      <c r="AM4" s="81"/>
      <c r="AN4" s="81"/>
    </row>
    <row r="5" ht="21.0" customHeight="1">
      <c r="A5" s="85" t="s">
        <v>86</v>
      </c>
      <c r="B5" s="86" t="s">
        <v>87</v>
      </c>
      <c r="C5" s="33"/>
      <c r="D5" s="87">
        <f>DATE(Q4,L4,1)</f>
        <v>44470</v>
      </c>
      <c r="E5" s="87">
        <f t="shared" ref="E5:AH5" si="1">D5+1</f>
        <v>44471</v>
      </c>
      <c r="F5" s="87">
        <f t="shared" si="1"/>
        <v>44472</v>
      </c>
      <c r="G5" s="87">
        <f t="shared" si="1"/>
        <v>44473</v>
      </c>
      <c r="H5" s="87">
        <f t="shared" si="1"/>
        <v>44474</v>
      </c>
      <c r="I5" s="87">
        <f t="shared" si="1"/>
        <v>44475</v>
      </c>
      <c r="J5" s="87">
        <f t="shared" si="1"/>
        <v>44476</v>
      </c>
      <c r="K5" s="87">
        <f t="shared" si="1"/>
        <v>44477</v>
      </c>
      <c r="L5" s="87">
        <f t="shared" si="1"/>
        <v>44478</v>
      </c>
      <c r="M5" s="87">
        <f t="shared" si="1"/>
        <v>44479</v>
      </c>
      <c r="N5" s="87">
        <f t="shared" si="1"/>
        <v>44480</v>
      </c>
      <c r="O5" s="87">
        <f t="shared" si="1"/>
        <v>44481</v>
      </c>
      <c r="P5" s="87">
        <f t="shared" si="1"/>
        <v>44482</v>
      </c>
      <c r="Q5" s="87">
        <f t="shared" si="1"/>
        <v>44483</v>
      </c>
      <c r="R5" s="87">
        <f t="shared" si="1"/>
        <v>44484</v>
      </c>
      <c r="S5" s="87">
        <f t="shared" si="1"/>
        <v>44485</v>
      </c>
      <c r="T5" s="87">
        <f t="shared" si="1"/>
        <v>44486</v>
      </c>
      <c r="U5" s="87">
        <f t="shared" si="1"/>
        <v>44487</v>
      </c>
      <c r="V5" s="87">
        <f t="shared" si="1"/>
        <v>44488</v>
      </c>
      <c r="W5" s="87">
        <f t="shared" si="1"/>
        <v>44489</v>
      </c>
      <c r="X5" s="87">
        <f t="shared" si="1"/>
        <v>44490</v>
      </c>
      <c r="Y5" s="87">
        <f t="shared" si="1"/>
        <v>44491</v>
      </c>
      <c r="Z5" s="87">
        <f t="shared" si="1"/>
        <v>44492</v>
      </c>
      <c r="AA5" s="87">
        <f t="shared" si="1"/>
        <v>44493</v>
      </c>
      <c r="AB5" s="87">
        <f t="shared" si="1"/>
        <v>44494</v>
      </c>
      <c r="AC5" s="87">
        <f t="shared" si="1"/>
        <v>44495</v>
      </c>
      <c r="AD5" s="87">
        <f t="shared" si="1"/>
        <v>44496</v>
      </c>
      <c r="AE5" s="87">
        <f t="shared" si="1"/>
        <v>44497</v>
      </c>
      <c r="AF5" s="87">
        <f t="shared" si="1"/>
        <v>44498</v>
      </c>
      <c r="AG5" s="87">
        <f t="shared" si="1"/>
        <v>44499</v>
      </c>
      <c r="AH5" s="87">
        <f t="shared" si="1"/>
        <v>44500</v>
      </c>
      <c r="AI5" s="88" t="s">
        <v>88</v>
      </c>
      <c r="AJ5" s="88" t="s">
        <v>89</v>
      </c>
      <c r="AK5" s="88" t="s">
        <v>90</v>
      </c>
      <c r="AL5" s="89"/>
      <c r="AM5" s="89"/>
      <c r="AN5" s="89"/>
    </row>
    <row r="6" ht="21.0" customHeight="1">
      <c r="A6" s="90"/>
      <c r="B6" s="36"/>
      <c r="C6" s="38"/>
      <c r="D6" s="91">
        <f t="shared" ref="D6:AH6" si="2">IF(WEEKDAY(D5)=1,"CN",WEEKDAY(D5))</f>
        <v>6</v>
      </c>
      <c r="E6" s="91">
        <f t="shared" si="2"/>
        <v>7</v>
      </c>
      <c r="F6" s="91" t="str">
        <f t="shared" si="2"/>
        <v>CN</v>
      </c>
      <c r="G6" s="91">
        <f t="shared" si="2"/>
        <v>2</v>
      </c>
      <c r="H6" s="91">
        <f t="shared" si="2"/>
        <v>3</v>
      </c>
      <c r="I6" s="91">
        <f t="shared" si="2"/>
        <v>4</v>
      </c>
      <c r="J6" s="91">
        <f t="shared" si="2"/>
        <v>5</v>
      </c>
      <c r="K6" s="91">
        <f t="shared" si="2"/>
        <v>6</v>
      </c>
      <c r="L6" s="91">
        <f t="shared" si="2"/>
        <v>7</v>
      </c>
      <c r="M6" s="91" t="str">
        <f t="shared" si="2"/>
        <v>CN</v>
      </c>
      <c r="N6" s="91">
        <f t="shared" si="2"/>
        <v>2</v>
      </c>
      <c r="O6" s="91">
        <f t="shared" si="2"/>
        <v>3</v>
      </c>
      <c r="P6" s="91">
        <f t="shared" si="2"/>
        <v>4</v>
      </c>
      <c r="Q6" s="91">
        <f t="shared" si="2"/>
        <v>5</v>
      </c>
      <c r="R6" s="91">
        <f t="shared" si="2"/>
        <v>6</v>
      </c>
      <c r="S6" s="91">
        <f t="shared" si="2"/>
        <v>7</v>
      </c>
      <c r="T6" s="91" t="str">
        <f t="shared" si="2"/>
        <v>CN</v>
      </c>
      <c r="U6" s="91">
        <f t="shared" si="2"/>
        <v>2</v>
      </c>
      <c r="V6" s="91">
        <f t="shared" si="2"/>
        <v>3</v>
      </c>
      <c r="W6" s="91">
        <f t="shared" si="2"/>
        <v>4</v>
      </c>
      <c r="X6" s="91">
        <f t="shared" si="2"/>
        <v>5</v>
      </c>
      <c r="Y6" s="91">
        <f t="shared" si="2"/>
        <v>6</v>
      </c>
      <c r="Z6" s="91">
        <f t="shared" si="2"/>
        <v>7</v>
      </c>
      <c r="AA6" s="91" t="str">
        <f t="shared" si="2"/>
        <v>CN</v>
      </c>
      <c r="AB6" s="91">
        <f t="shared" si="2"/>
        <v>2</v>
      </c>
      <c r="AC6" s="91">
        <f t="shared" si="2"/>
        <v>3</v>
      </c>
      <c r="AD6" s="91">
        <f t="shared" si="2"/>
        <v>4</v>
      </c>
      <c r="AE6" s="91">
        <f t="shared" si="2"/>
        <v>5</v>
      </c>
      <c r="AF6" s="91">
        <f t="shared" si="2"/>
        <v>6</v>
      </c>
      <c r="AG6" s="91">
        <f t="shared" si="2"/>
        <v>7</v>
      </c>
      <c r="AH6" s="91" t="str">
        <f t="shared" si="2"/>
        <v>CN</v>
      </c>
      <c r="AI6" s="90"/>
      <c r="AJ6" s="90"/>
      <c r="AK6" s="90"/>
      <c r="AL6" s="89"/>
      <c r="AM6" s="89"/>
      <c r="AN6" s="89"/>
    </row>
    <row r="7" ht="21.0" customHeight="1">
      <c r="A7" s="92">
        <v>1.0</v>
      </c>
      <c r="B7" s="93" t="s">
        <v>91</v>
      </c>
      <c r="C7" s="94" t="s">
        <v>92</v>
      </c>
      <c r="D7" s="95"/>
      <c r="E7" s="95" t="s">
        <v>89</v>
      </c>
      <c r="F7" s="95"/>
      <c r="G7" s="95"/>
      <c r="H7" s="95"/>
      <c r="I7" s="95"/>
      <c r="J7" s="95" t="s">
        <v>89</v>
      </c>
      <c r="K7" s="95"/>
      <c r="L7" s="95"/>
      <c r="M7" s="95"/>
      <c r="N7" s="95"/>
      <c r="O7" s="95"/>
      <c r="P7" s="95"/>
      <c r="Q7" s="95"/>
      <c r="R7" s="95"/>
      <c r="S7" s="95"/>
      <c r="T7" s="95"/>
      <c r="U7" s="95"/>
      <c r="V7" s="95"/>
      <c r="W7" s="95"/>
      <c r="X7" s="96" t="s">
        <v>88</v>
      </c>
      <c r="Y7" s="95"/>
      <c r="Z7" s="95"/>
      <c r="AA7" s="95"/>
      <c r="AB7" s="95"/>
      <c r="AC7" s="95"/>
      <c r="AD7" s="95"/>
      <c r="AE7" s="95"/>
      <c r="AF7" s="95"/>
      <c r="AG7" s="95"/>
      <c r="AH7" s="95"/>
      <c r="AI7" s="97">
        <f t="shared" ref="AI7:AI54" si="3">COUNTIF(D7:AH7,"K")+2*COUNTIF(D7:AH7,"2K")+COUNTIF(D7:AH7,"TK")+COUNTIF(D7:AH7,"KT")+COUNTIF(D7:AH7,"PK")+COUNTIF(D7:AH7,"KP")+2*COUNTIF(D7:AH7,"K2")</f>
        <v>1</v>
      </c>
      <c r="AJ7" s="98">
        <f t="shared" ref="AJ7:AJ54" si="4">COUNTIF(E7:AI7,"P")+2*COUNTIF(E7:AI7,"2P")+COUNTIF(E7:AI7,"TP")+COUNTIF(E7:AI7,"PT")+COUNTIF(E7:AI7,"PK")+COUNTIF(E7:AI7,"KP")+2*COUNTIF(E7:AI7,"P2")</f>
        <v>2</v>
      </c>
      <c r="AK7" s="98">
        <f t="shared" ref="AK7:AK54" si="5">COUNTIF(D7:AH7,"T")+2*COUNTIF(D7:AH7,"2T")+2*COUNTIF(D7:AH7,"T2")+COUNTIF(D7:AH7,"PT")+COUNTIF(D7:AH7,"TP")+COUNTIF(D7:AH7,"TK")+COUNTIF(D7:AH7,"KT")</f>
        <v>0</v>
      </c>
      <c r="AL7" s="99"/>
      <c r="AM7" s="100"/>
      <c r="AN7" s="101"/>
    </row>
    <row r="8" ht="21.0" customHeight="1">
      <c r="A8" s="92">
        <v>2.0</v>
      </c>
      <c r="B8" s="93" t="s">
        <v>93</v>
      </c>
      <c r="C8" s="94" t="s">
        <v>94</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7">
        <f t="shared" si="3"/>
        <v>0</v>
      </c>
      <c r="AJ8" s="98">
        <f t="shared" si="4"/>
        <v>0</v>
      </c>
      <c r="AK8" s="98">
        <f t="shared" si="5"/>
        <v>0</v>
      </c>
      <c r="AL8" s="101"/>
      <c r="AM8" s="101"/>
      <c r="AN8" s="101"/>
    </row>
    <row r="9" ht="21.0" customHeight="1">
      <c r="A9" s="92">
        <v>3.0</v>
      </c>
      <c r="B9" s="93" t="s">
        <v>95</v>
      </c>
      <c r="C9" s="94" t="s">
        <v>94</v>
      </c>
      <c r="D9" s="95"/>
      <c r="E9" s="95"/>
      <c r="F9" s="95"/>
      <c r="G9" s="95"/>
      <c r="H9" s="95" t="s">
        <v>89</v>
      </c>
      <c r="I9" s="95"/>
      <c r="J9" s="95"/>
      <c r="K9" s="95"/>
      <c r="L9" s="95" t="s">
        <v>89</v>
      </c>
      <c r="M9" s="95"/>
      <c r="N9" s="95"/>
      <c r="O9" s="95"/>
      <c r="P9" s="95"/>
      <c r="Q9" s="95"/>
      <c r="R9" s="95"/>
      <c r="S9" s="95"/>
      <c r="T9" s="95"/>
      <c r="U9" s="95"/>
      <c r="V9" s="95"/>
      <c r="W9" s="95"/>
      <c r="X9" s="95"/>
      <c r="Y9" s="95"/>
      <c r="Z9" s="95"/>
      <c r="AA9" s="95"/>
      <c r="AB9" s="95"/>
      <c r="AC9" s="95"/>
      <c r="AD9" s="95"/>
      <c r="AE9" s="95"/>
      <c r="AF9" s="95"/>
      <c r="AG9" s="95"/>
      <c r="AH9" s="95"/>
      <c r="AI9" s="97">
        <f t="shared" si="3"/>
        <v>0</v>
      </c>
      <c r="AJ9" s="98">
        <f t="shared" si="4"/>
        <v>2</v>
      </c>
      <c r="AK9" s="98">
        <f t="shared" si="5"/>
        <v>0</v>
      </c>
      <c r="AL9" s="101"/>
      <c r="AM9" s="101"/>
      <c r="AN9" s="101"/>
    </row>
    <row r="10" ht="21.0" customHeight="1">
      <c r="A10" s="92">
        <v>4.0</v>
      </c>
      <c r="B10" s="93" t="s">
        <v>96</v>
      </c>
      <c r="C10" s="94" t="s">
        <v>97</v>
      </c>
      <c r="D10" s="95"/>
      <c r="E10" s="95"/>
      <c r="F10" s="95"/>
      <c r="G10" s="95"/>
      <c r="H10" s="95"/>
      <c r="I10" s="95"/>
      <c r="J10" s="95"/>
      <c r="K10" s="95"/>
      <c r="L10" s="95"/>
      <c r="M10" s="95"/>
      <c r="N10" s="95"/>
      <c r="O10" s="95"/>
      <c r="P10" s="95"/>
      <c r="Q10" s="95"/>
      <c r="R10" s="95"/>
      <c r="S10" s="95"/>
      <c r="T10" s="95"/>
      <c r="U10" s="95"/>
      <c r="V10" s="95"/>
      <c r="W10" s="102" t="s">
        <v>88</v>
      </c>
      <c r="X10" s="95"/>
      <c r="Y10" s="95"/>
      <c r="Z10" s="95"/>
      <c r="AA10" s="95"/>
      <c r="AB10" s="95"/>
      <c r="AC10" s="95"/>
      <c r="AD10" s="95"/>
      <c r="AE10" s="95"/>
      <c r="AF10" s="95"/>
      <c r="AG10" s="95"/>
      <c r="AH10" s="95"/>
      <c r="AI10" s="97">
        <f t="shared" si="3"/>
        <v>1</v>
      </c>
      <c r="AJ10" s="98">
        <f t="shared" si="4"/>
        <v>0</v>
      </c>
      <c r="AK10" s="98">
        <f t="shared" si="5"/>
        <v>0</v>
      </c>
      <c r="AL10" s="101"/>
      <c r="AM10" s="101"/>
      <c r="AN10" s="101"/>
    </row>
    <row r="11" ht="21.0" customHeight="1">
      <c r="A11" s="92">
        <v>5.0</v>
      </c>
      <c r="B11" s="103" t="s">
        <v>98</v>
      </c>
      <c r="C11" s="104" t="s">
        <v>99</v>
      </c>
      <c r="D11" s="95"/>
      <c r="E11" s="95"/>
      <c r="F11" s="95"/>
      <c r="G11" s="95"/>
      <c r="H11" s="95" t="s">
        <v>88</v>
      </c>
      <c r="I11" s="95"/>
      <c r="J11" s="95"/>
      <c r="K11" s="95"/>
      <c r="L11" s="95" t="s">
        <v>88</v>
      </c>
      <c r="M11" s="95"/>
      <c r="N11" s="95"/>
      <c r="O11" s="95"/>
      <c r="P11" s="95" t="s">
        <v>88</v>
      </c>
      <c r="Q11" s="95"/>
      <c r="R11" s="95"/>
      <c r="S11" s="95"/>
      <c r="T11" s="95"/>
      <c r="U11" s="95"/>
      <c r="V11" s="95"/>
      <c r="W11" s="105"/>
      <c r="X11" s="95"/>
      <c r="Y11" s="95"/>
      <c r="Z11" s="95"/>
      <c r="AA11" s="95"/>
      <c r="AB11" s="95"/>
      <c r="AC11" s="95"/>
      <c r="AD11" s="95"/>
      <c r="AE11" s="95"/>
      <c r="AF11" s="95"/>
      <c r="AG11" s="95"/>
      <c r="AH11" s="95"/>
      <c r="AI11" s="97">
        <f t="shared" si="3"/>
        <v>3</v>
      </c>
      <c r="AJ11" s="98">
        <f t="shared" si="4"/>
        <v>0</v>
      </c>
      <c r="AK11" s="98">
        <f t="shared" si="5"/>
        <v>0</v>
      </c>
      <c r="AL11" s="101"/>
      <c r="AM11" s="101"/>
      <c r="AN11" s="101"/>
    </row>
    <row r="12" ht="21.0" customHeight="1">
      <c r="A12" s="92">
        <v>6.0</v>
      </c>
      <c r="B12" s="103" t="s">
        <v>100</v>
      </c>
      <c r="C12" s="104" t="s">
        <v>101</v>
      </c>
      <c r="D12" s="95"/>
      <c r="E12" s="95"/>
      <c r="F12" s="95"/>
      <c r="G12" s="95"/>
      <c r="H12" s="95"/>
      <c r="I12" s="95"/>
      <c r="J12" s="95"/>
      <c r="K12" s="95"/>
      <c r="L12" s="95"/>
      <c r="M12" s="95"/>
      <c r="N12" s="95"/>
      <c r="O12" s="95"/>
      <c r="P12" s="95"/>
      <c r="Q12" s="95"/>
      <c r="R12" s="95"/>
      <c r="S12" s="95"/>
      <c r="T12" s="95"/>
      <c r="U12" s="95"/>
      <c r="V12" s="95"/>
      <c r="W12" s="106"/>
      <c r="X12" s="95"/>
      <c r="Y12" s="95"/>
      <c r="Z12" s="95"/>
      <c r="AA12" s="95"/>
      <c r="AB12" s="95"/>
      <c r="AC12" s="95"/>
      <c r="AD12" s="95"/>
      <c r="AE12" s="95"/>
      <c r="AF12" s="95"/>
      <c r="AG12" s="95"/>
      <c r="AH12" s="95"/>
      <c r="AI12" s="97">
        <f t="shared" si="3"/>
        <v>0</v>
      </c>
      <c r="AJ12" s="98">
        <f t="shared" si="4"/>
        <v>0</v>
      </c>
      <c r="AK12" s="98">
        <f t="shared" si="5"/>
        <v>0</v>
      </c>
      <c r="AL12" s="80"/>
      <c r="AM12" s="80"/>
      <c r="AN12" s="80"/>
    </row>
    <row r="13" ht="21.0" customHeight="1">
      <c r="A13" s="92">
        <v>7.0</v>
      </c>
      <c r="B13" s="103" t="s">
        <v>102</v>
      </c>
      <c r="C13" s="104" t="s">
        <v>103</v>
      </c>
      <c r="D13" s="95"/>
      <c r="E13" s="95"/>
      <c r="F13" s="95"/>
      <c r="G13" s="95"/>
      <c r="H13" s="95"/>
      <c r="I13" s="95"/>
      <c r="J13" s="95"/>
      <c r="K13" s="95"/>
      <c r="L13" s="95"/>
      <c r="M13" s="95"/>
      <c r="N13" s="95"/>
      <c r="O13" s="95"/>
      <c r="P13" s="95"/>
      <c r="Q13" s="95"/>
      <c r="R13" s="95"/>
      <c r="S13" s="95"/>
      <c r="T13" s="95"/>
      <c r="U13" s="95"/>
      <c r="V13" s="95"/>
      <c r="W13" s="106"/>
      <c r="X13" s="95"/>
      <c r="Y13" s="95"/>
      <c r="Z13" s="95"/>
      <c r="AA13" s="95"/>
      <c r="AB13" s="95"/>
      <c r="AC13" s="95"/>
      <c r="AD13" s="95"/>
      <c r="AE13" s="95"/>
      <c r="AF13" s="95"/>
      <c r="AG13" s="95"/>
      <c r="AH13" s="95"/>
      <c r="AI13" s="97">
        <f t="shared" si="3"/>
        <v>0</v>
      </c>
      <c r="AJ13" s="98">
        <f t="shared" si="4"/>
        <v>0</v>
      </c>
      <c r="AK13" s="98">
        <f t="shared" si="5"/>
        <v>0</v>
      </c>
      <c r="AL13" s="80"/>
      <c r="AM13" s="80"/>
      <c r="AN13" s="80"/>
    </row>
    <row r="14" ht="21.0" customHeight="1">
      <c r="A14" s="92">
        <v>8.0</v>
      </c>
      <c r="B14" s="103" t="s">
        <v>104</v>
      </c>
      <c r="C14" s="104" t="s">
        <v>105</v>
      </c>
      <c r="D14" s="95"/>
      <c r="E14" s="95"/>
      <c r="F14" s="95"/>
      <c r="G14" s="95"/>
      <c r="H14" s="95"/>
      <c r="I14" s="95"/>
      <c r="J14" s="95"/>
      <c r="K14" s="95"/>
      <c r="L14" s="95"/>
      <c r="M14" s="95"/>
      <c r="N14" s="95"/>
      <c r="O14" s="95"/>
      <c r="P14" s="95"/>
      <c r="Q14" s="95"/>
      <c r="R14" s="95"/>
      <c r="S14" s="95"/>
      <c r="T14" s="95"/>
      <c r="U14" s="95"/>
      <c r="V14" s="95"/>
      <c r="W14" s="106"/>
      <c r="X14" s="95"/>
      <c r="Y14" s="95"/>
      <c r="Z14" s="95"/>
      <c r="AA14" s="95"/>
      <c r="AB14" s="95"/>
      <c r="AC14" s="95"/>
      <c r="AD14" s="95"/>
      <c r="AE14" s="95"/>
      <c r="AF14" s="95"/>
      <c r="AG14" s="95"/>
      <c r="AH14" s="95"/>
      <c r="AI14" s="97">
        <f t="shared" si="3"/>
        <v>0</v>
      </c>
      <c r="AJ14" s="98">
        <f t="shared" si="4"/>
        <v>0</v>
      </c>
      <c r="AK14" s="98">
        <f t="shared" si="5"/>
        <v>0</v>
      </c>
      <c r="AL14" s="80"/>
      <c r="AM14" s="80"/>
      <c r="AN14" s="80"/>
    </row>
    <row r="15" ht="21.0" customHeight="1">
      <c r="A15" s="92">
        <v>9.0</v>
      </c>
      <c r="B15" s="93" t="s">
        <v>106</v>
      </c>
      <c r="C15" s="94" t="s">
        <v>107</v>
      </c>
      <c r="D15" s="95"/>
      <c r="E15" s="95"/>
      <c r="F15" s="95"/>
      <c r="G15" s="95"/>
      <c r="H15" s="95"/>
      <c r="I15" s="95"/>
      <c r="J15" s="95"/>
      <c r="K15" s="95"/>
      <c r="L15" s="95"/>
      <c r="M15" s="95"/>
      <c r="N15" s="95"/>
      <c r="O15" s="95"/>
      <c r="P15" s="95"/>
      <c r="Q15" s="95"/>
      <c r="R15" s="95"/>
      <c r="S15" s="95"/>
      <c r="T15" s="95"/>
      <c r="U15" s="95"/>
      <c r="V15" s="95"/>
      <c r="W15" s="107" t="s">
        <v>89</v>
      </c>
      <c r="X15" s="95"/>
      <c r="Y15" s="95"/>
      <c r="Z15" s="95"/>
      <c r="AA15" s="95"/>
      <c r="AB15" s="95"/>
      <c r="AC15" s="95"/>
      <c r="AD15" s="95"/>
      <c r="AE15" s="95"/>
      <c r="AF15" s="95"/>
      <c r="AG15" s="95"/>
      <c r="AH15" s="95"/>
      <c r="AI15" s="97">
        <f t="shared" si="3"/>
        <v>0</v>
      </c>
      <c r="AJ15" s="98">
        <f t="shared" si="4"/>
        <v>1</v>
      </c>
      <c r="AK15" s="98">
        <f t="shared" si="5"/>
        <v>0</v>
      </c>
      <c r="AL15" s="80"/>
      <c r="AM15" s="80"/>
      <c r="AN15" s="80"/>
    </row>
    <row r="16" ht="21.0" customHeight="1">
      <c r="A16" s="92">
        <v>10.0</v>
      </c>
      <c r="B16" s="93" t="s">
        <v>108</v>
      </c>
      <c r="C16" s="94" t="s">
        <v>109</v>
      </c>
      <c r="D16" s="95"/>
      <c r="E16" s="95"/>
      <c r="F16" s="95"/>
      <c r="G16" s="95"/>
      <c r="H16" s="95"/>
      <c r="I16" s="95"/>
      <c r="J16" s="95"/>
      <c r="K16" s="95"/>
      <c r="L16" s="95"/>
      <c r="M16" s="95"/>
      <c r="N16" s="95"/>
      <c r="O16" s="95"/>
      <c r="P16" s="95"/>
      <c r="Q16" s="95"/>
      <c r="R16" s="95"/>
      <c r="S16" s="95"/>
      <c r="T16" s="95"/>
      <c r="U16" s="95"/>
      <c r="V16" s="95"/>
      <c r="W16" s="106"/>
      <c r="X16" s="95"/>
      <c r="Y16" s="95"/>
      <c r="Z16" s="95"/>
      <c r="AA16" s="95"/>
      <c r="AB16" s="95"/>
      <c r="AC16" s="95"/>
      <c r="AD16" s="95"/>
      <c r="AE16" s="95"/>
      <c r="AF16" s="95"/>
      <c r="AG16" s="95"/>
      <c r="AH16" s="95"/>
      <c r="AI16" s="97">
        <f t="shared" si="3"/>
        <v>0</v>
      </c>
      <c r="AJ16" s="98">
        <f t="shared" si="4"/>
        <v>0</v>
      </c>
      <c r="AK16" s="98">
        <f t="shared" si="5"/>
        <v>0</v>
      </c>
      <c r="AL16" s="80"/>
      <c r="AM16" s="80"/>
      <c r="AN16" s="80"/>
    </row>
    <row r="17" ht="21.0" customHeight="1">
      <c r="A17" s="92">
        <v>11.0</v>
      </c>
      <c r="B17" s="93" t="s">
        <v>110</v>
      </c>
      <c r="C17" s="94" t="s">
        <v>111</v>
      </c>
      <c r="D17" s="95"/>
      <c r="E17" s="95"/>
      <c r="F17" s="95"/>
      <c r="G17" s="95"/>
      <c r="H17" s="95"/>
      <c r="I17" s="95"/>
      <c r="J17" s="95"/>
      <c r="K17" s="95"/>
      <c r="L17" s="95"/>
      <c r="M17" s="95"/>
      <c r="N17" s="95"/>
      <c r="O17" s="95"/>
      <c r="P17" s="95"/>
      <c r="Q17" s="95"/>
      <c r="R17" s="95"/>
      <c r="S17" s="95"/>
      <c r="T17" s="95"/>
      <c r="U17" s="95"/>
      <c r="V17" s="95"/>
      <c r="W17" s="106"/>
      <c r="X17" s="95"/>
      <c r="Y17" s="95"/>
      <c r="Z17" s="95"/>
      <c r="AA17" s="95"/>
      <c r="AB17" s="95"/>
      <c r="AC17" s="95"/>
      <c r="AD17" s="95"/>
      <c r="AE17" s="95"/>
      <c r="AF17" s="95"/>
      <c r="AG17" s="95"/>
      <c r="AH17" s="95"/>
      <c r="AI17" s="97">
        <f t="shared" si="3"/>
        <v>0</v>
      </c>
      <c r="AJ17" s="98">
        <f t="shared" si="4"/>
        <v>0</v>
      </c>
      <c r="AK17" s="98">
        <f t="shared" si="5"/>
        <v>0</v>
      </c>
      <c r="AL17" s="80"/>
      <c r="AM17" s="80"/>
      <c r="AN17" s="80"/>
    </row>
    <row r="18" ht="21.0" customHeight="1">
      <c r="A18" s="92">
        <v>12.0</v>
      </c>
      <c r="B18" s="93" t="s">
        <v>112</v>
      </c>
      <c r="C18" s="94" t="s">
        <v>111</v>
      </c>
      <c r="D18" s="95"/>
      <c r="E18" s="95"/>
      <c r="F18" s="95"/>
      <c r="G18" s="95"/>
      <c r="H18" s="95"/>
      <c r="I18" s="95"/>
      <c r="J18" s="95"/>
      <c r="K18" s="95"/>
      <c r="L18" s="95"/>
      <c r="M18" s="95"/>
      <c r="N18" s="95"/>
      <c r="O18" s="95"/>
      <c r="P18" s="95"/>
      <c r="Q18" s="95"/>
      <c r="R18" s="95"/>
      <c r="S18" s="95"/>
      <c r="T18" s="95"/>
      <c r="U18" s="95"/>
      <c r="V18" s="95"/>
      <c r="W18" s="106"/>
      <c r="X18" s="95"/>
      <c r="Y18" s="95"/>
      <c r="Z18" s="95"/>
      <c r="AA18" s="95"/>
      <c r="AB18" s="95"/>
      <c r="AC18" s="95"/>
      <c r="AD18" s="95"/>
      <c r="AE18" s="95"/>
      <c r="AF18" s="95"/>
      <c r="AG18" s="95"/>
      <c r="AH18" s="95"/>
      <c r="AI18" s="97">
        <f t="shared" si="3"/>
        <v>0</v>
      </c>
      <c r="AJ18" s="98">
        <f t="shared" si="4"/>
        <v>0</v>
      </c>
      <c r="AK18" s="98">
        <f t="shared" si="5"/>
        <v>0</v>
      </c>
      <c r="AL18" s="80"/>
      <c r="AM18" s="80"/>
      <c r="AN18" s="80"/>
    </row>
    <row r="19" ht="21.0" customHeight="1">
      <c r="A19" s="92">
        <v>13.0</v>
      </c>
      <c r="B19" s="93" t="s">
        <v>113</v>
      </c>
      <c r="C19" s="94" t="s">
        <v>111</v>
      </c>
      <c r="D19" s="95"/>
      <c r="E19" s="95"/>
      <c r="F19" s="95"/>
      <c r="G19" s="95"/>
      <c r="H19" s="95"/>
      <c r="I19" s="95"/>
      <c r="J19" s="95"/>
      <c r="K19" s="95"/>
      <c r="L19" s="95"/>
      <c r="M19" s="95"/>
      <c r="N19" s="95"/>
      <c r="O19" s="95"/>
      <c r="P19" s="95"/>
      <c r="Q19" s="95"/>
      <c r="R19" s="95"/>
      <c r="S19" s="95"/>
      <c r="T19" s="95"/>
      <c r="U19" s="95"/>
      <c r="V19" s="95"/>
      <c r="W19" s="106"/>
      <c r="X19" s="95"/>
      <c r="Y19" s="95"/>
      <c r="Z19" s="95"/>
      <c r="AA19" s="95"/>
      <c r="AB19" s="95"/>
      <c r="AC19" s="95"/>
      <c r="AD19" s="95"/>
      <c r="AE19" s="95"/>
      <c r="AF19" s="95"/>
      <c r="AG19" s="95"/>
      <c r="AH19" s="95"/>
      <c r="AI19" s="97">
        <f t="shared" si="3"/>
        <v>0</v>
      </c>
      <c r="AJ19" s="98">
        <f t="shared" si="4"/>
        <v>0</v>
      </c>
      <c r="AK19" s="98">
        <f t="shared" si="5"/>
        <v>0</v>
      </c>
      <c r="AL19" s="80"/>
      <c r="AM19" s="80"/>
      <c r="AN19" s="80"/>
    </row>
    <row r="20" ht="18.0" customHeight="1">
      <c r="A20" s="92">
        <v>14.0</v>
      </c>
      <c r="B20" s="93" t="s">
        <v>114</v>
      </c>
      <c r="C20" s="94" t="s">
        <v>115</v>
      </c>
      <c r="D20" s="95" t="s">
        <v>88</v>
      </c>
      <c r="E20" s="95"/>
      <c r="F20" s="95" t="s">
        <v>90</v>
      </c>
      <c r="G20" s="95"/>
      <c r="H20" s="95"/>
      <c r="I20" s="95" t="s">
        <v>88</v>
      </c>
      <c r="J20" s="95"/>
      <c r="K20" s="95" t="s">
        <v>90</v>
      </c>
      <c r="L20" s="95"/>
      <c r="M20" s="95"/>
      <c r="N20" s="95"/>
      <c r="O20" s="95"/>
      <c r="P20" s="95"/>
      <c r="Q20" s="95" t="s">
        <v>88</v>
      </c>
      <c r="R20" s="95"/>
      <c r="S20" s="95"/>
      <c r="T20" s="95"/>
      <c r="U20" s="95"/>
      <c r="V20" s="95"/>
      <c r="W20" s="108"/>
      <c r="X20" s="95"/>
      <c r="Y20" s="95"/>
      <c r="Z20" s="95"/>
      <c r="AA20" s="95"/>
      <c r="AB20" s="95"/>
      <c r="AC20" s="95"/>
      <c r="AD20" s="95"/>
      <c r="AE20" s="95"/>
      <c r="AF20" s="95"/>
      <c r="AG20" s="95"/>
      <c r="AH20" s="95"/>
      <c r="AI20" s="97">
        <f t="shared" si="3"/>
        <v>3</v>
      </c>
      <c r="AJ20" s="98">
        <f t="shared" si="4"/>
        <v>0</v>
      </c>
      <c r="AK20" s="98">
        <f t="shared" si="5"/>
        <v>2</v>
      </c>
      <c r="AL20" s="89"/>
      <c r="AM20" s="89"/>
      <c r="AN20" s="89"/>
    </row>
    <row r="21" ht="18.0" customHeight="1">
      <c r="A21" s="92">
        <v>15.0</v>
      </c>
      <c r="B21" s="93" t="s">
        <v>116</v>
      </c>
      <c r="C21" s="94" t="s">
        <v>115</v>
      </c>
      <c r="D21" s="95"/>
      <c r="E21" s="95"/>
      <c r="F21" s="95"/>
      <c r="G21" s="95"/>
      <c r="H21" s="95"/>
      <c r="I21" s="95"/>
      <c r="J21" s="95"/>
      <c r="K21" s="95"/>
      <c r="L21" s="95"/>
      <c r="M21" s="95"/>
      <c r="N21" s="95"/>
      <c r="O21" s="95"/>
      <c r="P21" s="95"/>
      <c r="Q21" s="95"/>
      <c r="R21" s="95"/>
      <c r="S21" s="95"/>
      <c r="T21" s="95"/>
      <c r="U21" s="95"/>
      <c r="V21" s="95"/>
      <c r="W21" s="106"/>
      <c r="X21" s="95"/>
      <c r="Y21" s="95"/>
      <c r="Z21" s="95"/>
      <c r="AA21" s="95"/>
      <c r="AB21" s="95"/>
      <c r="AC21" s="95"/>
      <c r="AD21" s="95"/>
      <c r="AE21" s="95"/>
      <c r="AF21" s="95"/>
      <c r="AG21" s="95"/>
      <c r="AH21" s="95"/>
      <c r="AI21" s="97">
        <f t="shared" si="3"/>
        <v>0</v>
      </c>
      <c r="AJ21" s="98">
        <f t="shared" si="4"/>
        <v>0</v>
      </c>
      <c r="AK21" s="98">
        <f t="shared" si="5"/>
        <v>0</v>
      </c>
      <c r="AL21" s="89"/>
      <c r="AM21" s="89"/>
      <c r="AN21" s="89"/>
    </row>
    <row r="22" ht="18.0" customHeight="1">
      <c r="A22" s="92">
        <v>16.0</v>
      </c>
      <c r="B22" s="93" t="s">
        <v>112</v>
      </c>
      <c r="C22" s="94" t="s">
        <v>115</v>
      </c>
      <c r="D22" s="95"/>
      <c r="E22" s="95"/>
      <c r="F22" s="95" t="s">
        <v>90</v>
      </c>
      <c r="G22" s="95"/>
      <c r="H22" s="95"/>
      <c r="I22" s="95"/>
      <c r="J22" s="95"/>
      <c r="K22" s="95" t="s">
        <v>90</v>
      </c>
      <c r="L22" s="95"/>
      <c r="M22" s="95"/>
      <c r="N22" s="95"/>
      <c r="O22" s="95"/>
      <c r="P22" s="95" t="s">
        <v>88</v>
      </c>
      <c r="Q22" s="95"/>
      <c r="R22" s="95"/>
      <c r="S22" s="95"/>
      <c r="T22" s="95"/>
      <c r="U22" s="95"/>
      <c r="V22" s="95"/>
      <c r="W22" s="107" t="s">
        <v>88</v>
      </c>
      <c r="X22" s="95"/>
      <c r="Y22" s="95"/>
      <c r="Z22" s="95"/>
      <c r="AA22" s="95"/>
      <c r="AB22" s="95"/>
      <c r="AC22" s="95"/>
      <c r="AD22" s="95"/>
      <c r="AE22" s="95"/>
      <c r="AF22" s="95"/>
      <c r="AG22" s="95"/>
      <c r="AH22" s="95"/>
      <c r="AI22" s="97">
        <f t="shared" si="3"/>
        <v>2</v>
      </c>
      <c r="AJ22" s="98">
        <f t="shared" si="4"/>
        <v>0</v>
      </c>
      <c r="AK22" s="98">
        <f t="shared" si="5"/>
        <v>2</v>
      </c>
      <c r="AL22" s="89"/>
      <c r="AM22" s="89"/>
      <c r="AN22" s="89"/>
    </row>
    <row r="23" ht="18.0" customHeight="1">
      <c r="A23" s="92">
        <v>17.0</v>
      </c>
      <c r="B23" s="93" t="s">
        <v>117</v>
      </c>
      <c r="C23" s="94" t="s">
        <v>118</v>
      </c>
      <c r="D23" s="95"/>
      <c r="E23" s="95"/>
      <c r="F23" s="95"/>
      <c r="G23" s="95"/>
      <c r="H23" s="95"/>
      <c r="I23" s="95"/>
      <c r="J23" s="95"/>
      <c r="K23" s="95"/>
      <c r="L23" s="95"/>
      <c r="M23" s="95"/>
      <c r="N23" s="95"/>
      <c r="O23" s="95"/>
      <c r="P23" s="95"/>
      <c r="Q23" s="95"/>
      <c r="R23" s="95"/>
      <c r="S23" s="95"/>
      <c r="T23" s="95"/>
      <c r="U23" s="95"/>
      <c r="V23" s="95"/>
      <c r="W23" s="106"/>
      <c r="X23" s="95"/>
      <c r="Y23" s="95"/>
      <c r="Z23" s="95"/>
      <c r="AA23" s="95"/>
      <c r="AB23" s="95"/>
      <c r="AC23" s="95"/>
      <c r="AD23" s="95"/>
      <c r="AE23" s="95"/>
      <c r="AF23" s="95"/>
      <c r="AG23" s="95"/>
      <c r="AH23" s="95"/>
      <c r="AI23" s="97">
        <f t="shared" si="3"/>
        <v>0</v>
      </c>
      <c r="AJ23" s="98">
        <f t="shared" si="4"/>
        <v>0</v>
      </c>
      <c r="AK23" s="98">
        <f t="shared" si="5"/>
        <v>0</v>
      </c>
      <c r="AL23" s="89"/>
      <c r="AM23" s="89"/>
      <c r="AN23" s="89"/>
    </row>
    <row r="24" ht="18.0" customHeight="1">
      <c r="A24" s="92">
        <v>18.0</v>
      </c>
      <c r="B24" s="93" t="s">
        <v>119</v>
      </c>
      <c r="C24" s="94" t="s">
        <v>120</v>
      </c>
      <c r="D24" s="95"/>
      <c r="E24" s="95" t="s">
        <v>89</v>
      </c>
      <c r="F24" s="95"/>
      <c r="G24" s="95"/>
      <c r="H24" s="95"/>
      <c r="I24" s="95"/>
      <c r="J24" s="95" t="s">
        <v>89</v>
      </c>
      <c r="K24" s="95"/>
      <c r="L24" s="95"/>
      <c r="M24" s="95"/>
      <c r="N24" s="95"/>
      <c r="O24" s="95"/>
      <c r="P24" s="95"/>
      <c r="Q24" s="95"/>
      <c r="R24" s="95"/>
      <c r="S24" s="95"/>
      <c r="T24" s="95"/>
      <c r="U24" s="95"/>
      <c r="V24" s="95"/>
      <c r="W24" s="107" t="s">
        <v>89</v>
      </c>
      <c r="X24" s="95"/>
      <c r="Y24" s="95"/>
      <c r="Z24" s="95"/>
      <c r="AA24" s="95"/>
      <c r="AB24" s="95"/>
      <c r="AC24" s="95"/>
      <c r="AD24" s="95"/>
      <c r="AE24" s="95"/>
      <c r="AF24" s="95"/>
      <c r="AG24" s="95"/>
      <c r="AH24" s="95"/>
      <c r="AI24" s="97">
        <f t="shared" si="3"/>
        <v>0</v>
      </c>
      <c r="AJ24" s="98">
        <f t="shared" si="4"/>
        <v>3</v>
      </c>
      <c r="AK24" s="98">
        <f t="shared" si="5"/>
        <v>0</v>
      </c>
      <c r="AL24" s="89"/>
      <c r="AM24" s="89"/>
      <c r="AN24" s="89"/>
    </row>
    <row r="25" ht="18.0" customHeight="1">
      <c r="A25" s="92">
        <v>19.0</v>
      </c>
      <c r="B25" s="93" t="s">
        <v>121</v>
      </c>
      <c r="C25" s="94" t="s">
        <v>122</v>
      </c>
      <c r="D25" s="95"/>
      <c r="E25" s="95"/>
      <c r="F25" s="95" t="s">
        <v>90</v>
      </c>
      <c r="G25" s="95"/>
      <c r="H25" s="95" t="s">
        <v>88</v>
      </c>
      <c r="I25" s="95"/>
      <c r="J25" s="95"/>
      <c r="K25" s="95" t="s">
        <v>90</v>
      </c>
      <c r="L25" s="95" t="s">
        <v>88</v>
      </c>
      <c r="M25" s="95"/>
      <c r="N25" s="95"/>
      <c r="O25" s="95"/>
      <c r="P25" s="95"/>
      <c r="Q25" s="95"/>
      <c r="R25" s="95"/>
      <c r="S25" s="95"/>
      <c r="T25" s="95"/>
      <c r="U25" s="95"/>
      <c r="V25" s="95"/>
      <c r="W25" s="95"/>
      <c r="X25" s="95"/>
      <c r="Y25" s="95"/>
      <c r="Z25" s="95"/>
      <c r="AA25" s="95"/>
      <c r="AB25" s="95"/>
      <c r="AC25" s="95"/>
      <c r="AD25" s="95"/>
      <c r="AE25" s="95"/>
      <c r="AF25" s="95"/>
      <c r="AG25" s="95"/>
      <c r="AH25" s="95"/>
      <c r="AI25" s="97">
        <f t="shared" si="3"/>
        <v>2</v>
      </c>
      <c r="AJ25" s="98">
        <f t="shared" si="4"/>
        <v>0</v>
      </c>
      <c r="AK25" s="98">
        <f t="shared" si="5"/>
        <v>2</v>
      </c>
      <c r="AL25" s="89"/>
      <c r="AM25" s="89"/>
      <c r="AN25" s="89"/>
    </row>
    <row r="26" ht="18.0" customHeight="1">
      <c r="A26" s="92">
        <v>20.0</v>
      </c>
      <c r="B26" s="93" t="s">
        <v>110</v>
      </c>
      <c r="C26" s="94" t="s">
        <v>123</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7">
        <f t="shared" si="3"/>
        <v>0</v>
      </c>
      <c r="AJ26" s="98">
        <f t="shared" si="4"/>
        <v>0</v>
      </c>
      <c r="AK26" s="98">
        <f t="shared" si="5"/>
        <v>0</v>
      </c>
      <c r="AL26" s="89"/>
      <c r="AM26" s="89"/>
      <c r="AN26" s="89"/>
    </row>
    <row r="27" ht="18.0" customHeight="1">
      <c r="A27" s="92">
        <v>21.0</v>
      </c>
      <c r="B27" s="93" t="s">
        <v>113</v>
      </c>
      <c r="C27" s="94" t="s">
        <v>124</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7">
        <f t="shared" si="3"/>
        <v>0</v>
      </c>
      <c r="AJ27" s="98">
        <f t="shared" si="4"/>
        <v>0</v>
      </c>
      <c r="AK27" s="98">
        <f t="shared" si="5"/>
        <v>0</v>
      </c>
      <c r="AL27" s="89"/>
      <c r="AM27" s="89"/>
      <c r="AN27" s="89"/>
    </row>
    <row r="28" ht="18.0" customHeight="1">
      <c r="A28" s="92">
        <v>22.0</v>
      </c>
      <c r="B28" s="93" t="s">
        <v>125</v>
      </c>
      <c r="C28" s="94" t="s">
        <v>126</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7">
        <f t="shared" si="3"/>
        <v>0</v>
      </c>
      <c r="AJ28" s="98">
        <f t="shared" si="4"/>
        <v>0</v>
      </c>
      <c r="AK28" s="98">
        <f t="shared" si="5"/>
        <v>0</v>
      </c>
      <c r="AL28" s="89"/>
      <c r="AM28" s="89"/>
      <c r="AN28" s="89"/>
    </row>
    <row r="29" ht="18.0" customHeight="1">
      <c r="A29" s="92">
        <v>23.0</v>
      </c>
      <c r="B29" s="93" t="s">
        <v>127</v>
      </c>
      <c r="C29" s="94" t="s">
        <v>128</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7">
        <f t="shared" si="3"/>
        <v>0</v>
      </c>
      <c r="AJ29" s="98">
        <f t="shared" si="4"/>
        <v>0</v>
      </c>
      <c r="AK29" s="98">
        <f t="shared" si="5"/>
        <v>0</v>
      </c>
      <c r="AL29" s="89"/>
      <c r="AM29" s="89"/>
      <c r="AN29" s="89"/>
    </row>
    <row r="30" ht="18.0" customHeight="1">
      <c r="A30" s="92">
        <v>24.0</v>
      </c>
      <c r="B30" s="93" t="s">
        <v>129</v>
      </c>
      <c r="C30" s="94" t="s">
        <v>130</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7">
        <f t="shared" si="3"/>
        <v>0</v>
      </c>
      <c r="AJ30" s="98">
        <f t="shared" si="4"/>
        <v>0</v>
      </c>
      <c r="AK30" s="98">
        <f t="shared" si="5"/>
        <v>0</v>
      </c>
      <c r="AL30" s="89"/>
      <c r="AM30" s="89"/>
      <c r="AN30" s="89"/>
    </row>
    <row r="31" ht="18.0" customHeight="1">
      <c r="A31" s="92">
        <v>25.0</v>
      </c>
      <c r="B31" s="93" t="s">
        <v>131</v>
      </c>
      <c r="C31" s="94" t="s">
        <v>132</v>
      </c>
      <c r="D31" s="95"/>
      <c r="E31" s="95" t="s">
        <v>88</v>
      </c>
      <c r="F31" s="95" t="s">
        <v>90</v>
      </c>
      <c r="G31" s="95"/>
      <c r="H31" s="95"/>
      <c r="I31" s="95"/>
      <c r="J31" s="95" t="s">
        <v>88</v>
      </c>
      <c r="K31" s="95" t="s">
        <v>90</v>
      </c>
      <c r="L31" s="95"/>
      <c r="M31" s="95"/>
      <c r="N31" s="95"/>
      <c r="O31" s="95"/>
      <c r="P31" s="95"/>
      <c r="Q31" s="95"/>
      <c r="R31" s="95"/>
      <c r="S31" s="95"/>
      <c r="T31" s="95"/>
      <c r="U31" s="95"/>
      <c r="V31" s="95"/>
      <c r="W31" s="95"/>
      <c r="X31" s="95"/>
      <c r="Y31" s="95"/>
      <c r="Z31" s="95"/>
      <c r="AA31" s="95"/>
      <c r="AB31" s="95"/>
      <c r="AC31" s="95"/>
      <c r="AD31" s="95"/>
      <c r="AE31" s="95"/>
      <c r="AF31" s="95"/>
      <c r="AG31" s="95"/>
      <c r="AH31" s="95"/>
      <c r="AI31" s="97">
        <f t="shared" si="3"/>
        <v>2</v>
      </c>
      <c r="AJ31" s="98">
        <f t="shared" si="4"/>
        <v>0</v>
      </c>
      <c r="AK31" s="98">
        <f t="shared" si="5"/>
        <v>2</v>
      </c>
      <c r="AL31" s="89"/>
      <c r="AM31" s="89"/>
      <c r="AN31" s="89"/>
    </row>
    <row r="32" ht="18.0" customHeight="1">
      <c r="A32" s="92">
        <v>26.0</v>
      </c>
      <c r="B32" s="93" t="s">
        <v>133</v>
      </c>
      <c r="C32" s="94" t="s">
        <v>132</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7">
        <f t="shared" si="3"/>
        <v>0</v>
      </c>
      <c r="AJ32" s="98">
        <f t="shared" si="4"/>
        <v>0</v>
      </c>
      <c r="AK32" s="98">
        <f t="shared" si="5"/>
        <v>0</v>
      </c>
      <c r="AL32" s="89"/>
      <c r="AM32" s="89"/>
      <c r="AN32" s="89"/>
    </row>
    <row r="33" ht="18.0" customHeight="1">
      <c r="A33" s="92">
        <v>27.0</v>
      </c>
      <c r="B33" s="93" t="s">
        <v>134</v>
      </c>
      <c r="C33" s="94" t="s">
        <v>132</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7">
        <f t="shared" si="3"/>
        <v>0</v>
      </c>
      <c r="AJ33" s="98">
        <f t="shared" si="4"/>
        <v>0</v>
      </c>
      <c r="AK33" s="98">
        <f t="shared" si="5"/>
        <v>0</v>
      </c>
      <c r="AL33" s="89"/>
      <c r="AM33" s="89"/>
      <c r="AN33" s="89"/>
    </row>
    <row r="34" ht="18.0" customHeight="1">
      <c r="A34" s="92">
        <v>28.0</v>
      </c>
      <c r="B34" s="93" t="s">
        <v>135</v>
      </c>
      <c r="C34" s="94" t="s">
        <v>136</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7">
        <f t="shared" si="3"/>
        <v>0</v>
      </c>
      <c r="AJ34" s="98">
        <f t="shared" si="4"/>
        <v>0</v>
      </c>
      <c r="AK34" s="98">
        <f t="shared" si="5"/>
        <v>0</v>
      </c>
      <c r="AL34" s="81"/>
      <c r="AM34" s="81"/>
      <c r="AN34" s="81"/>
    </row>
    <row r="35" ht="18.0" customHeight="1">
      <c r="A35" s="92">
        <v>29.0</v>
      </c>
      <c r="B35" s="93" t="s">
        <v>112</v>
      </c>
      <c r="C35" s="94" t="s">
        <v>137</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7">
        <f t="shared" si="3"/>
        <v>0</v>
      </c>
      <c r="AJ35" s="98">
        <f t="shared" si="4"/>
        <v>0</v>
      </c>
      <c r="AK35" s="98">
        <f t="shared" si="5"/>
        <v>0</v>
      </c>
      <c r="AL35" s="81"/>
      <c r="AM35" s="81"/>
      <c r="AN35" s="81"/>
    </row>
    <row r="36" ht="18.0" customHeight="1">
      <c r="A36" s="92">
        <v>30.0</v>
      </c>
      <c r="B36" s="93" t="s">
        <v>138</v>
      </c>
      <c r="C36" s="94" t="s">
        <v>139</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7">
        <f t="shared" si="3"/>
        <v>0</v>
      </c>
      <c r="AJ36" s="98">
        <f t="shared" si="4"/>
        <v>0</v>
      </c>
      <c r="AK36" s="98">
        <f t="shared" si="5"/>
        <v>0</v>
      </c>
      <c r="AL36" s="81"/>
      <c r="AM36" s="81"/>
      <c r="AN36" s="81"/>
    </row>
    <row r="37" ht="18.0" customHeight="1">
      <c r="A37" s="92">
        <v>31.0</v>
      </c>
      <c r="B37" s="93" t="s">
        <v>140</v>
      </c>
      <c r="C37" s="94" t="s">
        <v>141</v>
      </c>
      <c r="D37" s="95"/>
      <c r="E37" s="95" t="s">
        <v>89</v>
      </c>
      <c r="F37" s="95" t="s">
        <v>90</v>
      </c>
      <c r="G37" s="95"/>
      <c r="H37" s="95" t="s">
        <v>88</v>
      </c>
      <c r="I37" s="95"/>
      <c r="J37" s="95" t="s">
        <v>89</v>
      </c>
      <c r="K37" s="95" t="s">
        <v>90</v>
      </c>
      <c r="L37" s="95" t="s">
        <v>88</v>
      </c>
      <c r="M37" s="95"/>
      <c r="N37" s="95"/>
      <c r="O37" s="95"/>
      <c r="P37" s="95"/>
      <c r="Q37" s="95"/>
      <c r="R37" s="95"/>
      <c r="S37" s="95"/>
      <c r="T37" s="95"/>
      <c r="U37" s="95"/>
      <c r="V37" s="95"/>
      <c r="W37" s="95"/>
      <c r="X37" s="95"/>
      <c r="Y37" s="95"/>
      <c r="Z37" s="95"/>
      <c r="AA37" s="95"/>
      <c r="AB37" s="95"/>
      <c r="AC37" s="95"/>
      <c r="AD37" s="95"/>
      <c r="AE37" s="95"/>
      <c r="AF37" s="95"/>
      <c r="AG37" s="95"/>
      <c r="AH37" s="95"/>
      <c r="AI37" s="97">
        <f t="shared" si="3"/>
        <v>2</v>
      </c>
      <c r="AJ37" s="98">
        <f t="shared" si="4"/>
        <v>2</v>
      </c>
      <c r="AK37" s="98">
        <f t="shared" si="5"/>
        <v>2</v>
      </c>
      <c r="AL37" s="81"/>
      <c r="AM37" s="81"/>
      <c r="AN37" s="81"/>
    </row>
    <row r="38" ht="18.0" customHeight="1">
      <c r="A38" s="92">
        <v>32.0</v>
      </c>
      <c r="B38" s="93" t="s">
        <v>142</v>
      </c>
      <c r="C38" s="94" t="s">
        <v>143</v>
      </c>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7">
        <f t="shared" si="3"/>
        <v>0</v>
      </c>
      <c r="AJ38" s="98">
        <f t="shared" si="4"/>
        <v>0</v>
      </c>
      <c r="AK38" s="98">
        <f t="shared" si="5"/>
        <v>0</v>
      </c>
      <c r="AL38" s="81"/>
      <c r="AM38" s="81"/>
      <c r="AN38" s="81"/>
    </row>
    <row r="39" ht="18.0" customHeight="1">
      <c r="A39" s="92">
        <v>33.0</v>
      </c>
      <c r="B39" s="93" t="s">
        <v>144</v>
      </c>
      <c r="C39" s="94" t="s">
        <v>145</v>
      </c>
      <c r="D39" s="95"/>
      <c r="E39" s="95"/>
      <c r="F39" s="95" t="s">
        <v>90</v>
      </c>
      <c r="G39" s="95"/>
      <c r="H39" s="95"/>
      <c r="I39" s="95"/>
      <c r="J39" s="95"/>
      <c r="K39" s="95" t="s">
        <v>90</v>
      </c>
      <c r="L39" s="95"/>
      <c r="M39" s="95"/>
      <c r="N39" s="95"/>
      <c r="O39" s="95"/>
      <c r="P39" s="95"/>
      <c r="Q39" s="95"/>
      <c r="R39" s="95"/>
      <c r="S39" s="95"/>
      <c r="T39" s="95"/>
      <c r="U39" s="95"/>
      <c r="V39" s="95"/>
      <c r="W39" s="95"/>
      <c r="X39" s="95"/>
      <c r="Y39" s="95"/>
      <c r="Z39" s="95"/>
      <c r="AA39" s="95"/>
      <c r="AB39" s="95"/>
      <c r="AC39" s="95"/>
      <c r="AD39" s="95"/>
      <c r="AE39" s="95"/>
      <c r="AF39" s="95"/>
      <c r="AG39" s="95"/>
      <c r="AH39" s="95"/>
      <c r="AI39" s="97">
        <f t="shared" si="3"/>
        <v>0</v>
      </c>
      <c r="AJ39" s="98">
        <f t="shared" si="4"/>
        <v>0</v>
      </c>
      <c r="AK39" s="98">
        <f t="shared" si="5"/>
        <v>2</v>
      </c>
      <c r="AL39" s="81"/>
      <c r="AM39" s="81"/>
      <c r="AN39" s="81"/>
    </row>
    <row r="40" ht="18.0" customHeight="1">
      <c r="A40" s="92">
        <v>34.0</v>
      </c>
      <c r="B40" s="93" t="s">
        <v>146</v>
      </c>
      <c r="C40" s="94" t="s">
        <v>147</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7">
        <f t="shared" si="3"/>
        <v>0</v>
      </c>
      <c r="AJ40" s="98">
        <f t="shared" si="4"/>
        <v>0</v>
      </c>
      <c r="AK40" s="98">
        <f t="shared" si="5"/>
        <v>0</v>
      </c>
      <c r="AL40" s="81"/>
      <c r="AM40" s="81"/>
      <c r="AN40" s="81"/>
    </row>
    <row r="41" ht="18.0" customHeight="1">
      <c r="A41" s="92">
        <v>35.0</v>
      </c>
      <c r="B41" s="93" t="s">
        <v>138</v>
      </c>
      <c r="C41" s="94" t="s">
        <v>148</v>
      </c>
      <c r="D41" s="95"/>
      <c r="E41" s="95"/>
      <c r="F41" s="95"/>
      <c r="G41" s="95"/>
      <c r="H41" s="95" t="s">
        <v>88</v>
      </c>
      <c r="I41" s="95"/>
      <c r="J41" s="95"/>
      <c r="K41" s="95"/>
      <c r="L41" s="95" t="s">
        <v>88</v>
      </c>
      <c r="M41" s="95"/>
      <c r="N41" s="95"/>
      <c r="O41" s="95"/>
      <c r="P41" s="95"/>
      <c r="Q41" s="95"/>
      <c r="R41" s="95"/>
      <c r="S41" s="95"/>
      <c r="T41" s="95"/>
      <c r="U41" s="95"/>
      <c r="V41" s="95"/>
      <c r="W41" s="95"/>
      <c r="X41" s="95"/>
      <c r="Y41" s="95"/>
      <c r="Z41" s="95"/>
      <c r="AA41" s="95"/>
      <c r="AB41" s="95"/>
      <c r="AC41" s="95"/>
      <c r="AD41" s="95"/>
      <c r="AE41" s="95"/>
      <c r="AF41" s="95"/>
      <c r="AG41" s="95"/>
      <c r="AH41" s="95"/>
      <c r="AI41" s="97">
        <f t="shared" si="3"/>
        <v>2</v>
      </c>
      <c r="AJ41" s="98">
        <f t="shared" si="4"/>
        <v>0</v>
      </c>
      <c r="AK41" s="98">
        <f t="shared" si="5"/>
        <v>0</v>
      </c>
      <c r="AL41" s="81"/>
      <c r="AM41" s="81"/>
      <c r="AN41" s="81"/>
    </row>
    <row r="42" ht="18.0" customHeight="1">
      <c r="A42" s="92">
        <v>36.0</v>
      </c>
      <c r="B42" s="93" t="s">
        <v>149</v>
      </c>
      <c r="C42" s="94" t="s">
        <v>150</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7">
        <f t="shared" si="3"/>
        <v>0</v>
      </c>
      <c r="AJ42" s="98">
        <f t="shared" si="4"/>
        <v>0</v>
      </c>
      <c r="AK42" s="98">
        <f t="shared" si="5"/>
        <v>0</v>
      </c>
      <c r="AL42" s="81"/>
      <c r="AM42" s="81"/>
      <c r="AN42" s="81"/>
    </row>
    <row r="43" ht="18.0" customHeight="1">
      <c r="A43" s="92">
        <v>37.0</v>
      </c>
      <c r="B43" s="93" t="s">
        <v>151</v>
      </c>
      <c r="C43" s="94" t="s">
        <v>152</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7">
        <f t="shared" si="3"/>
        <v>0</v>
      </c>
      <c r="AJ43" s="98">
        <f t="shared" si="4"/>
        <v>0</v>
      </c>
      <c r="AK43" s="98">
        <f t="shared" si="5"/>
        <v>0</v>
      </c>
      <c r="AL43" s="81"/>
      <c r="AM43" s="81"/>
      <c r="AN43" s="81"/>
    </row>
    <row r="44" ht="18.0" customHeight="1">
      <c r="A44" s="92"/>
      <c r="B44" s="93"/>
      <c r="C44" s="94"/>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7">
        <f t="shared" si="3"/>
        <v>0</v>
      </c>
      <c r="AJ44" s="98">
        <f t="shared" si="4"/>
        <v>0</v>
      </c>
      <c r="AK44" s="98">
        <f t="shared" si="5"/>
        <v>0</v>
      </c>
      <c r="AL44" s="81"/>
      <c r="AM44" s="81"/>
      <c r="AN44" s="81"/>
    </row>
    <row r="45" ht="18.0" customHeight="1">
      <c r="A45" s="92"/>
      <c r="B45" s="93"/>
      <c r="C45" s="94"/>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7">
        <f t="shared" si="3"/>
        <v>0</v>
      </c>
      <c r="AJ45" s="98">
        <f t="shared" si="4"/>
        <v>0</v>
      </c>
      <c r="AK45" s="98">
        <f t="shared" si="5"/>
        <v>0</v>
      </c>
      <c r="AL45" s="81"/>
      <c r="AM45" s="81"/>
      <c r="AN45" s="81"/>
    </row>
    <row r="46" ht="18.0" customHeight="1">
      <c r="A46" s="92"/>
      <c r="B46" s="93"/>
      <c r="C46" s="94"/>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7">
        <f t="shared" si="3"/>
        <v>0</v>
      </c>
      <c r="AJ46" s="98">
        <f t="shared" si="4"/>
        <v>0</v>
      </c>
      <c r="AK46" s="98">
        <f t="shared" si="5"/>
        <v>0</v>
      </c>
      <c r="AL46" s="81"/>
      <c r="AM46" s="81"/>
      <c r="AN46" s="81"/>
    </row>
    <row r="47" ht="18.0" customHeight="1">
      <c r="A47" s="92"/>
      <c r="B47" s="93"/>
      <c r="C47" s="94"/>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7">
        <f t="shared" si="3"/>
        <v>0</v>
      </c>
      <c r="AJ47" s="98">
        <f t="shared" si="4"/>
        <v>0</v>
      </c>
      <c r="AK47" s="98">
        <f t="shared" si="5"/>
        <v>0</v>
      </c>
      <c r="AL47" s="81"/>
      <c r="AM47" s="81"/>
      <c r="AN47" s="81"/>
    </row>
    <row r="48" ht="18.0" customHeight="1">
      <c r="A48" s="92"/>
      <c r="B48" s="93"/>
      <c r="C48" s="94"/>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7">
        <f t="shared" si="3"/>
        <v>0</v>
      </c>
      <c r="AJ48" s="98">
        <f t="shared" si="4"/>
        <v>0</v>
      </c>
      <c r="AK48" s="98">
        <f t="shared" si="5"/>
        <v>0</v>
      </c>
      <c r="AL48" s="81"/>
      <c r="AM48" s="81"/>
      <c r="AN48" s="81"/>
    </row>
    <row r="49" ht="18.0" customHeight="1">
      <c r="A49" s="92"/>
      <c r="B49" s="93"/>
      <c r="C49" s="94"/>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7">
        <f t="shared" si="3"/>
        <v>0</v>
      </c>
      <c r="AJ49" s="98">
        <f t="shared" si="4"/>
        <v>0</v>
      </c>
      <c r="AK49" s="98">
        <f t="shared" si="5"/>
        <v>0</v>
      </c>
      <c r="AL49" s="81"/>
      <c r="AM49" s="81"/>
      <c r="AN49" s="81"/>
    </row>
    <row r="50" ht="18.0" customHeight="1">
      <c r="A50" s="92"/>
      <c r="B50" s="93"/>
      <c r="C50" s="94"/>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7">
        <f t="shared" si="3"/>
        <v>0</v>
      </c>
      <c r="AJ50" s="98">
        <f t="shared" si="4"/>
        <v>0</v>
      </c>
      <c r="AK50" s="98">
        <f t="shared" si="5"/>
        <v>0</v>
      </c>
      <c r="AL50" s="81"/>
      <c r="AM50" s="81"/>
      <c r="AN50" s="81"/>
    </row>
    <row r="51" ht="18.0" customHeight="1">
      <c r="A51" s="92"/>
      <c r="B51" s="93"/>
      <c r="C51" s="94"/>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7">
        <f t="shared" si="3"/>
        <v>0</v>
      </c>
      <c r="AJ51" s="98">
        <f t="shared" si="4"/>
        <v>0</v>
      </c>
      <c r="AK51" s="98">
        <f t="shared" si="5"/>
        <v>0</v>
      </c>
      <c r="AL51" s="81"/>
      <c r="AM51" s="81"/>
      <c r="AN51" s="81"/>
    </row>
    <row r="52" ht="18.0" customHeight="1">
      <c r="A52" s="92"/>
      <c r="B52" s="93"/>
      <c r="C52" s="94"/>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7">
        <f t="shared" si="3"/>
        <v>0</v>
      </c>
      <c r="AJ52" s="98">
        <f t="shared" si="4"/>
        <v>0</v>
      </c>
      <c r="AK52" s="98">
        <f t="shared" si="5"/>
        <v>0</v>
      </c>
      <c r="AL52" s="81"/>
      <c r="AM52" s="81"/>
      <c r="AN52" s="81"/>
    </row>
    <row r="53" ht="18.0" customHeight="1">
      <c r="A53" s="92"/>
      <c r="B53" s="93"/>
      <c r="C53" s="94"/>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7">
        <f t="shared" si="3"/>
        <v>0</v>
      </c>
      <c r="AJ53" s="98">
        <f t="shared" si="4"/>
        <v>0</v>
      </c>
      <c r="AK53" s="98">
        <f t="shared" si="5"/>
        <v>0</v>
      </c>
      <c r="AL53" s="81"/>
      <c r="AM53" s="81"/>
      <c r="AN53" s="81"/>
    </row>
    <row r="54" ht="18.0" customHeight="1">
      <c r="A54" s="92"/>
      <c r="B54" s="93"/>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7">
        <f t="shared" si="3"/>
        <v>0</v>
      </c>
      <c r="AJ54" s="98">
        <f t="shared" si="4"/>
        <v>0</v>
      </c>
      <c r="AK54" s="98">
        <f t="shared" si="5"/>
        <v>0</v>
      </c>
      <c r="AL54" s="81"/>
      <c r="AM54" s="81"/>
      <c r="AN54" s="81"/>
    </row>
    <row r="55" ht="18.0" customHeight="1">
      <c r="A55" s="109" t="s">
        <v>153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1"/>
      <c r="AI55" s="110">
        <f t="shared" ref="AI55:AK55" si="6">SUM(AI7:AI54)</f>
        <v>18</v>
      </c>
      <c r="AJ55" s="110">
        <f t="shared" si="6"/>
        <v>10</v>
      </c>
      <c r="AK55" s="110">
        <f t="shared" si="6"/>
        <v>12</v>
      </c>
      <c r="AL55" s="81"/>
      <c r="AM55" s="81"/>
      <c r="AN55" s="81"/>
    </row>
    <row r="56" ht="18.0" customHeight="1">
      <c r="A56" s="111" t="s">
        <v>154</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1"/>
      <c r="AL56" s="81"/>
      <c r="AM56" s="81"/>
      <c r="AN56" s="81"/>
    </row>
    <row r="57" ht="18.0" customHeight="1">
      <c r="A57" s="81"/>
      <c r="B57" s="112"/>
      <c r="D57" s="81"/>
      <c r="E57" s="81"/>
      <c r="F57" s="81"/>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81"/>
      <c r="AM57" s="81"/>
      <c r="AN57" s="81"/>
    </row>
    <row r="58" ht="18.0" customHeight="1">
      <c r="A58" s="81"/>
      <c r="B58" s="112"/>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81"/>
      <c r="AM58" s="81"/>
      <c r="AN58" s="81"/>
    </row>
    <row r="59" ht="18.0" customHeight="1">
      <c r="A59" s="81"/>
      <c r="B59" s="112"/>
      <c r="E59" s="81"/>
      <c r="F59" s="81"/>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81"/>
      <c r="AM59" s="81"/>
      <c r="AN59" s="81"/>
    </row>
    <row r="60" ht="18.0" customHeight="1">
      <c r="A60" s="81"/>
      <c r="B60" s="112"/>
      <c r="D60" s="81"/>
      <c r="E60" s="81"/>
      <c r="F60" s="81"/>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81"/>
      <c r="AM60" s="81"/>
      <c r="AN60" s="81"/>
    </row>
    <row r="61" ht="18.0"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ht="18.0"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row>
    <row r="63" ht="18.0"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row>
    <row r="64" ht="18.0"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row>
    <row r="65" ht="18.0"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ht="18.0"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ht="18.0"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row>
    <row r="68" ht="18.0"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row>
    <row r="69" ht="18.0"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row>
    <row r="70" ht="18.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row>
    <row r="71" ht="18.0"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row>
    <row r="72" ht="18.0"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row>
    <row r="73" ht="18.0"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row>
    <row r="74" ht="18.0"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row>
    <row r="75" ht="18.0"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row>
    <row r="76" ht="18.0"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row>
    <row r="77" ht="18.0"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ht="18.0"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row>
    <row r="79" ht="18.0"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row>
    <row r="80" ht="18.0"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ht="18.0"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ht="18.0"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ht="18.0"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row>
    <row r="84" ht="18.0"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row>
    <row r="85" ht="18.0"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row>
    <row r="86" ht="18.0"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row>
    <row r="87" ht="18.0"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row>
    <row r="88" ht="18.0"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row>
    <row r="89" ht="18.0"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row>
    <row r="90" ht="18.0"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row>
    <row r="91" ht="18.0"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row>
    <row r="92" ht="18.0"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row>
    <row r="93" ht="18.0"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row>
    <row r="94" ht="18.0"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row>
    <row r="95" ht="18.0"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row>
    <row r="96" ht="18.0"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row>
    <row r="97" ht="18.0"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row>
    <row r="98" ht="18.0"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row>
    <row r="99" ht="18.0"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row>
    <row r="100" ht="18.0"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row>
    <row r="101" ht="18.0"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row>
    <row r="102" ht="18.0"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ht="18.0"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row>
    <row r="104" ht="18.0"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row>
    <row r="105" ht="18.0"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row>
    <row r="106" ht="18.0"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row>
    <row r="107" ht="18.0"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row>
    <row r="108" ht="18.0"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row>
    <row r="109" ht="18.0"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row>
    <row r="110" ht="18.0"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row>
    <row r="111" ht="18.0"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row>
    <row r="112" ht="18.0"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row>
    <row r="113" ht="18.0"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row>
    <row r="114" ht="18.0"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row>
    <row r="115" ht="18.0"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row>
    <row r="116" ht="18.0"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row>
    <row r="117" ht="18.0"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row>
    <row r="118" ht="18.0"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row>
    <row r="119" ht="18.0"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row>
    <row r="120" ht="18.0"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row>
    <row r="121" ht="18.0"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row>
    <row r="122" ht="18.0"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row>
    <row r="123" ht="18.0"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row>
    <row r="124" ht="18.0"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row>
    <row r="125" ht="18.0"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row>
    <row r="126" ht="18.0"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row>
    <row r="127" ht="18.0"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row>
    <row r="128" ht="18.0"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row>
    <row r="129" ht="18.0"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row>
    <row r="130" ht="18.0"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row>
    <row r="131" ht="18.0"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row>
    <row r="132" ht="18.0"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row>
    <row r="133" ht="18.0"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row>
    <row r="134" ht="18.0"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row>
    <row r="135" ht="18.0"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row>
    <row r="136" ht="18.0"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row>
    <row r="137" ht="18.0"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row>
    <row r="138" ht="18.0"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row>
    <row r="139" ht="18.0"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row>
    <row r="140" ht="18.0"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row>
    <row r="141" ht="18.0"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row>
    <row r="142" ht="18.0"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row>
    <row r="143" ht="18.0"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row>
    <row r="144" ht="18.0"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row>
    <row r="145" ht="18.0"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row>
    <row r="146" ht="18.0"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row>
    <row r="147" ht="18.0"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row>
    <row r="148" ht="18.0"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row>
    <row r="149" ht="18.0"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row>
    <row r="150" ht="18.0"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row>
    <row r="151" ht="18.0"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row>
    <row r="152" ht="18.0"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row>
    <row r="153" ht="18.0"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row>
    <row r="154" ht="18.0"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row>
    <row r="155" ht="18.0"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row>
    <row r="156" ht="18.0"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row>
    <row r="157" ht="18.0"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row>
    <row r="158" ht="18.0"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row>
    <row r="159" ht="18.0"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row>
    <row r="160" ht="18.0"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row>
    <row r="161" ht="18.0"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row>
    <row r="162" ht="18.0"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row>
    <row r="163" ht="18.0"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row>
    <row r="164" ht="18.0"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row>
    <row r="165" ht="18.0"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row>
    <row r="166" ht="18.0"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row>
    <row r="167" ht="18.0"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row>
    <row r="168" ht="18.0"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row>
    <row r="169" ht="18.0"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row>
    <row r="170" ht="18.0"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row>
    <row r="171" ht="18.0"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row>
    <row r="172" ht="18.0"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row>
    <row r="173" ht="18.0"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row>
    <row r="174" ht="18.0"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row>
    <row r="175" ht="18.0"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row>
    <row r="176" ht="18.0"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row>
    <row r="177" ht="18.0"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row>
    <row r="178" ht="18.0"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row>
    <row r="179" ht="18.0"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row>
    <row r="180" ht="18.0"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row>
    <row r="181" ht="18.0"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row>
    <row r="182" ht="18.0"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row>
    <row r="183" ht="18.0"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row>
    <row r="184" ht="18.0"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row>
    <row r="185" ht="18.0"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row>
    <row r="186" ht="18.0"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row>
    <row r="187" ht="18.0"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row>
    <row r="188" ht="18.0"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row>
    <row r="189" ht="18.0"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row>
    <row r="190" ht="18.0"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row>
    <row r="191" ht="18.0"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row>
    <row r="192" ht="18.0"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row>
    <row r="193" ht="18.0"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row>
    <row r="194" ht="18.0"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row>
    <row r="195" ht="18.0"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row>
    <row r="196" ht="18.0"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row>
    <row r="197" ht="18.0"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row>
    <row r="198" ht="18.0"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row>
    <row r="199" ht="18.0"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row>
    <row r="200" ht="18.0"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row>
    <row r="201" ht="18.0"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row>
    <row r="202" ht="18.0"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row>
    <row r="203" ht="18.0"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row>
    <row r="204" ht="18.0"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row>
    <row r="205" ht="18.0"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row>
    <row r="206" ht="18.0"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row>
    <row r="207" ht="18.0"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row>
    <row r="208" ht="18.0"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row>
    <row r="209" ht="18.0"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row>
    <row r="210" ht="18.0"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row>
    <row r="211" ht="18.0"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row>
    <row r="212" ht="18.0"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row>
    <row r="213" ht="18.0"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row>
    <row r="214" ht="18.0"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row>
    <row r="215" ht="18.0"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row>
    <row r="216" ht="18.0"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row>
    <row r="217" ht="18.0"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row>
    <row r="218" ht="18.0"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row>
    <row r="219" ht="18.0"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row>
    <row r="220" ht="18.0"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row>
    <row r="221" ht="18.0"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row>
    <row r="222" ht="18.0"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row>
    <row r="223" ht="18.0"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row>
    <row r="224" ht="18.0"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row>
    <row r="225" ht="18.0"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row>
    <row r="226" ht="18.0"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row>
    <row r="227" ht="18.0"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row>
    <row r="228" ht="18.0"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row>
    <row r="229" ht="18.0"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row>
    <row r="230" ht="18.0"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row>
    <row r="231" ht="18.0"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row>
    <row r="232" ht="18.0"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row>
    <row r="233" ht="18.0"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row>
    <row r="234" ht="18.0"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row>
    <row r="235" ht="18.0"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row>
    <row r="236" ht="18.0"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row>
    <row r="237" ht="18.0"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row>
    <row r="238" ht="18.0"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row>
    <row r="239" ht="18.0"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row>
    <row r="240" ht="18.0"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row>
    <row r="241" ht="18.0"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row>
    <row r="242" ht="18.0"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row>
    <row r="243" ht="18.0"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row>
    <row r="244" ht="18.0"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row>
    <row r="245" ht="18.0"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row>
    <row r="246" ht="18.0"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ht="18.0"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ht="18.0"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ht="18.0"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ht="18.0"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row>
    <row r="251" ht="18.0"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row>
    <row r="252" ht="18.0"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row>
    <row r="253" ht="18.0"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row>
    <row r="254" ht="18.0"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row>
    <row r="255" ht="18.0"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row>
    <row r="256" ht="18.0"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row>
    <row r="257" ht="18.0"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row>
    <row r="258" ht="18.0"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row>
    <row r="259" ht="18.0"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row>
    <row r="260" ht="18.0"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row>
    <row r="261" ht="18.0"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row>
    <row r="262" ht="18.0"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row>
    <row r="263" ht="18.0"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row>
    <row r="264" ht="18.0"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row>
    <row r="265" ht="18.0"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row>
    <row r="266" ht="18.0"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row>
    <row r="267" ht="18.0"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row>
    <row r="268" ht="18.0"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row>
    <row r="269" ht="18.0"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row>
    <row r="270" ht="18.0"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row>
    <row r="271" ht="18.0"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row>
    <row r="272" ht="18.0"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row>
    <row r="273" ht="18.0"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row>
    <row r="274" ht="18.0"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row>
    <row r="275" ht="18.0"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row>
    <row r="276" ht="18.0"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row>
    <row r="277" ht="18.0"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row>
    <row r="278" ht="18.0"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row>
    <row r="279" ht="18.0"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row>
    <row r="280" ht="18.0"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row>
    <row r="281" ht="18.0"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row>
    <row r="282" ht="18.0"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row>
    <row r="283" ht="18.0"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row>
    <row r="284" ht="18.0"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row>
    <row r="285" ht="18.0"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row>
    <row r="286" ht="18.0"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row>
    <row r="287" ht="18.0"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row>
    <row r="288" ht="18.0"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row>
    <row r="289" ht="18.0"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row>
    <row r="290" ht="18.0"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row>
    <row r="291" ht="18.0"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row>
    <row r="292" ht="18.0"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row>
    <row r="293" ht="18.0"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row>
    <row r="294" ht="18.0"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row>
    <row r="295" ht="18.0"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row>
    <row r="296" ht="18.0"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row>
    <row r="297" ht="18.0"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row>
    <row r="298" ht="18.0"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row>
    <row r="299" ht="18.0"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row>
    <row r="300" ht="18.0"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row>
    <row r="301" ht="18.0"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row>
    <row r="302" ht="18.0"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row>
    <row r="303" ht="18.0"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row>
    <row r="304" ht="18.0"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row>
    <row r="305" ht="18.0"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row>
    <row r="306" ht="18.0"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row>
    <row r="307" ht="18.0"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row>
    <row r="308" ht="18.0"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row>
    <row r="309" ht="18.0"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row>
    <row r="310" ht="18.0"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row>
    <row r="311" ht="18.0"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row>
    <row r="312" ht="18.0"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row>
    <row r="313" ht="18.0"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row>
    <row r="314" ht="18.0"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row>
    <row r="315" ht="18.0"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row>
    <row r="316" ht="18.0"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row>
    <row r="317" ht="18.0"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row>
    <row r="318" ht="18.0"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row>
    <row r="319" ht="18.0"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row>
    <row r="320" ht="18.0"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row>
    <row r="321" ht="18.0"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row>
    <row r="322" ht="18.0"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row>
    <row r="323" ht="18.0"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row>
    <row r="324" ht="18.0"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row>
    <row r="325" ht="18.0"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row>
    <row r="326" ht="18.0"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row>
    <row r="327" ht="18.0"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row>
    <row r="328" ht="18.0"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row>
    <row r="329" ht="18.0"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row>
    <row r="330" ht="18.0"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row>
    <row r="331" ht="18.0"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row>
    <row r="332" ht="18.0"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row>
    <row r="333" ht="18.0"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row>
    <row r="334" ht="18.0"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row>
    <row r="335" ht="18.0"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row>
    <row r="336" ht="18.0"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row>
    <row r="337" ht="18.0"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row>
    <row r="338" ht="18.0"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row>
    <row r="339" ht="18.0"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row>
    <row r="340" ht="18.0"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row>
    <row r="341" ht="18.0"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row>
    <row r="342" ht="18.0"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row>
    <row r="343" ht="18.0"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row>
    <row r="344" ht="18.0"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row>
    <row r="345" ht="18.0"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row>
    <row r="346" ht="18.0"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row>
    <row r="347" ht="18.0"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row>
    <row r="348" ht="18.0"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row>
    <row r="349" ht="18.0"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row>
    <row r="350" ht="18.0"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row>
    <row r="351" ht="18.0"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row>
    <row r="352" ht="18.0"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row>
    <row r="353" ht="18.0"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row>
    <row r="354" ht="18.0"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row>
    <row r="355" ht="18.0"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row>
    <row r="356" ht="18.0"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row>
    <row r="357" ht="18.0"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row>
    <row r="358" ht="18.0"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row>
    <row r="359" ht="18.0"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row>
    <row r="360" ht="18.0"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row>
    <row r="361" ht="18.0"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row>
    <row r="362" ht="18.0"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row>
    <row r="363" ht="18.0"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row>
    <row r="364" ht="18.0"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row>
    <row r="365" ht="18.0"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row>
    <row r="366" ht="18.0"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row>
    <row r="367" ht="18.0"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row>
    <row r="368" ht="18.0"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row>
    <row r="369" ht="18.0"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row>
    <row r="370" ht="18.0"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row>
    <row r="371" ht="18.0"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row>
    <row r="372" ht="18.0"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row>
    <row r="373" ht="18.0"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row>
    <row r="374" ht="18.0"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row>
    <row r="375" ht="18.0"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row>
    <row r="376" ht="18.0"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row>
    <row r="377" ht="18.0"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row>
    <row r="378" ht="18.0"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row>
    <row r="379" ht="18.0"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row>
    <row r="380" ht="18.0"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row>
    <row r="381" ht="18.0"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row>
    <row r="382" ht="18.0"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row>
    <row r="383" ht="18.0"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row>
    <row r="384" ht="18.0"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row>
    <row r="385" ht="18.0"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row>
    <row r="386" ht="18.0"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row>
    <row r="387" ht="18.0"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row>
    <row r="388" ht="18.0"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row>
    <row r="389" ht="18.0"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row>
    <row r="390" ht="18.0"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row>
    <row r="391" ht="18.0"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row>
    <row r="392" ht="18.0"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row>
    <row r="393" ht="18.0"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row>
    <row r="394" ht="18.0"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row>
    <row r="395" ht="18.0"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row>
    <row r="396" ht="18.0"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row>
    <row r="397" ht="18.0"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row>
    <row r="398" ht="18.0"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row>
    <row r="399" ht="18.0"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row>
    <row r="400" ht="18.0"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row>
    <row r="401" ht="18.0"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row>
    <row r="402" ht="18.0"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row>
    <row r="403" ht="18.0"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row>
    <row r="404" ht="18.0"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row>
    <row r="405" ht="18.0"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row>
    <row r="406" ht="18.0"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row>
    <row r="407" ht="18.0"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row>
    <row r="408" ht="18.0"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row>
    <row r="409" ht="18.0"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row>
    <row r="410" ht="18.0"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row>
    <row r="411" ht="18.0"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row>
    <row r="412" ht="18.0"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row>
    <row r="413" ht="18.0"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row>
    <row r="414" ht="18.0"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row>
    <row r="415" ht="18.0"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row>
    <row r="416" ht="18.0"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row>
    <row r="417" ht="18.0"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row>
    <row r="418" ht="18.0"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row>
    <row r="419" ht="18.0"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row>
    <row r="420" ht="18.0"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row>
    <row r="421" ht="18.0"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row>
    <row r="422" ht="18.0"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row>
    <row r="423" ht="18.0"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row>
    <row r="424" ht="18.0"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row>
    <row r="425" ht="18.0"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row>
    <row r="426" ht="18.0"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row>
    <row r="427" ht="18.0"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row>
    <row r="428" ht="18.0"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row>
    <row r="429" ht="18.0"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row>
    <row r="430" ht="18.0"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row>
    <row r="431" ht="18.0"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row>
    <row r="432" ht="18.0"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row>
    <row r="433" ht="18.0"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row>
    <row r="434" ht="18.0"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row>
    <row r="435" ht="18.0"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row>
    <row r="436" ht="18.0"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row>
    <row r="437" ht="18.0"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row>
    <row r="438" ht="18.0"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row>
    <row r="439" ht="18.0"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row>
    <row r="440" ht="18.0"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row>
    <row r="441" ht="18.0"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row>
    <row r="442" ht="18.0"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row>
    <row r="443" ht="18.0"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row>
    <row r="444" ht="18.0"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row>
    <row r="445" ht="18.0"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row>
    <row r="446" ht="18.0"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row>
    <row r="447" ht="18.0"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row>
    <row r="448" ht="18.0"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row>
    <row r="449" ht="18.0"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row>
    <row r="450" ht="18.0"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row>
    <row r="451" ht="18.0"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row>
    <row r="452" ht="18.0"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row>
    <row r="453" ht="18.0"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row>
    <row r="454" ht="18.0"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row>
    <row r="455" ht="18.0"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row>
    <row r="456" ht="18.0"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row>
    <row r="457" ht="18.0"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row>
    <row r="458" ht="18.0"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row>
    <row r="459" ht="18.0"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row>
    <row r="460" ht="18.0"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row>
    <row r="461" ht="18.0"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row>
    <row r="462" ht="18.0"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row>
    <row r="463" ht="18.0"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row>
    <row r="464" ht="18.0"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row>
    <row r="465" ht="18.0"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row>
    <row r="466" ht="18.0"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row>
    <row r="467" ht="18.0"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row>
    <row r="468" ht="18.0"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row>
    <row r="469" ht="18.0"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row>
    <row r="470" ht="18.0"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row>
    <row r="471" ht="18.0"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row>
    <row r="472" ht="18.0"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row>
    <row r="473" ht="18.0"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row>
    <row r="474" ht="18.0"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row>
    <row r="475" ht="18.0"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row>
    <row r="476" ht="18.0"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row>
    <row r="477" ht="18.0"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row>
    <row r="478" ht="18.0"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row>
    <row r="479" ht="18.0"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row>
    <row r="480" ht="18.0"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row>
    <row r="481" ht="18.0"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row>
    <row r="482" ht="18.0"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row>
    <row r="483" ht="18.0"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row>
    <row r="484" ht="18.0"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row>
    <row r="485" ht="18.0"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row>
    <row r="486" ht="18.0"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row>
    <row r="487" ht="18.0"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row>
    <row r="488" ht="18.0"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row>
    <row r="489" ht="18.0"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row>
    <row r="490" ht="18.0"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row>
    <row r="491" ht="18.0"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row>
    <row r="492" ht="18.0"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row>
    <row r="493" ht="18.0"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row>
    <row r="494" ht="18.0"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row>
    <row r="495" ht="18.0"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row>
    <row r="496" ht="18.0"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row>
    <row r="497" ht="18.0"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row>
    <row r="498" ht="18.0"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row>
    <row r="499" ht="18.0"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row>
    <row r="500" ht="18.0"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row>
    <row r="501" ht="18.0"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row>
    <row r="502" ht="18.0"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row>
    <row r="503" ht="18.0"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row>
    <row r="504" ht="18.0"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row>
    <row r="505" ht="18.0"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row>
    <row r="506" ht="18.0"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row>
    <row r="507" ht="18.0"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row>
    <row r="508" ht="18.0"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row>
    <row r="509" ht="18.0"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row>
    <row r="510" ht="18.0"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row>
    <row r="511" ht="18.0"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row>
    <row r="512" ht="18.0"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row>
    <row r="513" ht="18.0"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row>
    <row r="514" ht="18.0"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row>
    <row r="515" ht="18.0"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row>
    <row r="516" ht="18.0"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row>
    <row r="517" ht="18.0"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row>
    <row r="518" ht="18.0"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row>
    <row r="519" ht="18.0"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row>
    <row r="520" ht="18.0"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row>
    <row r="521" ht="18.0"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row>
    <row r="522" ht="18.0"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row>
    <row r="523" ht="18.0"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row>
    <row r="524" ht="18.0"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row>
    <row r="525" ht="18.0"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row>
    <row r="526" ht="18.0"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row>
    <row r="527" ht="18.0"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row>
    <row r="528" ht="18.0"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row>
    <row r="529" ht="18.0"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row>
    <row r="530" ht="18.0"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row>
    <row r="531" ht="18.0"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row>
    <row r="532" ht="18.0"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row>
    <row r="533" ht="18.0"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row>
    <row r="534" ht="18.0"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row>
    <row r="535" ht="18.0"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row>
    <row r="536" ht="18.0"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row>
    <row r="537" ht="18.0"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row>
    <row r="538" ht="18.0"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row>
    <row r="539" ht="18.0"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row>
    <row r="540" ht="18.0"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row>
    <row r="541" ht="18.0"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row>
    <row r="542" ht="18.0"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row>
    <row r="543" ht="18.0"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row>
    <row r="544" ht="18.0"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row>
    <row r="545" ht="18.0"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row>
    <row r="546" ht="18.0"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row>
    <row r="547" ht="18.0"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row>
    <row r="548" ht="18.0"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row>
    <row r="549" ht="18.0"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row>
    <row r="550" ht="18.0"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row>
    <row r="551" ht="18.0"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row>
    <row r="552" ht="18.0"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row>
    <row r="553" ht="18.0"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row>
    <row r="554" ht="18.0"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row>
    <row r="555" ht="18.0"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row>
    <row r="556" ht="18.0"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row>
    <row r="557" ht="18.0"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row>
    <row r="558" ht="18.0"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row>
    <row r="559" ht="18.0"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row>
    <row r="560" ht="18.0"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row>
    <row r="561" ht="18.0"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row>
    <row r="562" ht="18.0"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row>
    <row r="563" ht="18.0"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row>
    <row r="564" ht="18.0"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row>
    <row r="565" ht="18.0"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row>
    <row r="566" ht="18.0"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row>
    <row r="567" ht="18.0"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row>
    <row r="568" ht="18.0"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row>
    <row r="569" ht="18.0"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row>
    <row r="570" ht="18.0"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row>
    <row r="571" ht="18.0"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row>
    <row r="572" ht="18.0"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row>
    <row r="573" ht="18.0"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row>
    <row r="574" ht="18.0"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row>
    <row r="575" ht="18.0"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row>
    <row r="576" ht="18.0"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row>
    <row r="577" ht="18.0"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row>
    <row r="578" ht="18.0"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row>
    <row r="579" ht="18.0"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row>
    <row r="580" ht="18.0"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row>
    <row r="581" ht="18.0"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row>
    <row r="582" ht="18.0"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row>
    <row r="583" ht="18.0"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row>
    <row r="584" ht="18.0"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row>
    <row r="585" ht="18.0"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row>
    <row r="586" ht="18.0"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row>
    <row r="587" ht="18.0"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row>
    <row r="588" ht="18.0"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row>
    <row r="589" ht="18.0"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row>
    <row r="590" ht="18.0"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row>
    <row r="591" ht="18.0"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row>
    <row r="592" ht="18.0"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row>
    <row r="593" ht="18.0"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row>
    <row r="594" ht="18.0"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row>
    <row r="595" ht="18.0"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row>
    <row r="596" ht="18.0"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row>
    <row r="597" ht="18.0"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row>
    <row r="598" ht="18.0"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row>
    <row r="599" ht="18.0"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row>
    <row r="600" ht="18.0"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row>
    <row r="601" ht="18.0"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row>
    <row r="602" ht="18.0"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row>
    <row r="603" ht="18.0"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row>
    <row r="604" ht="18.0"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row>
    <row r="605" ht="18.0"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row>
    <row r="606" ht="18.0"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row>
    <row r="607" ht="18.0"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row>
    <row r="608" ht="18.0"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row>
    <row r="609" ht="18.0"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row>
    <row r="610" ht="18.0"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row>
    <row r="611" ht="18.0"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row>
    <row r="612" ht="18.0"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row>
    <row r="613" ht="18.0"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row>
    <row r="614" ht="18.0"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row>
    <row r="615" ht="18.0"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row>
    <row r="616" ht="18.0"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row>
    <row r="617" ht="18.0"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row>
    <row r="618" ht="18.0"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row>
    <row r="619" ht="18.0"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row>
    <row r="620" ht="18.0"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row>
    <row r="621" ht="18.0"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row>
    <row r="622" ht="18.0"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row>
    <row r="623" ht="18.0"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row>
    <row r="624" ht="18.0"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row>
    <row r="625" ht="18.0"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row>
    <row r="626" ht="18.0"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row>
    <row r="627" ht="18.0"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row>
    <row r="628" ht="18.0"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row>
    <row r="629" ht="18.0"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row>
    <row r="630" ht="18.0"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row>
    <row r="631" ht="18.0"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row>
    <row r="632" ht="18.0"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row>
    <row r="633" ht="18.0"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row>
    <row r="634" ht="18.0"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row>
    <row r="635" ht="18.0"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row>
    <row r="636" ht="18.0"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row>
    <row r="637" ht="18.0"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row>
    <row r="638" ht="18.0"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row>
    <row r="639" ht="18.0"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row>
    <row r="640" ht="18.0"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row>
    <row r="641" ht="18.0"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row>
    <row r="642" ht="18.0"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row>
    <row r="643" ht="18.0"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row>
    <row r="644" ht="18.0"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row>
    <row r="645" ht="18.0"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row>
    <row r="646" ht="18.0"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row>
    <row r="647" ht="18.0"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row>
    <row r="648" ht="18.0"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row>
    <row r="649" ht="18.0"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row>
    <row r="650" ht="18.0"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row>
    <row r="651" ht="18.0"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row>
    <row r="652" ht="18.0"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row>
    <row r="653" ht="18.0"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row>
    <row r="654" ht="18.0"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row>
    <row r="655" ht="18.0"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row>
    <row r="656" ht="18.0"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row>
    <row r="657" ht="18.0"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row>
    <row r="658" ht="18.0"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row>
    <row r="659" ht="18.0"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row>
    <row r="660" ht="18.0"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row>
    <row r="661" ht="18.0"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row>
    <row r="662" ht="18.0"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row>
    <row r="663" ht="18.0"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row>
    <row r="664" ht="18.0"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row>
    <row r="665" ht="18.0"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row>
    <row r="666" ht="18.0"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row>
    <row r="667" ht="18.0"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row>
    <row r="668" ht="18.0"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row>
    <row r="669" ht="18.0"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row>
    <row r="670" ht="18.0"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row>
    <row r="671" ht="18.0"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row>
    <row r="672" ht="18.0"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row>
    <row r="673" ht="18.0"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row>
    <row r="674" ht="18.0"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row>
    <row r="675" ht="18.0"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row>
    <row r="676" ht="18.0"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row>
    <row r="677" ht="18.0"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row>
    <row r="678" ht="18.0"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row>
    <row r="679" ht="18.0"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row>
    <row r="680" ht="18.0"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row>
    <row r="681" ht="18.0"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row>
    <row r="682" ht="18.0"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row>
    <row r="683" ht="18.0"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row>
    <row r="684" ht="18.0"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row>
    <row r="685" ht="18.0"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row>
    <row r="686" ht="18.0"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row>
    <row r="687" ht="18.0"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row>
    <row r="688" ht="18.0"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row>
    <row r="689" ht="18.0"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row>
    <row r="690" ht="18.0"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row>
    <row r="691" ht="18.0"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row>
    <row r="692" ht="18.0"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row>
    <row r="693" ht="18.0"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row>
    <row r="694" ht="18.0"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row>
    <row r="695" ht="18.0"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row>
    <row r="696" ht="18.0"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row>
    <row r="697" ht="18.0"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row>
    <row r="698" ht="18.0"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row>
    <row r="699" ht="18.0"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row>
    <row r="700" ht="18.0"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row>
    <row r="701" ht="18.0"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row>
    <row r="702" ht="18.0"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row>
    <row r="703" ht="18.0"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row>
    <row r="704" ht="18.0"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row>
    <row r="705" ht="18.0"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row>
    <row r="706" ht="18.0"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row>
    <row r="707" ht="18.0"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row>
    <row r="708" ht="18.0"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row>
    <row r="709" ht="18.0"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row>
    <row r="710" ht="18.0"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row>
    <row r="711" ht="18.0"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row>
    <row r="712" ht="18.0"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row>
    <row r="713" ht="18.0"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row>
    <row r="714" ht="18.0"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row>
    <row r="715" ht="18.0"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row>
    <row r="716" ht="18.0"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row>
    <row r="717" ht="18.0"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row>
    <row r="718" ht="18.0"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row>
    <row r="719" ht="18.0"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row>
    <row r="720" ht="18.0"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row>
    <row r="721" ht="18.0"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row>
    <row r="722" ht="18.0"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row>
    <row r="723" ht="18.0"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row>
    <row r="724" ht="18.0"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row>
    <row r="725" ht="18.0"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row>
    <row r="726" ht="18.0"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row>
    <row r="727" ht="18.0"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row>
    <row r="728" ht="18.0"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row>
    <row r="729" ht="18.0"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row>
    <row r="730" ht="18.0"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row>
    <row r="731" ht="18.0"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row>
    <row r="732" ht="18.0"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row>
    <row r="733" ht="18.0"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row>
    <row r="734" ht="18.0"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row>
    <row r="735" ht="18.0"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row>
    <row r="736" ht="18.0"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row>
    <row r="737" ht="18.0"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row>
    <row r="738" ht="18.0"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row>
    <row r="739" ht="18.0"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row>
    <row r="740" ht="18.0"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row>
    <row r="741" ht="18.0"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row>
    <row r="742" ht="18.0"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row>
    <row r="743" ht="18.0" customHeight="1">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row>
    <row r="744" ht="18.0" customHeight="1">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row>
    <row r="745" ht="18.0" customHeight="1">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row>
    <row r="746" ht="18.0" customHeight="1">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row>
    <row r="747" ht="18.0" customHeight="1">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row>
    <row r="748" ht="18.0" customHeight="1">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row>
    <row r="749" ht="18.0" customHeight="1">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row>
    <row r="750" ht="18.0" customHeight="1">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row>
    <row r="751" ht="18.0" customHeight="1">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row>
    <row r="752" ht="18.0" customHeight="1">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row>
    <row r="753" ht="18.0" customHeight="1">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row>
    <row r="754" ht="18.0" customHeight="1">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row>
    <row r="755" ht="18.0" customHeight="1">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row>
    <row r="756" ht="18.0" customHeight="1">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row>
    <row r="757" ht="18.0" customHeight="1">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row>
    <row r="758" ht="18.0" customHeight="1">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row>
    <row r="759" ht="18.0" customHeight="1">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row>
    <row r="760" ht="18.0" customHeight="1">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row>
    <row r="761" ht="18.0" customHeight="1">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row>
    <row r="762" ht="18.0" customHeight="1">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row>
    <row r="763" ht="18.0" customHeight="1">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row>
    <row r="764" ht="18.0" customHeight="1">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row>
    <row r="765" ht="18.0" customHeight="1">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row>
    <row r="766" ht="18.0" customHeight="1">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row>
    <row r="767" ht="18.0" customHeight="1">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row>
    <row r="768" ht="18.0" customHeight="1">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row>
    <row r="769" ht="18.0" customHeight="1">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row>
    <row r="770" ht="18.0" customHeight="1">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row>
    <row r="771" ht="18.0" customHeight="1">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row>
    <row r="772" ht="18.0" customHeight="1">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row>
    <row r="773" ht="18.0" customHeight="1">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row>
    <row r="774" ht="18.0" customHeight="1">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row>
    <row r="775" ht="18.0" customHeight="1">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row>
    <row r="776" ht="18.0" customHeight="1">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row>
    <row r="777" ht="18.0" customHeight="1">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row>
    <row r="778" ht="18.0" customHeight="1">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row>
    <row r="779" ht="18.0" customHeight="1">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row>
    <row r="780" ht="18.0" customHeight="1">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row>
    <row r="781" ht="18.0" customHeight="1">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row>
    <row r="782" ht="18.0" customHeight="1">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row>
    <row r="783" ht="18.0" customHeight="1">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row>
    <row r="784" ht="18.0" customHeight="1">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row>
    <row r="785" ht="18.0" customHeight="1">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row>
    <row r="786" ht="18.0" customHeight="1">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row>
    <row r="787" ht="18.0" customHeight="1">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row>
    <row r="788" ht="18.0" customHeight="1">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row>
    <row r="789" ht="18.0" customHeight="1">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row>
    <row r="790" ht="18.0" customHeight="1">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row>
    <row r="791" ht="18.0" customHeight="1">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row>
    <row r="792" ht="18.0" customHeight="1">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row>
    <row r="793" ht="18.0" customHeight="1">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row>
    <row r="794" ht="18.0" customHeight="1">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row>
    <row r="795" ht="18.0" customHeight="1">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row>
    <row r="796" ht="18.0" customHeight="1">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row>
    <row r="797" ht="18.0" customHeight="1">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row>
    <row r="798" ht="18.0" customHeight="1">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row>
    <row r="799" ht="18.0" customHeight="1">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row>
    <row r="800" ht="18.0" customHeight="1">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row>
    <row r="801" ht="18.0" customHeight="1">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row>
    <row r="802" ht="18.0" customHeight="1">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row>
    <row r="803" ht="18.0" customHeight="1">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row>
    <row r="804" ht="18.0" customHeight="1">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row>
    <row r="805" ht="18.0" customHeight="1">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row>
    <row r="806" ht="18.0" customHeight="1">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row>
    <row r="807" ht="18.0" customHeight="1">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row>
    <row r="808" ht="18.0" customHeight="1">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row>
    <row r="809" ht="18.0" customHeight="1">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row>
    <row r="810" ht="18.0" customHeight="1">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row>
    <row r="811" ht="18.0" customHeight="1">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row>
    <row r="812" ht="18.0" customHeight="1">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row>
    <row r="813" ht="18.0" customHeight="1">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row>
    <row r="814" ht="18.0" customHeight="1">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row>
    <row r="815" ht="18.0" customHeight="1">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row>
    <row r="816" ht="18.0" customHeight="1">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row>
    <row r="817" ht="18.0" customHeight="1">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row>
    <row r="818" ht="18.0" customHeight="1">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row>
    <row r="819" ht="18.0" customHeight="1">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row>
    <row r="820" ht="18.0" customHeight="1">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row>
    <row r="821" ht="18.0" customHeight="1">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row>
    <row r="822" ht="18.0" customHeight="1">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row>
    <row r="823" ht="18.0" customHeight="1">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row>
    <row r="824" ht="18.0" customHeight="1">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row>
    <row r="825" ht="18.0" customHeight="1">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row>
    <row r="826" ht="18.0" customHeight="1">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row>
    <row r="827" ht="18.0" customHeight="1">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row>
    <row r="828" ht="18.0" customHeight="1">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row>
    <row r="829" ht="18.0" customHeight="1">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row>
    <row r="830" ht="18.0" customHeight="1">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row>
    <row r="831" ht="18.0" customHeight="1">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row>
    <row r="832" ht="18.0" customHeight="1">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row>
    <row r="833" ht="18.0" customHeight="1">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row>
    <row r="834" ht="18.0" customHeight="1">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row>
    <row r="835" ht="18.0" customHeight="1">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row>
    <row r="836" ht="18.0" customHeight="1">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row>
    <row r="837" ht="18.0" customHeight="1">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row>
    <row r="838" ht="18.0" customHeight="1">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row>
    <row r="839" ht="18.0" customHeight="1">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row>
    <row r="840" ht="18.0" customHeight="1">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row>
    <row r="841" ht="18.0" customHeight="1">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row>
    <row r="842" ht="18.0" customHeight="1">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row>
    <row r="843" ht="18.0" customHeight="1">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row>
    <row r="844" ht="18.0" customHeight="1">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row>
    <row r="845" ht="18.0" customHeight="1">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row>
    <row r="846" ht="18.0" customHeight="1">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row>
    <row r="847" ht="18.0" customHeight="1">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row>
    <row r="848" ht="18.0" customHeight="1">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row>
    <row r="849" ht="18.0" customHeight="1">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row>
    <row r="850" ht="18.0" customHeight="1">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row>
    <row r="851" ht="18.0" customHeight="1">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row>
    <row r="852" ht="18.0" customHeight="1">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row>
    <row r="853" ht="18.0" customHeight="1">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row>
    <row r="854" ht="18.0" customHeight="1">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row>
    <row r="855" ht="18.0" customHeight="1">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row>
    <row r="856" ht="18.0" customHeight="1">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row>
    <row r="857" ht="18.0" customHeight="1">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row>
    <row r="858" ht="18.0" customHeight="1">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row>
    <row r="859" ht="18.0" customHeight="1">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row>
    <row r="860" ht="18.0" customHeight="1">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row>
    <row r="861" ht="18.0" customHeight="1">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row>
    <row r="862" ht="18.0" customHeight="1">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row>
    <row r="863" ht="18.0" customHeight="1">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row>
    <row r="864" ht="18.0" customHeight="1">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row>
    <row r="865" ht="18.0" customHeight="1">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row>
    <row r="866" ht="18.0" customHeight="1">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row>
    <row r="867" ht="18.0" customHeight="1">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row>
    <row r="868" ht="18.0" customHeight="1">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row>
    <row r="869" ht="18.0" customHeight="1">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row>
    <row r="870" ht="18.0" customHeight="1">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row>
    <row r="871" ht="18.0" customHeight="1">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row>
    <row r="872" ht="18.0" customHeight="1">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row>
    <row r="873" ht="18.0" customHeight="1">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row>
    <row r="874" ht="18.0" customHeight="1">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row>
    <row r="875" ht="18.0" customHeight="1">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row>
    <row r="876" ht="18.0" customHeight="1">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row>
    <row r="877" ht="18.0" customHeight="1">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row>
    <row r="878" ht="18.0" customHeight="1">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row>
    <row r="879" ht="18.0" customHeight="1">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row>
    <row r="880" ht="18.0" customHeight="1">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row>
    <row r="881" ht="18.0" customHeight="1">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row>
    <row r="882" ht="18.0" customHeight="1">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row>
    <row r="883" ht="18.0" customHeight="1">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row>
    <row r="884" ht="18.0" customHeight="1">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row>
    <row r="885" ht="18.0" customHeight="1">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row>
    <row r="886" ht="18.0" customHeight="1">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row>
    <row r="887" ht="18.0" customHeight="1">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row>
    <row r="888" ht="18.0" customHeight="1">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row>
    <row r="889" ht="18.0" customHeight="1">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row>
    <row r="890" ht="18.0" customHeight="1">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row>
    <row r="891" ht="18.0" customHeight="1">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row>
    <row r="892" ht="18.0" customHeight="1">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row>
    <row r="893" ht="18.0" customHeight="1">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row>
    <row r="894" ht="18.0" customHeight="1">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row>
    <row r="895" ht="18.0" customHeight="1">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row>
    <row r="896" ht="18.0" customHeight="1">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row>
    <row r="897" ht="18.0" customHeight="1">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row>
    <row r="898" ht="18.0" customHeight="1">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row>
    <row r="899" ht="18.0" customHeight="1">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row>
    <row r="900" ht="18.0" customHeight="1">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row>
    <row r="901" ht="18.0" customHeight="1">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row>
    <row r="902" ht="18.0" customHeight="1">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row>
    <row r="903" ht="18.0" customHeight="1">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row>
    <row r="904" ht="18.0" customHeight="1">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row>
    <row r="905" ht="18.0" customHeight="1">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row>
    <row r="906" ht="18.0" customHeight="1">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row>
    <row r="907" ht="18.0" customHeight="1">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row>
    <row r="908" ht="18.0" customHeight="1">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row>
    <row r="909" ht="18.0" customHeight="1">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row>
    <row r="910" ht="18.0" customHeight="1">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row>
    <row r="911" ht="18.0" customHeight="1">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row>
    <row r="912" ht="18.0" customHeight="1">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row>
    <row r="913" ht="18.0" customHeight="1">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row>
    <row r="914" ht="18.0" customHeight="1">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row>
    <row r="915" ht="18.0" customHeight="1">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row>
    <row r="916" ht="18.0" customHeight="1">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row>
    <row r="917" ht="18.0" customHeight="1">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row>
    <row r="918" ht="18.0" customHeight="1">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row>
    <row r="919" ht="18.0" customHeight="1">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row>
    <row r="920" ht="18.0" customHeight="1">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row>
    <row r="921" ht="18.0" customHeight="1">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row>
    <row r="922" ht="18.0" customHeight="1">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row>
    <row r="923" ht="18.0" customHeight="1">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row>
    <row r="924" ht="18.0" customHeight="1">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row>
    <row r="925" ht="18.0" customHeight="1">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row>
    <row r="926" ht="18.0" customHeight="1">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row>
    <row r="927" ht="18.0" customHeight="1">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row>
    <row r="928" ht="18.0" customHeight="1">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row>
    <row r="929" ht="18.0" customHeight="1">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row>
    <row r="930" ht="18.0" customHeight="1">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row>
    <row r="931" ht="18.0" customHeight="1">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row>
    <row r="932" ht="18.0" customHeight="1">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row>
    <row r="933" ht="18.0" customHeight="1">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row>
    <row r="934" ht="18.0" customHeight="1">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row>
    <row r="935" ht="18.0" customHeight="1">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row>
    <row r="936" ht="18.0" customHeight="1">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row>
    <row r="937" ht="18.0" customHeight="1">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row>
    <row r="938" ht="18.0" customHeight="1">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row>
    <row r="939" ht="18.0" customHeight="1">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row>
    <row r="940" ht="18.0" customHeight="1">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row>
    <row r="941" ht="18.0" customHeight="1">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row>
    <row r="942" ht="18.0" customHeight="1">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row>
    <row r="943" ht="18.0" customHeight="1">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row>
    <row r="944" ht="18.0" customHeight="1">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row>
    <row r="945" ht="18.0" customHeight="1">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row>
    <row r="946" ht="18.0" customHeight="1">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row>
    <row r="947" ht="18.0" customHeight="1">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row>
    <row r="948" ht="18.0" customHeight="1">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row>
    <row r="949" ht="18.0" customHeight="1">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row>
    <row r="950" ht="18.0" customHeight="1">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row>
    <row r="951" ht="18.0" customHeight="1">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row>
    <row r="952" ht="18.0" customHeight="1">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row>
    <row r="953" ht="18.0" customHeight="1">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row>
    <row r="954" ht="18.0" customHeight="1">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row>
    <row r="955" ht="18.0" customHeight="1">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row>
    <row r="956" ht="18.0" customHeight="1">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row>
    <row r="957" ht="18.0" customHeight="1">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row>
    <row r="958" ht="18.0" customHeight="1">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row>
    <row r="959" ht="18.0" customHeight="1">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row>
    <row r="960" ht="18.0" customHeight="1">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row>
    <row r="961" ht="18.0" customHeight="1">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row>
    <row r="962" ht="18.0" customHeight="1">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row>
    <row r="963" ht="18.0" customHeight="1">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row>
    <row r="964" ht="18.0" customHeight="1">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row>
    <row r="965" ht="18.0" customHeight="1">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row>
    <row r="966" ht="18.0" customHeight="1">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row>
    <row r="967" ht="18.0" customHeight="1">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row>
    <row r="968" ht="18.0" customHeight="1">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row>
    <row r="969" ht="18.0" customHeight="1">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row>
    <row r="970" ht="18.0" customHeight="1">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row>
    <row r="971" ht="18.0" customHeight="1">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row>
    <row r="972" ht="18.0" customHeight="1">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row>
    <row r="973" ht="18.0" customHeight="1">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row>
    <row r="974" ht="18.0" customHeight="1">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row>
    <row r="975" ht="18.0" customHeight="1">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row>
    <row r="976" ht="18.0" customHeight="1">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row>
    <row r="977" ht="18.0" customHeight="1">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row>
    <row r="978" ht="18.0" customHeight="1">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row>
    <row r="979" ht="18.0" customHeight="1">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row>
    <row r="980" ht="18.0" customHeight="1">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row>
    <row r="981" ht="18.0" customHeight="1">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row>
    <row r="982" ht="18.0" customHeight="1">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row>
    <row r="983" ht="18.0" customHeight="1">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row>
    <row r="984" ht="18.0" customHeight="1">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row>
    <row r="985" ht="18.0" customHeight="1">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row>
    <row r="986" ht="18.0" customHeight="1">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row>
    <row r="987" ht="18.0" customHeight="1">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row>
    <row r="988" ht="18.0" customHeight="1">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row>
    <row r="989" ht="18.0" customHeight="1">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row>
    <row r="990" ht="18.0" customHeight="1">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row>
    <row r="991" ht="18.0" customHeight="1">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row>
    <row r="992" ht="18.0" customHeight="1">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row>
    <row r="993" ht="18.0" customHeight="1">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row>
    <row r="994" ht="18.0" customHeight="1">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row>
    <row r="995" ht="18.0" customHeight="1">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row>
    <row r="996" ht="18.0" customHeight="1">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row>
    <row r="997" ht="18.0" customHeight="1">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row>
    <row r="998" ht="18.0" customHeight="1">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row>
    <row r="999" ht="18.0" customHeight="1">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row>
    <row r="1000" ht="18.0" customHeight="1">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row>
  </sheetData>
  <mergeCells count="20">
    <mergeCell ref="A1:O1"/>
    <mergeCell ref="P1:AK1"/>
    <mergeCell ref="A2:O2"/>
    <mergeCell ref="P2:AK2"/>
    <mergeCell ref="A3:AK3"/>
    <mergeCell ref="H4:K4"/>
    <mergeCell ref="L4:M4"/>
    <mergeCell ref="A55:AH55"/>
    <mergeCell ref="A56:AK56"/>
    <mergeCell ref="B57:C57"/>
    <mergeCell ref="B58:F58"/>
    <mergeCell ref="B59:D59"/>
    <mergeCell ref="B60:C60"/>
    <mergeCell ref="N4:P4"/>
    <mergeCell ref="Q4:S4"/>
    <mergeCell ref="A5:A6"/>
    <mergeCell ref="B5:C6"/>
    <mergeCell ref="AI5:AI6"/>
    <mergeCell ref="AJ5:AJ6"/>
    <mergeCell ref="AK5:AK6"/>
  </mergeCells>
  <conditionalFormatting sqref="D6:AH6 D7 D8:AH35 D44:AH54 F7:I7 K7:AH7">
    <cfRule type="expression" dxfId="0" priority="1">
      <formula>IF(D$6="CN",1,0)</formula>
    </cfRule>
  </conditionalFormatting>
  <conditionalFormatting sqref="D6:AH6 D7 D8:AH35 D44:AH54 F7:I7 K7:AH7">
    <cfRule type="expression" dxfId="0" priority="2">
      <formula>IF(#REF!="CN",1,0)</formula>
    </cfRule>
  </conditionalFormatting>
  <conditionalFormatting sqref="D6:AH6 D7 D8:AH35 D44:AH54 F7:I7 K7:AH7">
    <cfRule type="expression" dxfId="1" priority="3">
      <formula>IF(#REF!="CN",1,0)</formula>
    </cfRule>
  </conditionalFormatting>
  <conditionalFormatting sqref="D36:AH43">
    <cfRule type="expression" dxfId="0" priority="4">
      <formula>IF(D$6="CN",1,0)</formula>
    </cfRule>
  </conditionalFormatting>
  <conditionalFormatting sqref="D36:AH43">
    <cfRule type="expression" dxfId="0" priority="5">
      <formula>IF(#REF!="CN",1,0)</formula>
    </cfRule>
  </conditionalFormatting>
  <conditionalFormatting sqref="D36:AH43">
    <cfRule type="expression" dxfId="1" priority="6">
      <formula>IF(#REF!="CN",1,0)</formula>
    </cfRule>
  </conditionalFormatting>
  <conditionalFormatting sqref="E7">
    <cfRule type="expression" dxfId="0" priority="7">
      <formula>IF(E$6="CN",1,0)</formula>
    </cfRule>
  </conditionalFormatting>
  <conditionalFormatting sqref="E7">
    <cfRule type="expression" dxfId="0" priority="8">
      <formula>IF(#REF!="CN",1,0)</formula>
    </cfRule>
  </conditionalFormatting>
  <conditionalFormatting sqref="E7">
    <cfRule type="expression" dxfId="1" priority="9">
      <formula>IF(#REF!="CN",1,0)</formula>
    </cfRule>
  </conditionalFormatting>
  <conditionalFormatting sqref="J7">
    <cfRule type="expression" dxfId="0" priority="10">
      <formula>IF(J$6="CN",1,0)</formula>
    </cfRule>
  </conditionalFormatting>
  <conditionalFormatting sqref="J7">
    <cfRule type="expression" dxfId="0" priority="11">
      <formula>IF(#REF!="CN",1,0)</formula>
    </cfRule>
  </conditionalFormatting>
  <conditionalFormatting sqref="J7">
    <cfRule type="expression" dxfId="1" priority="12">
      <formula>IF(#REF!="CN",1,0)</formula>
    </cfRule>
  </conditionalFormatting>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155</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156</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CNOT21.1!AI55</f>
        <v>18</v>
      </c>
      <c r="L12" s="29">
        <f>CNOT21.1!AJ55</f>
        <v>10</v>
      </c>
      <c r="M12" s="30">
        <f>CNOT21.1!AK55</f>
        <v>12</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5"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6" t="s">
        <v>74</v>
      </c>
      <c r="O21" s="10"/>
      <c r="P21" s="10"/>
      <c r="Q21" s="63"/>
      <c r="R21" s="64"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7" t="str">
        <f>"Tổng HS đi học trễ " &amp;SUM(M6:M18)</f>
        <v>#REF!</v>
      </c>
      <c r="I22" s="50"/>
      <c r="J22" s="50"/>
      <c r="K22" s="50"/>
      <c r="L22" s="50"/>
      <c r="M22" s="51"/>
      <c r="N22" s="47" t="str">
        <f>"Tổng HS vắng có phép "&amp;SUM(R6:R19)</f>
        <v>#REF!</v>
      </c>
      <c r="O22" s="10"/>
      <c r="P22" s="10"/>
      <c r="Q22" s="10"/>
      <c r="R22" s="10"/>
      <c r="S22" s="11"/>
      <c r="T22" s="65" t="s">
        <v>69</v>
      </c>
      <c r="U22" s="6"/>
      <c r="V22" s="6"/>
      <c r="W22" s="6"/>
      <c r="X22" s="6"/>
      <c r="Y22" s="58"/>
      <c r="Z22" s="43"/>
    </row>
    <row r="23" ht="15.75" customHeight="1">
      <c r="A23" s="45"/>
      <c r="B23" s="114" t="str">
        <f>"Tổng số buổi học sinh vắng học không phép trong tháng 01: " &amp;SUM(E6:E17)+SUM(K6:K18)+SUM(Q6:Q19)+SUM(W6:W21)</f>
        <v>#REF!</v>
      </c>
      <c r="C23" s="53"/>
      <c r="D23" s="53"/>
      <c r="E23" s="53"/>
      <c r="F23" s="53"/>
      <c r="G23" s="53"/>
      <c r="H23" s="53"/>
      <c r="I23" s="53"/>
      <c r="J23" s="53"/>
      <c r="K23" s="53"/>
      <c r="L23" s="53"/>
      <c r="M23" s="54"/>
      <c r="N23" s="115"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16"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17"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