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0" windowWidth="15480" windowHeight="7770" tabRatio="947" firstSheet="1" activeTab="6"/>
  </bookViews>
  <sheets>
    <sheet name="BẢNG TỔNG HỢP V-T TOÀN TRƯỜNG" sheetId="318" state="hidden" r:id="rId1"/>
    <sheet name="Tổng" sheetId="320" r:id="rId2"/>
    <sheet name="QTMMT21" sheetId="279" r:id="rId3"/>
    <sheet name="CSSĐ21.4" sheetId="280" r:id="rId4"/>
    <sheet name="NHKS21" sheetId="281" r:id="rId5"/>
    <sheet name="CNOT21.3" sheetId="293" r:id="rId6"/>
    <sheet name="KTLB21" sheetId="295" r:id="rId7"/>
    <sheet name="Sheet1" sheetId="319" r:id="rId8"/>
  </sheets>
  <calcPr calcId="144525"/>
</workbook>
</file>

<file path=xl/calcChain.xml><?xml version="1.0" encoding="utf-8"?>
<calcChain xmlns="http://schemas.openxmlformats.org/spreadsheetml/2006/main">
  <c r="AI35" i="295" l="1"/>
  <c r="AJ35" i="295" s="1"/>
  <c r="AK35" i="295"/>
  <c r="AI36" i="295"/>
  <c r="AJ36" i="295"/>
  <c r="AK36" i="295"/>
  <c r="AI37" i="295"/>
  <c r="AJ37" i="295" s="1"/>
  <c r="AK37" i="295"/>
  <c r="AI38" i="295"/>
  <c r="AJ38" i="295"/>
  <c r="AK38" i="295"/>
  <c r="AI39" i="295"/>
  <c r="AJ39" i="295" s="1"/>
  <c r="AK39" i="295"/>
  <c r="AI40" i="295"/>
  <c r="AJ40" i="295"/>
  <c r="AK40" i="295"/>
  <c r="AI41" i="295"/>
  <c r="AJ41" i="295" s="1"/>
  <c r="AK41" i="295"/>
  <c r="AI42" i="295"/>
  <c r="AJ42" i="295"/>
  <c r="AK42" i="295"/>
  <c r="AI43" i="295"/>
  <c r="AJ43" i="295" s="1"/>
  <c r="AK43" i="295"/>
  <c r="AI44" i="295"/>
  <c r="AJ44" i="295"/>
  <c r="AK44" i="295"/>
  <c r="AI45" i="295"/>
  <c r="AJ45" i="295" s="1"/>
  <c r="AK45" i="295"/>
  <c r="AI27" i="293"/>
  <c r="AJ27" i="293" s="1"/>
  <c r="AK27" i="293"/>
  <c r="AI28" i="293"/>
  <c r="AJ28" i="293" s="1"/>
  <c r="AK28" i="293"/>
  <c r="AI29" i="293"/>
  <c r="AJ29" i="293"/>
  <c r="AK29" i="293"/>
  <c r="AI30" i="293"/>
  <c r="AJ30" i="293"/>
  <c r="AK30" i="293"/>
  <c r="AI31" i="293"/>
  <c r="AJ31" i="293"/>
  <c r="AK31" i="293"/>
  <c r="AI32" i="293"/>
  <c r="AJ32" i="293" s="1"/>
  <c r="AK32" i="293"/>
  <c r="AI33" i="293"/>
  <c r="AJ33" i="293"/>
  <c r="AK33" i="293"/>
  <c r="AI34" i="293"/>
  <c r="AJ34" i="293"/>
  <c r="AK34" i="293"/>
  <c r="AI35" i="293"/>
  <c r="AJ35" i="293"/>
  <c r="AK35" i="293"/>
  <c r="AI36" i="293"/>
  <c r="AJ36" i="293" s="1"/>
  <c r="AK36" i="293"/>
  <c r="AI37" i="293"/>
  <c r="AJ37" i="293"/>
  <c r="AK37" i="293"/>
  <c r="AI33" i="281"/>
  <c r="AJ33" i="281" s="1"/>
  <c r="AK33" i="281"/>
  <c r="AI34" i="281"/>
  <c r="AJ34" i="281"/>
  <c r="AK34" i="281"/>
  <c r="AI35" i="281"/>
  <c r="AJ35" i="281" s="1"/>
  <c r="AK35" i="281"/>
  <c r="AI36" i="281"/>
  <c r="AJ36" i="281"/>
  <c r="AK36" i="281"/>
  <c r="AI37" i="281"/>
  <c r="AJ37" i="281" s="1"/>
  <c r="AK37" i="281"/>
  <c r="AI38" i="281"/>
  <c r="AJ38" i="281"/>
  <c r="AK38" i="281"/>
  <c r="AI39" i="281"/>
  <c r="AJ39" i="281" s="1"/>
  <c r="AK39" i="281"/>
  <c r="AI40" i="281"/>
  <c r="AJ40" i="281"/>
  <c r="AK40" i="281"/>
  <c r="AI41" i="281"/>
  <c r="AJ41" i="281" s="1"/>
  <c r="AK41" i="281"/>
  <c r="AI42" i="281"/>
  <c r="AJ42" i="281"/>
  <c r="AK42" i="281"/>
  <c r="AI43" i="281"/>
  <c r="AJ43" i="281" s="1"/>
  <c r="AK43" i="281"/>
  <c r="AI24" i="280"/>
  <c r="AJ24" i="280" s="1"/>
  <c r="AK24" i="280"/>
  <c r="AI25" i="280"/>
  <c r="AJ25" i="280"/>
  <c r="AK25" i="280"/>
  <c r="AI26" i="280"/>
  <c r="AJ26" i="280" s="1"/>
  <c r="AK26" i="280"/>
  <c r="AI27" i="280"/>
  <c r="AJ27" i="280"/>
  <c r="AK27" i="280"/>
  <c r="AI28" i="280"/>
  <c r="AJ28" i="280" s="1"/>
  <c r="AK28" i="280"/>
  <c r="AI29" i="280"/>
  <c r="AJ29" i="280"/>
  <c r="AK29" i="280"/>
  <c r="AI30" i="280"/>
  <c r="AJ30" i="280" s="1"/>
  <c r="AK30" i="280"/>
  <c r="AI31" i="280"/>
  <c r="AJ31" i="280"/>
  <c r="AK31" i="280"/>
  <c r="AK46" i="295" l="1"/>
  <c r="AJ46" i="295"/>
  <c r="AI46" i="295"/>
  <c r="AK34" i="295"/>
  <c r="AI34" i="295"/>
  <c r="AJ34" i="295" s="1"/>
  <c r="AK33" i="295"/>
  <c r="AJ33" i="295"/>
  <c r="AI33" i="295"/>
  <c r="AK32" i="295"/>
  <c r="AI32" i="295"/>
  <c r="AJ32" i="295" s="1"/>
  <c r="AK31" i="295"/>
  <c r="AJ31" i="295"/>
  <c r="AI31" i="295"/>
  <c r="AK30" i="295"/>
  <c r="AI30" i="295"/>
  <c r="AJ30" i="295" s="1"/>
  <c r="AK29" i="295"/>
  <c r="AJ29" i="295"/>
  <c r="AI29" i="295"/>
  <c r="AK28" i="295"/>
  <c r="AI28" i="295"/>
  <c r="AJ28" i="295" s="1"/>
  <c r="AK27" i="295"/>
  <c r="AJ27" i="295"/>
  <c r="AI27" i="295"/>
  <c r="AK26" i="295"/>
  <c r="AI26" i="295"/>
  <c r="AJ26" i="295" s="1"/>
  <c r="AK25" i="295"/>
  <c r="AJ25" i="295"/>
  <c r="AI25" i="295"/>
  <c r="AK24" i="295"/>
  <c r="AI24" i="295"/>
  <c r="AJ24" i="295" s="1"/>
  <c r="AK26" i="293"/>
  <c r="AI26" i="293"/>
  <c r="AJ26" i="293" s="1"/>
  <c r="AK25" i="293"/>
  <c r="AJ25" i="293"/>
  <c r="AI25" i="293"/>
  <c r="AK24" i="293"/>
  <c r="AI24" i="293"/>
  <c r="AJ24" i="293" s="1"/>
  <c r="AK23" i="293"/>
  <c r="AI23" i="293"/>
  <c r="AJ23" i="293" s="1"/>
  <c r="AK22" i="293"/>
  <c r="AI22" i="293"/>
  <c r="AJ22" i="293" s="1"/>
  <c r="AK21" i="293"/>
  <c r="AJ21" i="293"/>
  <c r="AI21" i="293"/>
  <c r="AK20" i="293"/>
  <c r="AI20" i="293"/>
  <c r="AJ20" i="293" s="1"/>
  <c r="AK19" i="293"/>
  <c r="AI19" i="293"/>
  <c r="AJ19" i="293" s="1"/>
  <c r="AK18" i="293"/>
  <c r="AI18" i="293"/>
  <c r="AJ18" i="293" s="1"/>
  <c r="AK17" i="293"/>
  <c r="AJ17" i="293"/>
  <c r="AI17" i="293"/>
  <c r="AK16" i="293"/>
  <c r="AI16" i="293"/>
  <c r="AJ16" i="293" s="1"/>
  <c r="AK32" i="281"/>
  <c r="AI32" i="281"/>
  <c r="AJ32" i="281" s="1"/>
  <c r="AK31" i="281"/>
  <c r="AI31" i="281"/>
  <c r="AJ31" i="281" s="1"/>
  <c r="AK30" i="281"/>
  <c r="AJ30" i="281"/>
  <c r="AI30" i="281"/>
  <c r="AK29" i="281"/>
  <c r="AI29" i="281"/>
  <c r="AJ29" i="281" s="1"/>
  <c r="AK28" i="281"/>
  <c r="AI28" i="281"/>
  <c r="AJ28" i="281" s="1"/>
  <c r="AK27" i="281"/>
  <c r="AI27" i="281"/>
  <c r="AJ27" i="281" s="1"/>
  <c r="AK26" i="281"/>
  <c r="AJ26" i="281"/>
  <c r="AI26" i="281"/>
  <c r="AK25" i="281"/>
  <c r="AI25" i="281"/>
  <c r="AJ25" i="281" s="1"/>
  <c r="AK24" i="281"/>
  <c r="AI24" i="281"/>
  <c r="AJ24" i="281" s="1"/>
  <c r="AK23" i="281"/>
  <c r="AI23" i="281"/>
  <c r="AJ23" i="281" s="1"/>
  <c r="AK22" i="281"/>
  <c r="AJ22" i="281"/>
  <c r="AI22" i="281"/>
  <c r="AK23" i="280"/>
  <c r="AI23" i="280"/>
  <c r="AJ23" i="280" s="1"/>
  <c r="AK22" i="280"/>
  <c r="AJ22" i="280"/>
  <c r="AI22" i="280"/>
  <c r="AK21" i="280"/>
  <c r="AI21" i="280"/>
  <c r="AJ21" i="280" s="1"/>
  <c r="AK20" i="280"/>
  <c r="AJ20" i="280"/>
  <c r="AI20" i="280"/>
  <c r="AK19" i="280"/>
  <c r="AI19" i="280"/>
  <c r="AJ19" i="280" s="1"/>
  <c r="AK18" i="280"/>
  <c r="AJ18" i="280"/>
  <c r="AI18" i="280"/>
  <c r="AK17" i="280"/>
  <c r="AI17" i="280"/>
  <c r="AJ17" i="280" s="1"/>
  <c r="AK16" i="280"/>
  <c r="AJ16" i="280"/>
  <c r="AI16" i="280"/>
  <c r="AK57" i="279"/>
  <c r="AI57" i="279"/>
  <c r="AJ57" i="279" s="1"/>
  <c r="AK56" i="279"/>
  <c r="AJ56" i="279"/>
  <c r="AI56" i="279"/>
  <c r="AK55" i="279"/>
  <c r="AI55" i="279"/>
  <c r="AJ55" i="279" s="1"/>
  <c r="AK54" i="279"/>
  <c r="AJ54" i="279"/>
  <c r="AI54" i="279"/>
  <c r="AK53" i="279"/>
  <c r="AI53" i="279"/>
  <c r="AJ53" i="279" s="1"/>
  <c r="AK52" i="279"/>
  <c r="AJ52" i="279"/>
  <c r="AI52" i="279"/>
  <c r="AK51" i="279"/>
  <c r="AI51" i="279"/>
  <c r="AJ51" i="279" s="1"/>
  <c r="AK50" i="279"/>
  <c r="AJ50" i="279"/>
  <c r="AI50" i="279"/>
  <c r="AK49" i="279"/>
  <c r="AI49" i="279"/>
  <c r="AJ49" i="279" s="1"/>
  <c r="AK48" i="279"/>
  <c r="AJ48" i="279"/>
  <c r="AI48" i="279"/>
  <c r="AK47" i="279"/>
  <c r="AI47" i="279"/>
  <c r="AJ47" i="279" s="1"/>
  <c r="AK46" i="279"/>
  <c r="AJ46" i="279"/>
  <c r="AI46" i="279"/>
  <c r="AK42" i="279" l="1"/>
  <c r="AI42" i="279"/>
  <c r="AJ42" i="279" s="1"/>
  <c r="AK41" i="279"/>
  <c r="AI41" i="279"/>
  <c r="AJ41" i="279" s="1"/>
  <c r="AK40" i="279"/>
  <c r="AI40" i="279"/>
  <c r="AJ40" i="279" s="1"/>
  <c r="AK39" i="279"/>
  <c r="AI39" i="279"/>
  <c r="AJ39" i="279" s="1"/>
  <c r="AK38" i="279"/>
  <c r="AI38" i="279"/>
  <c r="AJ38" i="279" s="1"/>
  <c r="AK37" i="279"/>
  <c r="AJ37" i="279"/>
  <c r="AI37" i="279"/>
  <c r="AK36" i="279"/>
  <c r="AI36" i="279"/>
  <c r="AJ36" i="279" s="1"/>
  <c r="AK35" i="279"/>
  <c r="AI35" i="279"/>
  <c r="AJ35" i="279" s="1"/>
  <c r="AK34" i="279"/>
  <c r="AI34" i="279"/>
  <c r="AJ34" i="279" s="1"/>
  <c r="AK33" i="279"/>
  <c r="AI33" i="279"/>
  <c r="AJ33" i="279" s="1"/>
  <c r="AK32" i="279"/>
  <c r="AI32" i="279"/>
  <c r="AJ32" i="279" s="1"/>
  <c r="AK31" i="279"/>
  <c r="AI31" i="279"/>
  <c r="AJ31" i="279" s="1"/>
  <c r="AK30" i="279"/>
  <c r="AI30" i="279"/>
  <c r="AJ30" i="279" s="1"/>
  <c r="AK29" i="279"/>
  <c r="AJ29" i="279"/>
  <c r="AI29" i="279"/>
  <c r="AK28" i="279"/>
  <c r="AI28" i="279"/>
  <c r="AJ28" i="279" s="1"/>
  <c r="AK27" i="279"/>
  <c r="AI27" i="279"/>
  <c r="AJ27" i="279" s="1"/>
  <c r="AK26" i="279"/>
  <c r="AI26" i="279"/>
  <c r="AJ26" i="279" s="1"/>
  <c r="AK25" i="279"/>
  <c r="AI25" i="279"/>
  <c r="AJ25" i="279" s="1"/>
  <c r="AK24" i="279"/>
  <c r="AI24" i="279"/>
  <c r="AJ24" i="279" s="1"/>
  <c r="AK23" i="279"/>
  <c r="AI23" i="279"/>
  <c r="AJ23" i="279" s="1"/>
  <c r="AK22" i="279"/>
  <c r="AI22" i="279"/>
  <c r="AJ22" i="279" s="1"/>
  <c r="AK21" i="279"/>
  <c r="AJ21" i="279"/>
  <c r="AI21" i="279"/>
  <c r="AK20" i="279"/>
  <c r="AI20" i="279"/>
  <c r="AJ20" i="279" s="1"/>
  <c r="AK19" i="279"/>
  <c r="AI19" i="279"/>
  <c r="AJ19" i="279" s="1"/>
  <c r="AK18" i="279"/>
  <c r="AI18" i="279"/>
  <c r="AJ18" i="279" s="1"/>
  <c r="AK17" i="279"/>
  <c r="AI17" i="279"/>
  <c r="AJ17" i="279" s="1"/>
  <c r="AK16" i="279"/>
  <c r="AI16" i="279"/>
  <c r="AJ16" i="279" s="1"/>
  <c r="AK15" i="279"/>
  <c r="AI15" i="279"/>
  <c r="AJ15" i="279" s="1"/>
  <c r="AK14" i="279"/>
  <c r="AI14" i="279"/>
  <c r="AJ14" i="279" s="1"/>
  <c r="AK13" i="279"/>
  <c r="AJ13" i="279"/>
  <c r="AI13" i="279"/>
  <c r="AK12" i="279"/>
  <c r="AI12" i="279"/>
  <c r="AJ12" i="279" s="1"/>
  <c r="AK11" i="279"/>
  <c r="AI11" i="279"/>
  <c r="AJ11" i="279" s="1"/>
  <c r="AK10" i="279"/>
  <c r="AI10" i="279"/>
  <c r="AJ10" i="279" s="1"/>
  <c r="AK9" i="279"/>
  <c r="AI9" i="279"/>
  <c r="AJ9" i="279" s="1"/>
  <c r="AK8" i="279"/>
  <c r="AI8" i="279"/>
  <c r="AJ8" i="279" s="1"/>
  <c r="AK7" i="279"/>
  <c r="AI7" i="279"/>
  <c r="AJ7" i="279" s="1"/>
  <c r="AK23" i="295" l="1"/>
  <c r="AI23" i="295"/>
  <c r="AJ23" i="295" s="1"/>
  <c r="AK22" i="295"/>
  <c r="AI22" i="295"/>
  <c r="AJ22" i="295" s="1"/>
  <c r="AK21" i="295"/>
  <c r="AI21" i="295"/>
  <c r="AJ21" i="295" s="1"/>
  <c r="AK20" i="295"/>
  <c r="AI20" i="295"/>
  <c r="AJ20" i="295" s="1"/>
  <c r="AK19" i="295"/>
  <c r="AI19" i="295"/>
  <c r="AJ19" i="295" s="1"/>
  <c r="AK18" i="295"/>
  <c r="AI18" i="295"/>
  <c r="AJ18" i="295" s="1"/>
  <c r="AK17" i="295"/>
  <c r="AI17" i="295"/>
  <c r="AJ17" i="295" s="1"/>
  <c r="AK16" i="295"/>
  <c r="AI16" i="295"/>
  <c r="AJ16" i="295" s="1"/>
  <c r="AK15" i="295"/>
  <c r="AI15" i="295"/>
  <c r="AJ15" i="295" s="1"/>
  <c r="AK14" i="295"/>
  <c r="AI14" i="295"/>
  <c r="AJ14" i="295" s="1"/>
  <c r="AK13" i="295"/>
  <c r="AI13" i="295"/>
  <c r="AJ13" i="295" s="1"/>
  <c r="AK12" i="295"/>
  <c r="AI12" i="295"/>
  <c r="AJ12" i="295" s="1"/>
  <c r="AK11" i="295"/>
  <c r="AI11" i="295"/>
  <c r="AJ11" i="295" s="1"/>
  <c r="AK10" i="295"/>
  <c r="AI10" i="295"/>
  <c r="AJ10" i="295" s="1"/>
  <c r="AK9" i="295"/>
  <c r="AI9" i="295"/>
  <c r="AJ9" i="295" s="1"/>
  <c r="AK8" i="295"/>
  <c r="AI8" i="295"/>
  <c r="AJ8" i="295" s="1"/>
  <c r="AK7" i="295"/>
  <c r="AI7" i="295"/>
  <c r="AJ7" i="295" s="1"/>
  <c r="AI64" i="279"/>
  <c r="AJ64" i="279" s="1"/>
  <c r="AK64" i="279"/>
  <c r="AI65" i="279"/>
  <c r="AJ65" i="279" s="1"/>
  <c r="AK65" i="279"/>
  <c r="AI66" i="279"/>
  <c r="AJ66" i="279" s="1"/>
  <c r="AK66" i="279"/>
  <c r="AI67" i="279"/>
  <c r="AJ67" i="279" s="1"/>
  <c r="AK67" i="279"/>
  <c r="AI68" i="279"/>
  <c r="AJ68" i="279" s="1"/>
  <c r="AK68" i="279"/>
  <c r="AI69" i="279"/>
  <c r="AJ69" i="279" s="1"/>
  <c r="AK69" i="279"/>
  <c r="AK8" i="293" l="1"/>
  <c r="AK9" i="293"/>
  <c r="AK10" i="293"/>
  <c r="AK11" i="293"/>
  <c r="AK12" i="293"/>
  <c r="AK13" i="293"/>
  <c r="AK14" i="293"/>
  <c r="AK15" i="293"/>
  <c r="AK7" i="293"/>
  <c r="AK8" i="281"/>
  <c r="AK9" i="281"/>
  <c r="AK10" i="281"/>
  <c r="AK11" i="281"/>
  <c r="AK12" i="281"/>
  <c r="AK13" i="281"/>
  <c r="AK14" i="281"/>
  <c r="AK15" i="281"/>
  <c r="AK16" i="281"/>
  <c r="AK17" i="281"/>
  <c r="AK18" i="281"/>
  <c r="AK19" i="281"/>
  <c r="AK20" i="281"/>
  <c r="AK21" i="281"/>
  <c r="AK7" i="281"/>
  <c r="AK7" i="280"/>
  <c r="AK44" i="279"/>
  <c r="AK45" i="279"/>
  <c r="AK58" i="279"/>
  <c r="AK59" i="279"/>
  <c r="AK60" i="279"/>
  <c r="AK61" i="279"/>
  <c r="AK62" i="279"/>
  <c r="AK63" i="279"/>
  <c r="AK43" i="279"/>
  <c r="AK70" i="279" l="1"/>
  <c r="S17" i="320" l="1"/>
  <c r="S18" i="319"/>
  <c r="S9" i="319"/>
  <c r="AI8" i="293" l="1"/>
  <c r="AJ8" i="293" s="1"/>
  <c r="AI9" i="293"/>
  <c r="AJ9" i="293" s="1"/>
  <c r="AI10" i="293"/>
  <c r="AJ10" i="293" s="1"/>
  <c r="AI11" i="293"/>
  <c r="AJ11" i="293" s="1"/>
  <c r="AI12" i="293"/>
  <c r="AJ12" i="293" s="1"/>
  <c r="AI13" i="293"/>
  <c r="AJ13" i="293" s="1"/>
  <c r="AI14" i="293"/>
  <c r="AJ14" i="293" s="1"/>
  <c r="AI15" i="293"/>
  <c r="AJ15" i="293" s="1"/>
  <c r="AI7" i="293"/>
  <c r="AJ7" i="293" s="1"/>
  <c r="AI8" i="281"/>
  <c r="AJ8" i="281" s="1"/>
  <c r="AI9" i="281"/>
  <c r="AJ9" i="281" s="1"/>
  <c r="AI10" i="281"/>
  <c r="AJ10" i="281" s="1"/>
  <c r="AI11" i="281"/>
  <c r="AJ11" i="281" s="1"/>
  <c r="AI12" i="281"/>
  <c r="AJ12" i="281" s="1"/>
  <c r="AI13" i="281"/>
  <c r="AJ13" i="281" s="1"/>
  <c r="AI14" i="281"/>
  <c r="AJ14" i="281" s="1"/>
  <c r="AI15" i="281"/>
  <c r="AJ15" i="281" s="1"/>
  <c r="AI16" i="281"/>
  <c r="AJ16" i="281" s="1"/>
  <c r="AI17" i="281"/>
  <c r="AJ17" i="281" s="1"/>
  <c r="AI18" i="281"/>
  <c r="AJ18" i="281" s="1"/>
  <c r="AI19" i="281"/>
  <c r="AJ19" i="281" s="1"/>
  <c r="AI20" i="281"/>
  <c r="AJ20" i="281" s="1"/>
  <c r="AI21" i="281"/>
  <c r="AJ21" i="281" s="1"/>
  <c r="AI7" i="281"/>
  <c r="AJ7" i="281" s="1"/>
  <c r="AK8" i="280"/>
  <c r="AK9" i="280"/>
  <c r="AK10" i="280"/>
  <c r="AK11" i="280"/>
  <c r="AK12" i="280"/>
  <c r="AK13" i="280"/>
  <c r="AK14" i="280"/>
  <c r="AK15" i="280"/>
  <c r="AI8" i="280"/>
  <c r="AJ8" i="280" s="1"/>
  <c r="AI9" i="280"/>
  <c r="AJ9" i="280" s="1"/>
  <c r="AI10" i="280"/>
  <c r="AJ10" i="280" s="1"/>
  <c r="AI11" i="280"/>
  <c r="AJ11" i="280" s="1"/>
  <c r="AI12" i="280"/>
  <c r="AJ12" i="280" s="1"/>
  <c r="AI13" i="280"/>
  <c r="AJ13" i="280" s="1"/>
  <c r="AI14" i="280"/>
  <c r="AJ14" i="280" s="1"/>
  <c r="AI15" i="280"/>
  <c r="AJ15" i="280" s="1"/>
  <c r="AI7" i="280"/>
  <c r="AJ7" i="280" s="1"/>
  <c r="AI44" i="279"/>
  <c r="AJ44" i="279" s="1"/>
  <c r="AI45" i="279"/>
  <c r="AJ45" i="279" s="1"/>
  <c r="AI58" i="279"/>
  <c r="AJ58" i="279" s="1"/>
  <c r="AI59" i="279"/>
  <c r="AJ59" i="279" s="1"/>
  <c r="AI60" i="279"/>
  <c r="AJ60" i="279" s="1"/>
  <c r="AI61" i="279"/>
  <c r="AJ61" i="279" s="1"/>
  <c r="AI62" i="279"/>
  <c r="AJ62" i="279" s="1"/>
  <c r="AI63" i="279"/>
  <c r="AJ63" i="279" s="1"/>
  <c r="AI43" i="279"/>
  <c r="Q9" i="319" l="1"/>
  <c r="AJ43" i="279"/>
  <c r="AJ70" i="279" s="1"/>
  <c r="R18" i="319" s="1"/>
  <c r="AI70" i="279"/>
  <c r="R9" i="319" l="1"/>
  <c r="R17" i="320"/>
  <c r="Q17" i="320"/>
  <c r="Q18" i="319"/>
  <c r="E6" i="318" l="1"/>
  <c r="E6" i="319"/>
  <c r="E5" i="320"/>
  <c r="W14" i="319"/>
  <c r="W13" i="320"/>
  <c r="X13" i="320"/>
  <c r="X14" i="319"/>
  <c r="D5" i="295"/>
  <c r="E5" i="295" s="1"/>
  <c r="E6" i="295" s="1"/>
  <c r="D5" i="293"/>
  <c r="D6" i="293" s="1"/>
  <c r="D5" i="281"/>
  <c r="E5" i="281" s="1"/>
  <c r="D5" i="280"/>
  <c r="E5" i="280" s="1"/>
  <c r="D5" i="279"/>
  <c r="E5" i="279" s="1"/>
  <c r="Y14" i="319" l="1"/>
  <c r="Y13" i="320"/>
  <c r="D6" i="295"/>
  <c r="D6" i="281"/>
  <c r="D6" i="280"/>
  <c r="F5" i="295"/>
  <c r="E5" i="293"/>
  <c r="E6" i="281"/>
  <c r="F5" i="281"/>
  <c r="E6" i="280"/>
  <c r="F5" i="280"/>
  <c r="F5" i="279"/>
  <c r="E6" i="279"/>
  <c r="D6" i="279"/>
  <c r="F6" i="295" l="1"/>
  <c r="G5" i="295"/>
  <c r="E6" i="293"/>
  <c r="F5" i="293"/>
  <c r="F6" i="281"/>
  <c r="G5" i="281"/>
  <c r="F6" i="280"/>
  <c r="G5" i="280"/>
  <c r="F6" i="279"/>
  <c r="G5" i="279"/>
  <c r="H5" i="295" l="1"/>
  <c r="G6" i="295"/>
  <c r="G5" i="293"/>
  <c r="F6" i="293"/>
  <c r="H5" i="281"/>
  <c r="G6" i="281"/>
  <c r="H5" i="280"/>
  <c r="G6" i="280"/>
  <c r="H5" i="279"/>
  <c r="G6" i="279"/>
  <c r="S6" i="318" l="1"/>
  <c r="G11" i="320"/>
  <c r="G12" i="319"/>
  <c r="H6" i="295"/>
  <c r="I5" i="295"/>
  <c r="H5" i="293"/>
  <c r="G6" i="293"/>
  <c r="I5" i="281"/>
  <c r="H6" i="281"/>
  <c r="I5" i="280"/>
  <c r="H6" i="280"/>
  <c r="I5" i="279"/>
  <c r="H6" i="279"/>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5"/>
  <c r="J5" i="295"/>
  <c r="H6" i="293"/>
  <c r="I5" i="293"/>
  <c r="I6" i="281"/>
  <c r="J5" i="281"/>
  <c r="I6" i="280"/>
  <c r="J5" i="280"/>
  <c r="I6" i="279"/>
  <c r="J5" i="279"/>
  <c r="F7" i="318"/>
  <c r="F6" i="318"/>
  <c r="F18" i="320" l="1"/>
  <c r="B20" i="320"/>
  <c r="B21" i="319"/>
  <c r="B24" i="318"/>
  <c r="B19" i="319"/>
  <c r="B22" i="318"/>
  <c r="B20" i="319"/>
  <c r="B23" i="318"/>
  <c r="B19" i="320"/>
  <c r="J6" i="295"/>
  <c r="K5" i="295"/>
  <c r="I6" i="293"/>
  <c r="J5" i="293"/>
  <c r="J6" i="281"/>
  <c r="K5" i="281"/>
  <c r="J6" i="280"/>
  <c r="K5" i="280"/>
  <c r="J6" i="279"/>
  <c r="K5" i="279"/>
  <c r="L5" i="295" l="1"/>
  <c r="K6" i="295"/>
  <c r="K5" i="293"/>
  <c r="J6" i="293"/>
  <c r="L5" i="281"/>
  <c r="K6" i="281"/>
  <c r="L5" i="280"/>
  <c r="K6" i="280"/>
  <c r="L5" i="279"/>
  <c r="K6" i="279"/>
  <c r="L6" i="295" l="1"/>
  <c r="M5" i="295"/>
  <c r="L5" i="293"/>
  <c r="K6" i="293"/>
  <c r="L6" i="281"/>
  <c r="M5" i="281"/>
  <c r="L6" i="280"/>
  <c r="M5" i="280"/>
  <c r="M5" i="279"/>
  <c r="L6" i="279"/>
  <c r="M6" i="295" l="1"/>
  <c r="N5" i="295"/>
  <c r="L6" i="293"/>
  <c r="M5" i="293"/>
  <c r="M6" i="281"/>
  <c r="N5" i="281"/>
  <c r="M6" i="280"/>
  <c r="N5" i="280"/>
  <c r="M6" i="279"/>
  <c r="N5" i="279"/>
  <c r="AK38" i="293"/>
  <c r="AI38" i="293"/>
  <c r="W11" i="318" l="1"/>
  <c r="K10" i="319"/>
  <c r="K9" i="320"/>
  <c r="W13" i="318"/>
  <c r="K11" i="320"/>
  <c r="K12" i="319"/>
  <c r="Y13" i="318"/>
  <c r="M12" i="319"/>
  <c r="M11" i="320"/>
  <c r="W18" i="318"/>
  <c r="K16" i="320"/>
  <c r="K17" i="319"/>
  <c r="Y18" i="318"/>
  <c r="M17" i="319"/>
  <c r="M16" i="320"/>
  <c r="Y14" i="318"/>
  <c r="M13" i="319"/>
  <c r="M12" i="320"/>
  <c r="N6" i="295"/>
  <c r="O5" i="295"/>
  <c r="M6" i="293"/>
  <c r="N5" i="293"/>
  <c r="N6" i="281"/>
  <c r="O5" i="281"/>
  <c r="N6" i="280"/>
  <c r="O5" i="280"/>
  <c r="N6" i="279"/>
  <c r="O5" i="279"/>
  <c r="AJ38" i="293"/>
  <c r="G15" i="318"/>
  <c r="E15" i="318"/>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G13" i="318"/>
  <c r="AK44" i="281"/>
  <c r="AK32" i="280"/>
  <c r="P5" i="295"/>
  <c r="O6" i="295"/>
  <c r="O5" i="293"/>
  <c r="N6" i="293"/>
  <c r="P5" i="281"/>
  <c r="O6" i="281"/>
  <c r="P5" i="280"/>
  <c r="O6" i="280"/>
  <c r="O6" i="279"/>
  <c r="P5" i="279"/>
  <c r="F15" i="318"/>
  <c r="Q8" i="320"/>
  <c r="S8" i="320"/>
  <c r="AI44" i="281"/>
  <c r="AJ44" i="281"/>
  <c r="AI32" i="280"/>
  <c r="S16" i="318"/>
  <c r="Q16" i="318"/>
  <c r="R8" i="320"/>
  <c r="AJ32"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P6" i="295"/>
  <c r="Q5" i="295"/>
  <c r="P5" i="293"/>
  <c r="O6" i="293"/>
  <c r="Q5" i="281"/>
  <c r="P6" i="281"/>
  <c r="Q5" i="280"/>
  <c r="P6" i="280"/>
  <c r="Q5" i="279"/>
  <c r="P6" i="279"/>
  <c r="X13" i="318"/>
  <c r="T24" i="318" s="1"/>
  <c r="T23" i="318" l="1"/>
  <c r="Q14" i="318"/>
  <c r="Q16" i="319"/>
  <c r="Q15" i="320"/>
  <c r="R14" i="318"/>
  <c r="R16" i="319"/>
  <c r="R15" i="320"/>
  <c r="S14" i="318"/>
  <c r="S16" i="319"/>
  <c r="S15" i="320"/>
  <c r="Q15" i="318"/>
  <c r="Q16" i="320"/>
  <c r="Q17" i="319"/>
  <c r="S15" i="318"/>
  <c r="S16" i="320"/>
  <c r="S17" i="319"/>
  <c r="R15" i="318"/>
  <c r="H23" i="318" s="1"/>
  <c r="R17" i="319"/>
  <c r="R16" i="320"/>
  <c r="Q6" i="295"/>
  <c r="R5" i="295"/>
  <c r="P6" i="293"/>
  <c r="Q5" i="293"/>
  <c r="Q6" i="281"/>
  <c r="R5" i="281"/>
  <c r="Q6" i="280"/>
  <c r="R5" i="280"/>
  <c r="R5" i="279"/>
  <c r="Q6" i="279"/>
  <c r="N22" i="319" l="1"/>
  <c r="R21" i="319"/>
  <c r="N22" i="320"/>
  <c r="H22" i="318"/>
  <c r="N23" i="319"/>
  <c r="N21" i="320"/>
  <c r="R20" i="320"/>
  <c r="H24" i="318"/>
  <c r="R6" i="295"/>
  <c r="S5" i="295"/>
  <c r="Q6" i="293"/>
  <c r="R5" i="293"/>
  <c r="R6" i="281"/>
  <c r="S5" i="281"/>
  <c r="R6" i="280"/>
  <c r="S5" i="280"/>
  <c r="R6" i="279"/>
  <c r="S5" i="279"/>
  <c r="T5" i="295" l="1"/>
  <c r="S6" i="295"/>
  <c r="S5" i="293"/>
  <c r="R6" i="293"/>
  <c r="T5" i="281"/>
  <c r="S6" i="281"/>
  <c r="T5" i="280"/>
  <c r="S6" i="280"/>
  <c r="T5" i="279"/>
  <c r="S6" i="279"/>
  <c r="T6" i="295" l="1"/>
  <c r="U5" i="295"/>
  <c r="T5" i="293"/>
  <c r="S6" i="293"/>
  <c r="T6" i="281"/>
  <c r="U5" i="281"/>
  <c r="U5" i="280"/>
  <c r="T6" i="280"/>
  <c r="U5" i="279"/>
  <c r="T6" i="279"/>
  <c r="U6" i="295" l="1"/>
  <c r="V5" i="295"/>
  <c r="T6" i="293"/>
  <c r="U5" i="293"/>
  <c r="U6" i="281"/>
  <c r="V5" i="281"/>
  <c r="U6" i="280"/>
  <c r="V5" i="280"/>
  <c r="U6" i="279"/>
  <c r="V5" i="279"/>
  <c r="V6" i="295" l="1"/>
  <c r="W5" i="295"/>
  <c r="U6" i="293"/>
  <c r="V5" i="293"/>
  <c r="V6" i="281"/>
  <c r="W5" i="281"/>
  <c r="V6" i="280"/>
  <c r="W5" i="280"/>
  <c r="V6" i="279"/>
  <c r="W5" i="279"/>
  <c r="X5" i="295" l="1"/>
  <c r="W6" i="295"/>
  <c r="W5" i="293"/>
  <c r="V6" i="293"/>
  <c r="X5" i="281"/>
  <c r="W6" i="281"/>
  <c r="X5" i="280"/>
  <c r="W6" i="280"/>
  <c r="X5" i="279"/>
  <c r="W6" i="279"/>
  <c r="X6" i="295" l="1"/>
  <c r="Y5" i="295"/>
  <c r="X5" i="293"/>
  <c r="W6" i="293"/>
  <c r="Y5" i="281"/>
  <c r="X6" i="281"/>
  <c r="X6" i="280"/>
  <c r="Y5" i="280"/>
  <c r="Y5" i="279"/>
  <c r="X6" i="279"/>
  <c r="Y6" i="295" l="1"/>
  <c r="Z5" i="295"/>
  <c r="X6" i="293"/>
  <c r="Y5" i="293"/>
  <c r="Y6" i="281"/>
  <c r="Z5" i="281"/>
  <c r="Y6" i="280"/>
  <c r="Z5" i="280"/>
  <c r="Y6" i="279"/>
  <c r="Z5" i="279"/>
  <c r="Z6" i="295" l="1"/>
  <c r="AA5" i="295"/>
  <c r="Y6" i="293"/>
  <c r="Z5" i="293"/>
  <c r="Z6" i="281"/>
  <c r="AA5" i="281"/>
  <c r="Z6" i="280"/>
  <c r="AA5" i="280"/>
  <c r="Z6" i="279"/>
  <c r="AA5" i="279"/>
  <c r="AB5" i="295" l="1"/>
  <c r="AA6" i="295"/>
  <c r="AA5" i="293"/>
  <c r="Z6" i="293"/>
  <c r="AB5" i="281"/>
  <c r="AA6" i="281"/>
  <c r="AB5" i="280"/>
  <c r="AA6" i="280"/>
  <c r="AB5" i="279"/>
  <c r="AA6" i="279"/>
  <c r="AB6" i="295" l="1"/>
  <c r="AC5" i="295"/>
  <c r="AB5" i="293"/>
  <c r="AA6" i="293"/>
  <c r="AB6" i="281"/>
  <c r="AC5" i="281"/>
  <c r="AC5" i="280"/>
  <c r="AB6" i="280"/>
  <c r="AC5" i="279"/>
  <c r="AB6" i="279"/>
  <c r="AC6" i="295" l="1"/>
  <c r="AD5" i="295"/>
  <c r="AB6" i="293"/>
  <c r="AC5" i="293"/>
  <c r="AC6" i="281"/>
  <c r="AD5" i="281"/>
  <c r="AC6" i="280"/>
  <c r="AD5" i="280"/>
  <c r="AD5" i="279"/>
  <c r="AC6" i="279"/>
  <c r="AD6" i="295" l="1"/>
  <c r="AE5" i="295"/>
  <c r="AC6" i="293"/>
  <c r="AD5" i="293"/>
  <c r="AD6" i="281"/>
  <c r="AE5" i="281"/>
  <c r="AD6" i="280"/>
  <c r="AE5" i="280"/>
  <c r="AD6" i="279"/>
  <c r="AE5" i="279"/>
  <c r="AF5" i="295" l="1"/>
  <c r="AE6" i="295"/>
  <c r="AE5" i="293"/>
  <c r="AD6" i="293"/>
  <c r="AF5" i="281"/>
  <c r="AE6" i="281"/>
  <c r="AF5" i="280"/>
  <c r="AE6" i="280"/>
  <c r="AF5" i="279"/>
  <c r="AE6" i="279"/>
  <c r="AF6" i="295" l="1"/>
  <c r="AG5" i="295"/>
  <c r="AF5" i="293"/>
  <c r="AE6" i="293"/>
  <c r="AG5" i="281"/>
  <c r="AF6" i="281"/>
  <c r="AG5" i="280"/>
  <c r="AF6" i="280"/>
  <c r="AG5" i="279"/>
  <c r="AF6" i="279"/>
  <c r="W10" i="318" l="1"/>
  <c r="W20" i="320"/>
  <c r="W21" i="319"/>
  <c r="Y10" i="318"/>
  <c r="Y20" i="320"/>
  <c r="Y21" i="319"/>
  <c r="AG6" i="295"/>
  <c r="AH5" i="295"/>
  <c r="AH6" i="295" s="1"/>
  <c r="AF6" i="293"/>
  <c r="AG5" i="293"/>
  <c r="AG6" i="281"/>
  <c r="AH5" i="281"/>
  <c r="AH6" i="281" s="1"/>
  <c r="AG6" i="280"/>
  <c r="AH5" i="280"/>
  <c r="AH6" i="280" s="1"/>
  <c r="AG6" i="279"/>
  <c r="AH5" i="279"/>
  <c r="AH6" i="279" s="1"/>
  <c r="X10" i="318" l="1"/>
  <c r="X20" i="320"/>
  <c r="X21" i="319"/>
  <c r="AG6" i="293"/>
  <c r="AH5" i="293"/>
  <c r="AH6" i="293" s="1"/>
  <c r="Y7" i="318" l="1"/>
  <c r="Y17" i="320"/>
  <c r="Y18" i="319"/>
  <c r="W7" i="318"/>
  <c r="W17" i="320"/>
  <c r="W18" i="319"/>
  <c r="X7" i="318"/>
  <c r="X18" i="319"/>
  <c r="X17" i="320"/>
  <c r="Y8" i="318" l="1"/>
  <c r="Y19" i="319"/>
  <c r="Y18" i="320"/>
  <c r="X8" i="318" l="1"/>
  <c r="X18" i="320"/>
  <c r="X19" i="319"/>
  <c r="W8" i="318"/>
  <c r="W18" i="320"/>
  <c r="W19" i="319"/>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L11" i="318" l="1"/>
  <c r="X7" i="320"/>
  <c r="X8" i="319"/>
  <c r="L14" i="318"/>
  <c r="X10" i="320"/>
  <c r="X11" i="319"/>
  <c r="S18" i="318"/>
  <c r="Q18" i="318"/>
  <c r="R18" i="318"/>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N22" i="318" l="1"/>
  <c r="X9" i="318"/>
  <c r="X19" i="320"/>
  <c r="X20" i="319"/>
  <c r="B25" i="318"/>
  <c r="N24" i="318"/>
  <c r="X6" i="318"/>
  <c r="X16" i="320"/>
  <c r="X17" i="319"/>
  <c r="B27" i="318"/>
  <c r="T25" i="319"/>
  <c r="G25" i="319"/>
  <c r="T23" i="319"/>
  <c r="B23" i="319"/>
  <c r="P24" i="320"/>
  <c r="T24" i="320"/>
  <c r="X22" i="320"/>
  <c r="L22" i="320"/>
  <c r="T23" i="320" l="1"/>
  <c r="O23" i="320"/>
  <c r="D24" i="319"/>
  <c r="T24" i="319"/>
  <c r="N23" i="318"/>
  <c r="B26" i="318"/>
</calcChain>
</file>

<file path=xl/comments1.xml><?xml version="1.0" encoding="utf-8"?>
<comments xmlns="http://schemas.openxmlformats.org/spreadsheetml/2006/main">
  <authors>
    <author>anhtuan</author>
  </authors>
  <commentList>
    <comment ref="G5" authorId="0">
      <text>
        <r>
          <rPr>
            <b/>
            <sz val="9"/>
            <color indexed="81"/>
            <rFont val="Tahoma"/>
            <family val="2"/>
          </rPr>
          <t>anhtuan:</t>
        </r>
        <r>
          <rPr>
            <sz val="9"/>
            <color indexed="81"/>
            <rFont val="Tahoma"/>
            <family val="2"/>
          </rPr>
          <t xml:space="preserve">
V0</t>
        </r>
      </text>
    </comment>
  </commentList>
</comments>
</file>

<file path=xl/sharedStrings.xml><?xml version="1.0" encoding="utf-8"?>
<sst xmlns="http://schemas.openxmlformats.org/spreadsheetml/2006/main" count="636" uniqueCount="318">
  <si>
    <t>TRƯỜNG TRUNG CẤP KINH TẾ - KỸ THUẬT NGUYỄN HỮU CẢNH</t>
  </si>
  <si>
    <t>CỘNG HÒA XÃ HỘI CHỦ NGHĨA VIỆT NAM</t>
  </si>
  <si>
    <t>Độc lập - Tự do - Hạnh phúc</t>
  </si>
  <si>
    <t>STT</t>
  </si>
  <si>
    <t>HỌ VÀ TÊN</t>
  </si>
  <si>
    <t>K</t>
  </si>
  <si>
    <t>P</t>
  </si>
  <si>
    <t>T</t>
  </si>
  <si>
    <t>Tài</t>
  </si>
  <si>
    <t>TỔNG CỘNG:</t>
  </si>
  <si>
    <t>Huy</t>
  </si>
  <si>
    <t>Linh</t>
  </si>
  <si>
    <t>Cường</t>
  </si>
  <si>
    <t>Long</t>
  </si>
  <si>
    <t>Phú</t>
  </si>
  <si>
    <t>Thành</t>
  </si>
  <si>
    <t>Nhật</t>
  </si>
  <si>
    <t>Nhân</t>
  </si>
  <si>
    <t>Khánh</t>
  </si>
  <si>
    <t>Bảo</t>
  </si>
  <si>
    <t>Đạt</t>
  </si>
  <si>
    <t>Thịnh</t>
  </si>
  <si>
    <t>Minh</t>
  </si>
  <si>
    <t>Thái</t>
  </si>
  <si>
    <t>Tú</t>
  </si>
  <si>
    <t>Anh</t>
  </si>
  <si>
    <t>Kiệt</t>
  </si>
  <si>
    <t>Toàn</t>
  </si>
  <si>
    <t>Tuấn</t>
  </si>
  <si>
    <t>Hiền</t>
  </si>
  <si>
    <t>Phúc</t>
  </si>
  <si>
    <t>Phương</t>
  </si>
  <si>
    <t>Bình</t>
  </si>
  <si>
    <t>Thuận</t>
  </si>
  <si>
    <t>Ngân</t>
  </si>
  <si>
    <t>Thiện</t>
  </si>
  <si>
    <t>Vinh</t>
  </si>
  <si>
    <t>Nhi</t>
  </si>
  <si>
    <t>Hân</t>
  </si>
  <si>
    <t>Duyên</t>
  </si>
  <si>
    <t>Thảo</t>
  </si>
  <si>
    <t>Trân</t>
  </si>
  <si>
    <t>Tiên</t>
  </si>
  <si>
    <t>Phòng Tuyển sinh - Công tác học sinh</t>
  </si>
  <si>
    <t>Trâm</t>
  </si>
  <si>
    <t>Trang</t>
  </si>
  <si>
    <t>Quỳnh</t>
  </si>
  <si>
    <t>Giàu</t>
  </si>
  <si>
    <t>Dung</t>
  </si>
  <si>
    <t>Nghi</t>
  </si>
  <si>
    <t>Hà</t>
  </si>
  <si>
    <t xml:space="preserve"> </t>
  </si>
  <si>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</si>
  <si>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</si>
  <si>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</si>
  <si>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</si>
  <si>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</si>
  <si>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</si>
  <si>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</si>
  <si>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</si>
  <si>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</si>
  <si>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</si>
  <si>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</si>
  <si>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</si>
  <si>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</si>
  <si>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</si>
  <si>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</si>
  <si>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</si>
  <si>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</si>
  <si>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</si>
  <si>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</si>
  <si>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</si>
  <si>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</si>
  <si>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</si>
  <si>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</si>
  <si>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</si>
  <si>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</si>
  <si>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</si>
  <si>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</si>
  <si>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</si>
  <si>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</si>
  <si>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</si>
  <si>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</si>
  <si>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</si>
  <si>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</si>
  <si>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</si>
  <si>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</si>
  <si>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</si>
  <si>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</si>
  <si>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</si>
  <si>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</si>
  <si>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</si>
  <si>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</si>
  <si>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</si>
  <si>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</si>
  <si>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</si>
  <si>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</si>
  <si>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</si>
  <si>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</si>
  <si>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</si>
  <si>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</si>
  <si>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</si>
  <si>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</si>
  <si>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</si>
  <si>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</si>
  <si>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</si>
  <si>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</si>
  <si>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</si>
  <si>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</si>
  <si>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</si>
  <si>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</si>
  <si>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</si>
  <si>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</si>
  <si>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</si>
  <si>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</si>
  <si>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</si>
  <si>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</si>
  <si>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</si>
  <si>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</si>
  <si>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</si>
  <si>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</si>
  <si>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</si>
  <si>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</si>
  <si>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 xml:space="preserve">                                   Thành phố Hồ Chí Minh, ngày 02 tháng 01 năm 2021</t>
  </si>
  <si>
    <t>Bảng tổng hợp học sinh khóa 19, 20 vắng trễ năm học 2020-2021</t>
  </si>
  <si>
    <t>* Ghi chú: Trong tháng học sinh vắng học từ 7 đến 10 buổi không phép kỷ luật khiển trách, từ 11 buổi trở lên kỷ luật cảnh cáo, vắng học liên tục 30 ngày không lý do đình chỉ học tập.</t>
  </si>
  <si>
    <t>Khóa 19, 20</t>
  </si>
  <si>
    <t>Tổng HS vắng không phép</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</si>
  <si>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</si>
  <si>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</si>
  <si>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</si>
  <si>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</si>
  <si>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 xml:space="preserve">                                   Thành phố Hồ Chí Minh, ngày 29 tháng 4 năm 2021</t>
  </si>
  <si>
    <t xml:space="preserve">Nguyễn Trí </t>
  </si>
  <si>
    <t xml:space="preserve">Nguyễn Thanh </t>
  </si>
  <si>
    <t xml:space="preserve">Nguyễn Trọng </t>
  </si>
  <si>
    <t xml:space="preserve">Huỳnh Ngọc </t>
  </si>
  <si>
    <t xml:space="preserve">Nguyễn Hoàng </t>
  </si>
  <si>
    <t xml:space="preserve">Lê Hoàng </t>
  </si>
  <si>
    <t>Ánh</t>
  </si>
  <si>
    <t xml:space="preserve">Nguyễn Quốc </t>
  </si>
  <si>
    <t>Đức</t>
  </si>
  <si>
    <t xml:space="preserve">Trần Thái </t>
  </si>
  <si>
    <t xml:space="preserve">Nguyễn Thị Ngọc </t>
  </si>
  <si>
    <t>Phụng</t>
  </si>
  <si>
    <t xml:space="preserve">Nguyễn Minh </t>
  </si>
  <si>
    <t xml:space="preserve">Nguyễn Thị Thanh </t>
  </si>
  <si>
    <t>Vi</t>
  </si>
  <si>
    <t>Kim</t>
  </si>
  <si>
    <t xml:space="preserve">Dương Quý </t>
  </si>
  <si>
    <t xml:space="preserve">Trương Nguyễn Ngọc </t>
  </si>
  <si>
    <t xml:space="preserve">Ngô Lê Gia </t>
  </si>
  <si>
    <t>Bão</t>
  </si>
  <si>
    <t xml:space="preserve">Phạm Quốc </t>
  </si>
  <si>
    <t xml:space="preserve">Trần Thế </t>
  </si>
  <si>
    <t xml:space="preserve">Đào Ngọc Như </t>
  </si>
  <si>
    <t xml:space="preserve">Nguyễn Chí </t>
  </si>
  <si>
    <t xml:space="preserve">Ng Mạnh </t>
  </si>
  <si>
    <t xml:space="preserve">Thạch Thị Tú </t>
  </si>
  <si>
    <t>Dư</t>
  </si>
  <si>
    <t xml:space="preserve">Hoàng Văn </t>
  </si>
  <si>
    <t>Duy</t>
  </si>
  <si>
    <t xml:space="preserve">Hà Mai Khánh </t>
  </si>
  <si>
    <t xml:space="preserve">Nguyễn Ngọc Lý </t>
  </si>
  <si>
    <t>Hải</t>
  </si>
  <si>
    <t>Hồ</t>
  </si>
  <si>
    <t xml:space="preserve">Trần Minh </t>
  </si>
  <si>
    <t>Hoàng</t>
  </si>
  <si>
    <t xml:space="preserve">Phạm Văn </t>
  </si>
  <si>
    <t xml:space="preserve">Trần Gia </t>
  </si>
  <si>
    <t xml:space="preserve">Lý Đăng </t>
  </si>
  <si>
    <t xml:space="preserve">Châu Gia </t>
  </si>
  <si>
    <t>Khang</t>
  </si>
  <si>
    <t xml:space="preserve">Nguyễn Thiện </t>
  </si>
  <si>
    <t xml:space="preserve">Hồ Xuân </t>
  </si>
  <si>
    <t xml:space="preserve">Trần Đăng </t>
  </si>
  <si>
    <t>Khoa</t>
  </si>
  <si>
    <t xml:space="preserve">Trần Anh </t>
  </si>
  <si>
    <t xml:space="preserve">Dương Trịnh Thành </t>
  </si>
  <si>
    <t>Luân</t>
  </si>
  <si>
    <t xml:space="preserve">Hồ Quốc </t>
  </si>
  <si>
    <t>Nam</t>
  </si>
  <si>
    <t xml:space="preserve">Võ Nguyễn Đông </t>
  </si>
  <si>
    <t xml:space="preserve">Trần Quỳnh Trọng </t>
  </si>
  <si>
    <t>Nghĩa</t>
  </si>
  <si>
    <t xml:space="preserve">Nguyễn Thành </t>
  </si>
  <si>
    <t xml:space="preserve">Đỗ Thành </t>
  </si>
  <si>
    <t xml:space="preserve">Cao Nguyễn Đức </t>
  </si>
  <si>
    <t xml:space="preserve">Nguyễn Diễm </t>
  </si>
  <si>
    <t>Quân</t>
  </si>
  <si>
    <t xml:space="preserve">Mai Nguyễn Xuân </t>
  </si>
  <si>
    <t xml:space="preserve">Nguyễn Tấn </t>
  </si>
  <si>
    <t>Tâm</t>
  </si>
  <si>
    <t xml:space="preserve">Nguyễn Thị Phước </t>
  </si>
  <si>
    <t xml:space="preserve">Nguyễn Đức Anh </t>
  </si>
  <si>
    <t xml:space="preserve">Lê Khánh </t>
  </si>
  <si>
    <t xml:space="preserve">Nguyễn Thiên </t>
  </si>
  <si>
    <t>Trung</t>
  </si>
  <si>
    <t xml:space="preserve">Trần Thị Thanh </t>
  </si>
  <si>
    <t>Tuyền</t>
  </si>
  <si>
    <t xml:space="preserve">Đặng Thành </t>
  </si>
  <si>
    <t xml:space="preserve">Lê Quang </t>
  </si>
  <si>
    <t xml:space="preserve">Bùi Thanh Như </t>
  </si>
  <si>
    <t>Ý</t>
  </si>
  <si>
    <t xml:space="preserve">Trần Đình Đại </t>
  </si>
  <si>
    <t>Phát</t>
  </si>
  <si>
    <t>Võ Chánh</t>
  </si>
  <si>
    <r>
      <t xml:space="preserve">BẢNG ĐIỂM DANH LỚP </t>
    </r>
    <r>
      <rPr>
        <b/>
        <sz val="18"/>
        <color rgb="FFFF0000"/>
        <rFont val="Times New Roman"/>
        <family val="1"/>
      </rPr>
      <t>QTMMT21</t>
    </r>
    <r>
      <rPr>
        <b/>
        <sz val="14"/>
        <color rgb="FFFF0000"/>
        <rFont val="Times New Roman"/>
        <family val="1"/>
      </rPr>
      <t xml:space="preserve"> </t>
    </r>
    <r>
      <rPr>
        <b/>
        <sz val="14"/>
        <rFont val="Times New Roman"/>
        <family val="1"/>
      </rPr>
      <t>HÀNG NGÀY</t>
    </r>
  </si>
  <si>
    <t xml:space="preserve">Phan Thị Trâm </t>
  </si>
  <si>
    <t xml:space="preserve">Hoàng Nguyễn Tuấn </t>
  </si>
  <si>
    <t xml:space="preserve">Nguyễn Phan Mỹ </t>
  </si>
  <si>
    <t xml:space="preserve">Trần Thị Mai </t>
  </si>
  <si>
    <t xml:space="preserve">Nguyễn Thị Mỹ </t>
  </si>
  <si>
    <t xml:space="preserve">Thị Cẩm </t>
  </si>
  <si>
    <t>Giang</t>
  </si>
  <si>
    <t xml:space="preserve">Phan Nữ Ngọc </t>
  </si>
  <si>
    <t xml:space="preserve">Nguyễn Phương Gia </t>
  </si>
  <si>
    <t xml:space="preserve">Nguyễn Thị Diễm </t>
  </si>
  <si>
    <t>Kiều</t>
  </si>
  <si>
    <t xml:space="preserve">Ký Ngọc Ánh </t>
  </si>
  <si>
    <t xml:space="preserve">Danh Thị Hồng </t>
  </si>
  <si>
    <t xml:space="preserve">Nguyễn Trần Ngọc </t>
  </si>
  <si>
    <t>Thi</t>
  </si>
  <si>
    <t xml:space="preserve">Trịnh Thanh </t>
  </si>
  <si>
    <t xml:space="preserve">Bùi Ngọc Tuyết </t>
  </si>
  <si>
    <t xml:space="preserve">Phạm Thị Thu </t>
  </si>
  <si>
    <t xml:space="preserve">Bùi Hoàng Kiều </t>
  </si>
  <si>
    <t>Trinh</t>
  </si>
  <si>
    <t xml:space="preserve">Nguyễn Thị Bích </t>
  </si>
  <si>
    <r>
      <t xml:space="preserve">BẢNG ĐIỂM DANH LỚP </t>
    </r>
    <r>
      <rPr>
        <b/>
        <sz val="18"/>
        <color rgb="FFFF0000"/>
        <rFont val="Times New Roman"/>
        <family val="1"/>
      </rPr>
      <t>CSSĐ21.4</t>
    </r>
    <r>
      <rPr>
        <b/>
        <sz val="14"/>
        <color rgb="FFFF0000"/>
        <rFont val="Times New Roman"/>
        <family val="1"/>
      </rPr>
      <t xml:space="preserve"> </t>
    </r>
    <r>
      <rPr>
        <b/>
        <sz val="14"/>
        <rFont val="Times New Roman"/>
        <family val="1"/>
      </rPr>
      <t>HÀNG NGÀY</t>
    </r>
  </si>
  <si>
    <t xml:space="preserve">Trần Hoàng Thiên </t>
  </si>
  <si>
    <t xml:space="preserve">Văn Tiến </t>
  </si>
  <si>
    <t xml:space="preserve">Nguyễn Văn </t>
  </si>
  <si>
    <t>Định</t>
  </si>
  <si>
    <t xml:space="preserve">Trần Thị </t>
  </si>
  <si>
    <t xml:space="preserve">Nguyễn Thúy </t>
  </si>
  <si>
    <t>Hằng</t>
  </si>
  <si>
    <t xml:space="preserve">Nguyễn Nhựt </t>
  </si>
  <si>
    <t xml:space="preserve">Hoàng Xuân </t>
  </si>
  <si>
    <t xml:space="preserve">Trương Thị Hồng </t>
  </si>
  <si>
    <t>Lan</t>
  </si>
  <si>
    <t xml:space="preserve">Nguyễn Ngọc Kim </t>
  </si>
  <si>
    <t xml:space="preserve">Trần Thị Hồng </t>
  </si>
  <si>
    <t>Ngọc</t>
  </si>
  <si>
    <t xml:space="preserve">Trình Thanh </t>
  </si>
  <si>
    <t xml:space="preserve">Hàn Thanh </t>
  </si>
  <si>
    <t>Sang</t>
  </si>
  <si>
    <t xml:space="preserve">Mách Ti </t>
  </si>
  <si>
    <t>Ti</t>
  </si>
  <si>
    <t xml:space="preserve">Hoàng Ngọc Mỹ </t>
  </si>
  <si>
    <t xml:space="preserve">Diệp Ngọc Bảo </t>
  </si>
  <si>
    <t xml:space="preserve">Nguyễn Quế </t>
  </si>
  <si>
    <t xml:space="preserve">Hoàng Thị Quỳnh </t>
  </si>
  <si>
    <t xml:space="preserve">Bùi Việt </t>
  </si>
  <si>
    <t>Triều</t>
  </si>
  <si>
    <t xml:space="preserve">Nguyễn Hoàng Thanh </t>
  </si>
  <si>
    <t xml:space="preserve">Trần Thị Thúy </t>
  </si>
  <si>
    <t>Út</t>
  </si>
  <si>
    <r>
      <t xml:space="preserve">BẢNG ĐIỂM DANH LỚP </t>
    </r>
    <r>
      <rPr>
        <b/>
        <sz val="18"/>
        <color rgb="FFFF0000"/>
        <rFont val="Times New Roman"/>
        <family val="1"/>
      </rPr>
      <t>NHKS21</t>
    </r>
    <r>
      <rPr>
        <b/>
        <sz val="14"/>
        <color rgb="FFFF0000"/>
        <rFont val="Times New Roman"/>
        <family val="1"/>
      </rPr>
      <t xml:space="preserve"> </t>
    </r>
    <r>
      <rPr>
        <b/>
        <sz val="14"/>
        <rFont val="Times New Roman"/>
        <family val="1"/>
      </rPr>
      <t>HÀNG NGÀY</t>
    </r>
  </si>
  <si>
    <t xml:space="preserve">Phan Quốc </t>
  </si>
  <si>
    <t xml:space="preserve">Vũ Gia </t>
  </si>
  <si>
    <t xml:space="preserve">Nguyễn Tiến </t>
  </si>
  <si>
    <t xml:space="preserve">Hoàng Anh </t>
  </si>
  <si>
    <t xml:space="preserve">Nguyễn Vũ </t>
  </si>
  <si>
    <t xml:space="preserve">Lê Văn Gia </t>
  </si>
  <si>
    <t>Hào</t>
  </si>
  <si>
    <t xml:space="preserve">Nguyễn Huỳnh Minh </t>
  </si>
  <si>
    <t>Hiếu</t>
  </si>
  <si>
    <t xml:space="preserve">Mai Hùng </t>
  </si>
  <si>
    <t>Hưng</t>
  </si>
  <si>
    <t xml:space="preserve">Nguyễn Lê Đăng </t>
  </si>
  <si>
    <t xml:space="preserve">Mai Minh </t>
  </si>
  <si>
    <t>Khôi</t>
  </si>
  <si>
    <t xml:space="preserve">Trương Duy </t>
  </si>
  <si>
    <t>Mạnh</t>
  </si>
  <si>
    <t xml:space="preserve">Nguyễn Hữu </t>
  </si>
  <si>
    <t xml:space="preserve">Hồ </t>
  </si>
  <si>
    <t>Nguyễn</t>
  </si>
  <si>
    <t xml:space="preserve">Bùi Minh </t>
  </si>
  <si>
    <t xml:space="preserve">Nguyễn Quốc Chiến </t>
  </si>
  <si>
    <t>Thắng</t>
  </si>
  <si>
    <t xml:space="preserve">Đặng Ngọc </t>
  </si>
  <si>
    <r>
      <t>BẢNG ĐIỂM DANH LỚP</t>
    </r>
    <r>
      <rPr>
        <b/>
        <sz val="14"/>
        <color rgb="FFFF0000"/>
        <rFont val="Times New Roman"/>
        <family val="1"/>
      </rPr>
      <t xml:space="preserve"> </t>
    </r>
    <r>
      <rPr>
        <b/>
        <sz val="18"/>
        <color rgb="FFFF0000"/>
        <rFont val="Times New Roman"/>
        <family val="1"/>
      </rPr>
      <t>CNOT21.3</t>
    </r>
    <r>
      <rPr>
        <b/>
        <sz val="14"/>
        <rFont val="Times New Roman"/>
        <family val="1"/>
      </rPr>
      <t xml:space="preserve"> HÀNG NGÀY</t>
    </r>
  </si>
  <si>
    <t xml:space="preserve">Lê Vũ Hoài </t>
  </si>
  <si>
    <t>Ân</t>
  </si>
  <si>
    <t>Phạm Thúy</t>
  </si>
  <si>
    <t xml:space="preserve">Nguyễn Huỳnh Yến </t>
  </si>
  <si>
    <t>Chinh</t>
  </si>
  <si>
    <t xml:space="preserve">Bùi Thị Ngọc </t>
  </si>
  <si>
    <t xml:space="preserve">Nguyễn Như </t>
  </si>
  <si>
    <t xml:space="preserve">Ngô Thị Thuý </t>
  </si>
  <si>
    <t>Hoa</t>
  </si>
  <si>
    <t xml:space="preserve">Lê Văn </t>
  </si>
  <si>
    <t>Hoài</t>
  </si>
  <si>
    <t xml:space="preserve">Phan Tiến </t>
  </si>
  <si>
    <t xml:space="preserve">Huỳnh Tường </t>
  </si>
  <si>
    <t xml:space="preserve">Lê Thiều Minh </t>
  </si>
  <si>
    <t>Nguyễn Phan Thiên</t>
  </si>
  <si>
    <t xml:space="preserve">Lê Thị Hồng </t>
  </si>
  <si>
    <t>Lụa</t>
  </si>
  <si>
    <t xml:space="preserve">Trần Thị Hòa </t>
  </si>
  <si>
    <t xml:space="preserve">Nguyễn Ngọc Hoàn </t>
  </si>
  <si>
    <t>Mỹ</t>
  </si>
  <si>
    <t xml:space="preserve">Trần Triệu Gia </t>
  </si>
  <si>
    <t xml:space="preserve">Nguyễn Bảo </t>
  </si>
  <si>
    <t xml:space="preserve">Lê Thị Mỹ </t>
  </si>
  <si>
    <t>Phấn</t>
  </si>
  <si>
    <t xml:space="preserve">Trần Kim </t>
  </si>
  <si>
    <t xml:space="preserve">Trần Hải </t>
  </si>
  <si>
    <t xml:space="preserve">Trần Duy </t>
  </si>
  <si>
    <t>Tân</t>
  </si>
  <si>
    <t>Thơ</t>
  </si>
  <si>
    <t>Lê Thụy Ngọc</t>
  </si>
  <si>
    <t xml:space="preserve">Lê Đoàn Tuyết </t>
  </si>
  <si>
    <t xml:space="preserve">Hoàng Thị Hà </t>
  </si>
  <si>
    <t xml:space="preserve">Thị </t>
  </si>
  <si>
    <t>Viên</t>
  </si>
  <si>
    <r>
      <t xml:space="preserve">BẢNG ĐIỂM DANH LỚP </t>
    </r>
    <r>
      <rPr>
        <b/>
        <sz val="18"/>
        <color rgb="FFFF0000"/>
        <rFont val="Times New Roman"/>
        <family val="1"/>
      </rPr>
      <t>KTLB21</t>
    </r>
    <r>
      <rPr>
        <b/>
        <sz val="14"/>
        <color rgb="FFFF0000"/>
        <rFont val="Times New Roman"/>
        <family val="1"/>
      </rPr>
      <t xml:space="preserve"> </t>
    </r>
    <r>
      <rPr>
        <b/>
        <sz val="14"/>
        <rFont val="Times New Roman"/>
        <family val="1"/>
      </rPr>
      <t>HÀNG NGÀY</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</si>
</sst>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164" formatCode="_(* #.##0_);_(* \(#.##0\);_(* &quot;-&quot;_);_(@_)"/>
    <numFmt numFmtId="165" formatCode="dd"/>
    <numFmt numFmtId="166" formatCode="&quot;T&quot;General"/>
  </numFmts>
  <fonts count="94">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b/>
      <sz val="14"/>
      <name val="VNI-Times"/>
    </font>
    <font>
      <b/>
      <sz val="12"/>
      <name val="VNI-Times"/>
    </font>
    <font>
      <b/>
      <sz val="16"/>
      <color rgb="FFFF0000"/>
      <name val="Times New Roman"/>
      <family val="1"/>
    </font>
    <font>
      <b/>
      <sz val="12"/>
      <color indexed="8"/>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b/>
      <sz val="12"/>
      <color rgb="FFFF0000"/>
      <name val="Times New Roman"/>
      <family val="1"/>
    </font>
    <font>
      <b/>
      <sz val="12"/>
      <color rgb="FFFF0000"/>
      <name val="VNI-Times"/>
    </font>
    <font>
      <sz val="14"/>
      <color theme="1"/>
      <name val="Times New Roman"/>
      <family val="1"/>
    </font>
    <font>
      <sz val="10"/>
      <name val="Arial"/>
      <family val="2"/>
    </font>
    <font>
      <b/>
      <sz val="12"/>
      <color theme="1"/>
      <name val="Times New Roman"/>
      <family val="1"/>
    </font>
    <font>
      <b/>
      <sz val="12"/>
      <color theme="1"/>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1"/>
      <name val="Times New Roman"/>
      <family val="1"/>
    </font>
    <font>
      <b/>
      <sz val="10"/>
      <color rgb="FFFF0000"/>
      <name val="Times New Roman"/>
      <family val="1"/>
    </font>
    <font>
      <b/>
      <sz val="10"/>
      <color theme="1"/>
      <name val="VNI-Times"/>
    </font>
    <font>
      <b/>
      <sz val="11"/>
      <name val="Times New Roman"/>
      <family val="1"/>
    </font>
    <font>
      <b/>
      <sz val="11"/>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right/>
      <top style="thin">
        <color indexed="64"/>
      </top>
      <bottom style="thin">
        <color indexed="64"/>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104">
    <xf numFmtId="0" fontId="0" fillId="0" borderId="0"/>
    <xf numFmtId="0" fontId="10" fillId="3" borderId="8" applyNumberFormat="0" applyAlignment="0" applyProtection="0"/>
    <xf numFmtId="0" fontId="12"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20" fillId="0" borderId="0"/>
    <xf numFmtId="0" fontId="21" fillId="0" borderId="0"/>
    <xf numFmtId="0" fontId="22" fillId="5" borderId="0" applyNumberFormat="0" applyBorder="0" applyAlignment="0" applyProtection="0"/>
    <xf numFmtId="0" fontId="23"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14" borderId="0" applyNumberFormat="0" applyBorder="0" applyAlignment="0" applyProtection="0"/>
    <xf numFmtId="0" fontId="12" fillId="18" borderId="0" applyNumberFormat="0" applyBorder="0" applyAlignment="0" applyProtection="0"/>
    <xf numFmtId="0" fontId="19" fillId="0" borderId="0" applyNumberFormat="0" applyFill="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9" fillId="0" borderId="11"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2" fillId="2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5" fillId="13" borderId="0" applyNumberFormat="0" applyBorder="0" applyAlignment="0" applyProtection="0"/>
    <xf numFmtId="0" fontId="11" fillId="8"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1" fillId="0" borderId="0"/>
    <xf numFmtId="0" fontId="21" fillId="0" borderId="0"/>
    <xf numFmtId="0" fontId="11" fillId="8"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3" borderId="0" applyNumberFormat="0" applyBorder="0" applyAlignment="0" applyProtection="0"/>
    <xf numFmtId="0" fontId="21" fillId="0" borderId="0"/>
    <xf numFmtId="0" fontId="11" fillId="8" borderId="0" applyNumberFormat="0" applyBorder="0" applyAlignment="0" applyProtection="0"/>
    <xf numFmtId="0" fontId="23" fillId="13" borderId="0" applyNumberFormat="0" applyBorder="0" applyAlignment="0" applyProtection="0"/>
    <xf numFmtId="0" fontId="11" fillId="22" borderId="0" applyNumberFormat="0" applyBorder="0" applyAlignment="0" applyProtection="0"/>
    <xf numFmtId="0" fontId="12" fillId="11" borderId="0" applyNumberFormat="0" applyBorder="0" applyAlignment="0" applyProtection="0"/>
    <xf numFmtId="0" fontId="12" fillId="18"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10" borderId="0" applyNumberFormat="0" applyBorder="0" applyAlignment="0" applyProtection="0"/>
    <xf numFmtId="0" fontId="11" fillId="6"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11" fillId="10"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12" fillId="9"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4" fillId="0" borderId="9" applyNumberFormat="0" applyFill="0" applyAlignment="0" applyProtection="0"/>
    <xf numFmtId="0" fontId="11" fillId="4"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4" borderId="0" applyNumberFormat="0" applyBorder="0" applyAlignment="0" applyProtection="0"/>
    <xf numFmtId="0" fontId="18" fillId="0" borderId="10" applyNumberFormat="0" applyFill="0" applyAlignment="0" applyProtection="0"/>
    <xf numFmtId="0" fontId="18" fillId="0" borderId="10"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6"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9" fillId="0" borderId="11"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9" fillId="0" borderId="0" applyNumberFormat="0" applyFill="0" applyBorder="0" applyAlignment="0" applyProtection="0"/>
    <xf numFmtId="0" fontId="29"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8" fillId="0" borderId="10" applyNumberFormat="0" applyFill="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5" fillId="1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3" fillId="13" borderId="0" applyNumberFormat="0" applyBorder="0" applyAlignment="0" applyProtection="0"/>
    <xf numFmtId="0" fontId="11" fillId="4"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5" fillId="15"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4"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5"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11" fillId="6" borderId="0" applyNumberFormat="0" applyBorder="0" applyAlignment="0" applyProtection="0"/>
    <xf numFmtId="0" fontId="11" fillId="15"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8"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27" fillId="21" borderId="12" applyNumberFormat="0" applyAlignment="0" applyProtection="0"/>
    <xf numFmtId="0" fontId="11" fillId="13" borderId="0" applyNumberFormat="0" applyBorder="0" applyAlignment="0" applyProtection="0"/>
    <xf numFmtId="0" fontId="11" fillId="16"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8" borderId="0" applyNumberFormat="0" applyBorder="0" applyAlignment="0" applyProtection="0"/>
    <xf numFmtId="0" fontId="11" fillId="22"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5"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1" fillId="24" borderId="14" applyNumberFormat="0" applyFont="0" applyAlignment="0" applyProtection="0"/>
    <xf numFmtId="0" fontId="21" fillId="24" borderId="14" applyNumberFormat="0" applyFont="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2" fillId="19"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22"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11" fillId="8" borderId="0" applyNumberFormat="0" applyBorder="0" applyAlignment="0" applyProtection="0"/>
    <xf numFmtId="0" fontId="21" fillId="0" borderId="0"/>
    <xf numFmtId="0" fontId="21" fillId="0" borderId="0"/>
    <xf numFmtId="0" fontId="11" fillId="8" borderId="0" applyNumberFormat="0" applyBorder="0" applyAlignment="0" applyProtection="0"/>
    <xf numFmtId="0" fontId="21" fillId="24" borderId="14" applyNumberFormat="0" applyFont="0" applyAlignment="0" applyProtection="0"/>
    <xf numFmtId="0" fontId="11" fillId="8" borderId="0" applyNumberFormat="0" applyBorder="0" applyAlignment="0" applyProtection="0"/>
    <xf numFmtId="0" fontId="11" fillId="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8" borderId="0" applyNumberFormat="0" applyBorder="0" applyAlignment="0" applyProtection="0"/>
    <xf numFmtId="0" fontId="11" fillId="8" borderId="0" applyNumberFormat="0" applyBorder="0" applyAlignment="0" applyProtection="0"/>
    <xf numFmtId="0" fontId="19"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1" fillId="8" borderId="0" applyNumberFormat="0" applyBorder="0" applyAlignment="0" applyProtection="0"/>
    <xf numFmtId="0" fontId="12" fillId="1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7"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0" fillId="3" borderId="8" applyNumberFormat="0" applyAlignment="0" applyProtection="0"/>
    <xf numFmtId="0" fontId="11" fillId="10" borderId="0" applyNumberFormat="0" applyBorder="0" applyAlignment="0" applyProtection="0"/>
    <xf numFmtId="0" fontId="15"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2" fillId="19" borderId="0" applyNumberFormat="0" applyBorder="0" applyAlignment="0" applyProtection="0"/>
    <xf numFmtId="0" fontId="11" fillId="10"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30" fillId="0" borderId="15" applyNumberFormat="0" applyFill="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5"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27" fillId="21" borderId="12"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1" fillId="24" borderId="14" applyNumberFormat="0" applyFont="0" applyAlignment="0" applyProtection="0"/>
    <xf numFmtId="0" fontId="11" fillId="16" borderId="0" applyNumberFormat="0" applyBorder="0" applyAlignment="0" applyProtection="0"/>
    <xf numFmtId="0" fontId="11" fillId="16"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8" fillId="23" borderId="13" applyNumberFormat="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4" fillId="0" borderId="0" applyNumberFormat="0" applyFill="0" applyBorder="0" applyAlignment="0" applyProtection="0"/>
    <xf numFmtId="0" fontId="28" fillId="23" borderId="13" applyNumberFormat="0" applyAlignment="0" applyProtection="0"/>
    <xf numFmtId="0" fontId="12" fillId="18" borderId="0" applyNumberFormat="0" applyBorder="0" applyAlignment="0" applyProtection="0"/>
    <xf numFmtId="0" fontId="12" fillId="18" borderId="0" applyNumberFormat="0" applyBorder="0" applyAlignment="0" applyProtection="0"/>
    <xf numFmtId="0" fontId="11" fillId="15" borderId="0" applyNumberFormat="0" applyBorder="0" applyAlignment="0" applyProtection="0"/>
    <xf numFmtId="0" fontId="28" fillId="23" borderId="13"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1" fillId="15" borderId="0" applyNumberFormat="0" applyBorder="0" applyAlignment="0" applyProtection="0"/>
    <xf numFmtId="0" fontId="28" fillId="23" borderId="13" applyNumberFormat="0" applyAlignment="0" applyProtection="0"/>
    <xf numFmtId="0" fontId="11" fillId="15"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2" fillId="11" borderId="0" applyNumberFormat="0" applyBorder="0" applyAlignment="0" applyProtection="0"/>
    <xf numFmtId="0" fontId="12" fillId="11" borderId="0" applyNumberFormat="0" applyBorder="0" applyAlignment="0" applyProtection="0"/>
    <xf numFmtId="0" fontId="11" fillId="15" borderId="0" applyNumberFormat="0" applyBorder="0" applyAlignment="0" applyProtection="0"/>
    <xf numFmtId="0" fontId="24" fillId="0" borderId="0" applyNumberFormat="0" applyFill="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5" fillId="14"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1" fillId="1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1" fillId="0" borderId="16"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30" fillId="0" borderId="15" applyNumberFormat="0" applyFill="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5" fillId="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2" fillId="9"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33" fillId="23" borderId="8"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3" fillId="0" borderId="0" applyNumberFormat="0" applyFill="0" applyBorder="0" applyAlignment="0" applyProtection="0"/>
    <xf numFmtId="0" fontId="15" fillId="16"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0" fillId="3" borderId="8" applyNumberFormat="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11" fillId="22" borderId="0" applyNumberFormat="0" applyBorder="0" applyAlignment="0" applyProtection="0"/>
    <xf numFmtId="0" fontId="14" fillId="0" borderId="9" applyNumberFormat="0" applyFill="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12" fillId="9" borderId="0" applyNumberFormat="0" applyBorder="0" applyAlignment="0" applyProtection="0"/>
    <xf numFmtId="0" fontId="11" fillId="22" borderId="0" applyNumberFormat="0" applyBorder="0" applyAlignment="0" applyProtection="0"/>
    <xf numFmtId="0" fontId="21" fillId="0" borderId="0"/>
    <xf numFmtId="0" fontId="11" fillId="22" borderId="0" applyNumberFormat="0" applyBorder="0" applyAlignment="0" applyProtection="0"/>
    <xf numFmtId="0" fontId="21" fillId="0" borderId="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33" fillId="23" borderId="8" applyNumberFormat="0" applyAlignment="0" applyProtection="0"/>
    <xf numFmtId="0" fontId="33" fillId="23" borderId="8" applyNumberFormat="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5" fillId="22" borderId="0" applyNumberFormat="0" applyBorder="0" applyAlignment="0" applyProtection="0"/>
    <xf numFmtId="0" fontId="28" fillId="23" borderId="13" applyNumberFormat="0" applyAlignment="0" applyProtection="0"/>
    <xf numFmtId="0" fontId="28" fillId="23" borderId="13" applyNumberFormat="0" applyAlignment="0" applyProtection="0"/>
    <xf numFmtId="0" fontId="11" fillId="22" borderId="0" applyNumberFormat="0" applyBorder="0" applyAlignment="0" applyProtection="0"/>
    <xf numFmtId="0" fontId="17" fillId="6"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1" fillId="22"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0" fillId="0" borderId="15" applyNumberFormat="0" applyFill="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9" fillId="0" borderId="11" applyNumberFormat="0" applyFill="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9" borderId="0" applyNumberFormat="0" applyBorder="0" applyAlignment="0" applyProtection="0"/>
    <xf numFmtId="0" fontId="2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6"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2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9" fillId="0" borderId="11" applyNumberFormat="0" applyFill="0" applyAlignment="0" applyProtection="0"/>
    <xf numFmtId="0" fontId="19" fillId="0" borderId="11" applyNumberFormat="0" applyFill="0" applyAlignment="0" applyProtection="0"/>
    <xf numFmtId="0" fontId="12" fillId="15"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6" fillId="12"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33" fillId="23" borderId="8" applyNumberFormat="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27" fillId="21" borderId="12" applyNumberFormat="0" applyAlignment="0" applyProtection="0"/>
    <xf numFmtId="0" fontId="12" fillId="14" borderId="0" applyNumberFormat="0" applyBorder="0" applyAlignment="0" applyProtection="0"/>
    <xf numFmtId="0" fontId="12" fillId="18"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2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23" fillId="13"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12" fillId="18" borderId="0" applyNumberFormat="0" applyBorder="0" applyAlignment="0" applyProtection="0"/>
    <xf numFmtId="0" fontId="2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3" fillId="13"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2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26" fillId="0" borderId="0" applyNumberFormat="0" applyFill="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7" borderId="0" applyNumberFormat="0" applyBorder="0" applyAlignment="0" applyProtection="0"/>
    <xf numFmtId="0" fontId="14" fillId="0" borderId="9" applyNumberFormat="0" applyFill="0" applyAlignment="0" applyProtection="0"/>
    <xf numFmtId="0" fontId="12" fillId="17" borderId="0" applyNumberFormat="0" applyBorder="0" applyAlignment="0" applyProtection="0"/>
    <xf numFmtId="0" fontId="12" fillId="17" borderId="0" applyNumberFormat="0" applyBorder="0" applyAlignment="0" applyProtection="0"/>
    <xf numFmtId="0" fontId="23"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7" fillId="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0" fillId="0" borderId="0"/>
    <xf numFmtId="0" fontId="20" fillId="0" borderId="0"/>
    <xf numFmtId="0" fontId="12" fillId="5" borderId="0" applyNumberFormat="0" applyBorder="0" applyAlignment="0" applyProtection="0"/>
    <xf numFmtId="0" fontId="12" fillId="5"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23" fillId="1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8" fillId="0" borderId="10" applyNumberFormat="0" applyFill="0" applyAlignment="0" applyProtection="0"/>
    <xf numFmtId="0" fontId="12" fillId="5"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0" fillId="0" borderId="0"/>
    <xf numFmtId="0" fontId="20" fillId="0" borderId="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2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0" borderId="0" applyNumberFormat="0" applyFill="0" applyBorder="0" applyAlignment="0" applyProtection="0"/>
    <xf numFmtId="0" fontId="12" fillId="11" borderId="0" applyNumberFormat="0" applyBorder="0" applyAlignment="0" applyProtection="0"/>
    <xf numFmtId="0" fontId="14" fillId="0" borderId="9" applyNumberFormat="0" applyFill="0" applyAlignment="0" applyProtection="0"/>
    <xf numFmtId="0" fontId="12" fillId="11"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1" fillId="0" borderId="0"/>
    <xf numFmtId="0" fontId="20" fillId="0" borderId="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3" fillId="1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2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1" fillId="0" borderId="0"/>
    <xf numFmtId="0" fontId="21" fillId="0" borderId="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23" fillId="13" borderId="0" applyNumberFormat="0" applyBorder="0" applyAlignment="0" applyProtection="0"/>
    <xf numFmtId="0" fontId="12" fillId="9" borderId="0" applyNumberFormat="0" applyBorder="0" applyAlignment="0" applyProtection="0"/>
    <xf numFmtId="0" fontId="2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2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9" fillId="0" borderId="11" applyNumberFormat="0" applyFill="0" applyAlignment="0" applyProtection="0"/>
    <xf numFmtId="0" fontId="12" fillId="20" borderId="0" applyNumberFormat="0" applyBorder="0" applyAlignment="0" applyProtection="0"/>
    <xf numFmtId="0" fontId="22" fillId="20" borderId="0" applyNumberFormat="0" applyBorder="0" applyAlignment="0" applyProtection="0"/>
    <xf numFmtId="0" fontId="12" fillId="20" borderId="0" applyNumberFormat="0" applyBorder="0" applyAlignment="0" applyProtection="0"/>
    <xf numFmtId="0" fontId="19" fillId="0" borderId="0" applyNumberFormat="0" applyFill="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21" fillId="0" borderId="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20" fillId="0" borderId="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0" fillId="3" borderId="8"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0" fillId="3" borderId="8" applyNumberFormat="0" applyAlignment="0" applyProtection="0"/>
    <xf numFmtId="0" fontId="10" fillId="3" borderId="8" applyNumberFormat="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1" fillId="0" borderId="0"/>
    <xf numFmtId="0" fontId="17" fillId="6" borderId="0" applyNumberFormat="0" applyBorder="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7"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20" fillId="0" borderId="0"/>
    <xf numFmtId="0" fontId="21" fillId="0" borderId="0"/>
    <xf numFmtId="0" fontId="19" fillId="0" borderId="0" applyNumberFormat="0" applyFill="0" applyBorder="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33" fillId="23" borderId="8"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1" fillId="0" borderId="0"/>
    <xf numFmtId="0" fontId="27" fillId="21" borderId="12" applyNumberFormat="0" applyAlignment="0" applyProtection="0"/>
    <xf numFmtId="0" fontId="21" fillId="0" borderId="0"/>
    <xf numFmtId="0" fontId="38"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27" fillId="21" borderId="12" applyNumberFormat="0" applyAlignment="0" applyProtection="0"/>
    <xf numFmtId="0" fontId="19"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8" fillId="0" borderId="10"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9" fillId="0" borderId="11" applyNumberFormat="0" applyFill="0" applyAlignment="0" applyProtection="0"/>
    <xf numFmtId="0" fontId="19" fillId="0" borderId="11"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1" fillId="0" borderId="0"/>
    <xf numFmtId="0" fontId="21" fillId="0" borderId="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0" fillId="0" borderId="0"/>
    <xf numFmtId="0" fontId="20" fillId="0" borderId="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10" fillId="3" borderId="8"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21" fillId="0" borderId="0"/>
    <xf numFmtId="0" fontId="21" fillId="0" borderId="0"/>
    <xf numFmtId="0" fontId="31" fillId="0" borderId="16" applyNumberFormat="0" applyFill="0" applyAlignment="0" applyProtection="0"/>
    <xf numFmtId="0" fontId="10" fillId="3" borderId="8" applyNumberFormat="0" applyAlignment="0" applyProtection="0"/>
    <xf numFmtId="0" fontId="39"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11"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0" applyNumberFormat="0" applyFill="0" applyBorder="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4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30" fillId="0" borderId="15"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6" fillId="12" borderId="0" applyNumberFormat="0" applyBorder="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34"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21"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3" fillId="0" borderId="0" applyNumberFormat="0" applyFill="0" applyBorder="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41"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0" fillId="3" borderId="8" applyNumberFormat="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36"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42"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13"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4" fillId="0" borderId="9" applyNumberFormat="0" applyFill="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1" fillId="0" borderId="0"/>
    <xf numFmtId="0" fontId="21" fillId="0" borderId="0"/>
    <xf numFmtId="0" fontId="21" fillId="0" borderId="0"/>
    <xf numFmtId="0" fontId="21" fillId="0" borderId="0"/>
    <xf numFmtId="0" fontId="21" fillId="24" borderId="14" applyNumberFormat="0" applyFont="0" applyAlignment="0" applyProtection="0"/>
    <xf numFmtId="0" fontId="21" fillId="24" borderId="14" applyNumberFormat="0" applyFont="0" applyAlignment="0" applyProtection="0"/>
    <xf numFmtId="0" fontId="21" fillId="0" borderId="0"/>
    <xf numFmtId="0" fontId="20" fillId="0" borderId="0"/>
    <xf numFmtId="0" fontId="20" fillId="0" borderId="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45"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1" fillId="24" borderId="14" applyNumberFormat="0" applyFon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43"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23" borderId="13"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32"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4" fontId="20" fillId="0" borderId="0" applyFont="0" applyFill="0" applyBorder="0" applyAlignment="0" applyProtection="0"/>
    <xf numFmtId="41" fontId="20" fillId="0" borderId="0" applyFont="0" applyFill="0" applyBorder="0" applyAlignment="0" applyProtection="0"/>
    <xf numFmtId="0" fontId="49" fillId="0" borderId="0"/>
    <xf numFmtId="0" fontId="21" fillId="0" borderId="0"/>
  </cellStyleXfs>
  <cellXfs count="214">
    <xf numFmtId="0" fontId="0" fillId="0" borderId="0" xfId="0"/>
    <xf numFmtId="0" fontId="0" fillId="0" borderId="0" xfId="0" applyFont="1" applyAlignment="1">
      <alignment horizontal="center"/>
    </xf>
    <xf numFmtId="0" fontId="5" fillId="0" borderId="6" xfId="0" applyFont="1" applyBorder="1"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xf numFmtId="0" fontId="9" fillId="0" borderId="0" xfId="0" applyFont="1" applyAlignment="1">
      <alignment vertical="top"/>
    </xf>
    <xf numFmtId="0" fontId="46" fillId="0" borderId="1" xfId="0" applyFont="1" applyBorder="1" applyAlignment="1">
      <alignment horizontal="center" vertical="center"/>
    </xf>
    <xf numFmtId="0" fontId="6" fillId="0" borderId="0" xfId="0" applyFont="1"/>
    <xf numFmtId="0" fontId="6" fillId="0" borderId="0" xfId="0" applyFont="1" applyAlignment="1">
      <alignment horizontal="center"/>
    </xf>
    <xf numFmtId="0" fontId="3" fillId="0" borderId="0" xfId="0" applyFont="1" applyAlignment="1">
      <alignment vertical="top"/>
    </xf>
    <xf numFmtId="0" fontId="47" fillId="0" borderId="0" xfId="0" applyFont="1" applyAlignment="1">
      <alignment horizontal="center"/>
    </xf>
    <xf numFmtId="0" fontId="1" fillId="0" borderId="17" xfId="0" applyNumberFormat="1" applyFont="1" applyFill="1" applyBorder="1" applyAlignment="1" applyProtection="1">
      <alignment horizontal="center" vertical="center" wrapText="1"/>
    </xf>
    <xf numFmtId="0" fontId="46" fillId="25" borderId="1" xfId="0" applyFont="1" applyFill="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center"/>
    </xf>
    <xf numFmtId="0" fontId="55" fillId="0" borderId="17" xfId="0" applyNumberFormat="1" applyFont="1" applyFill="1" applyBorder="1" applyAlignment="1" applyProtection="1">
      <alignment horizontal="center" vertical="center" wrapText="1"/>
    </xf>
    <xf numFmtId="0" fontId="45" fillId="25" borderId="17" xfId="0" applyFont="1" applyFill="1" applyBorder="1" applyAlignment="1">
      <alignment horizontal="center" vertical="center"/>
    </xf>
    <xf numFmtId="0" fontId="60" fillId="25" borderId="17" xfId="0" applyFont="1" applyFill="1" applyBorder="1" applyAlignment="1">
      <alignment horizontal="center" vertical="center"/>
    </xf>
    <xf numFmtId="0" fontId="45" fillId="25" borderId="17" xfId="0" applyFont="1" applyFill="1" applyBorder="1" applyAlignment="1">
      <alignment vertical="center"/>
    </xf>
    <xf numFmtId="0" fontId="45" fillId="0" borderId="1" xfId="0" applyFont="1" applyFill="1" applyBorder="1" applyAlignment="1">
      <alignment vertical="center"/>
    </xf>
    <xf numFmtId="0" fontId="45" fillId="0" borderId="1" xfId="0" applyFont="1" applyFill="1" applyBorder="1" applyAlignment="1">
      <alignment horizontal="center" vertical="center"/>
    </xf>
    <xf numFmtId="0" fontId="60" fillId="0" borderId="17" xfId="0" applyFont="1" applyBorder="1" applyAlignment="1">
      <alignment horizontal="center" vertical="center"/>
    </xf>
    <xf numFmtId="0" fontId="45" fillId="0" borderId="17" xfId="0" applyFont="1" applyFill="1" applyBorder="1" applyAlignment="1">
      <alignment horizontal="center" vertical="center"/>
    </xf>
    <xf numFmtId="0" fontId="45" fillId="0" borderId="17" xfId="0" applyFont="1" applyFill="1" applyBorder="1" applyAlignment="1">
      <alignment vertical="center"/>
    </xf>
    <xf numFmtId="0" fontId="59" fillId="0" borderId="17" xfId="0" applyFont="1" applyFill="1" applyBorder="1" applyAlignment="1">
      <alignment horizontal="center" vertical="center"/>
    </xf>
    <xf numFmtId="0" fontId="7" fillId="0" borderId="1" xfId="0" applyFont="1" applyBorder="1" applyAlignment="1">
      <alignment horizontal="center" vertical="center"/>
    </xf>
    <xf numFmtId="0" fontId="60" fillId="25" borderId="1" xfId="0" applyFont="1" applyFill="1" applyBorder="1" applyAlignment="1">
      <alignment horizontal="center" vertical="center"/>
    </xf>
    <xf numFmtId="0" fontId="45" fillId="25" borderId="1" xfId="0" applyFont="1" applyFill="1" applyBorder="1" applyAlignment="1">
      <alignment horizontal="center" vertical="center"/>
    </xf>
    <xf numFmtId="0" fontId="60" fillId="25" borderId="1" xfId="0" applyFont="1" applyFill="1" applyBorder="1" applyAlignment="1">
      <alignment vertical="center"/>
    </xf>
    <xf numFmtId="0" fontId="8" fillId="0" borderId="0" xfId="0" applyNumberFormat="1" applyFont="1" applyFill="1" applyBorder="1" applyAlignment="1" applyProtection="1">
      <alignment horizontal="left" vertical="center" wrapText="1"/>
    </xf>
    <xf numFmtId="0" fontId="6" fillId="0" borderId="0" xfId="0" applyFont="1" applyFill="1" applyAlignment="1">
      <alignment horizontal="center"/>
    </xf>
    <xf numFmtId="0" fontId="60" fillId="0" borderId="17" xfId="0" applyFont="1" applyBorder="1" applyAlignment="1">
      <alignment vertical="center"/>
    </xf>
    <xf numFmtId="0" fontId="60" fillId="0" borderId="1" xfId="0" applyFont="1" applyBorder="1" applyAlignment="1">
      <alignment horizontal="center" vertical="center"/>
    </xf>
    <xf numFmtId="0" fontId="60" fillId="0" borderId="1" xfId="0" applyFont="1" applyBorder="1" applyAlignment="1">
      <alignment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46" fillId="0" borderId="0" xfId="0" applyFont="1" applyAlignment="1">
      <alignment horizontal="center"/>
    </xf>
    <xf numFmtId="0" fontId="3" fillId="0" borderId="0" xfId="0" applyFont="1" applyFill="1"/>
    <xf numFmtId="0" fontId="3" fillId="0" borderId="0" xfId="0" applyFont="1" applyFill="1" applyAlignment="1">
      <alignment horizontal="center"/>
    </xf>
    <xf numFmtId="0" fontId="47" fillId="25" borderId="0" xfId="0" applyFont="1" applyFill="1" applyAlignment="1">
      <alignment horizontal="center"/>
    </xf>
    <xf numFmtId="0" fontId="47" fillId="26" borderId="0" xfId="0" applyFont="1" applyFill="1" applyAlignment="1">
      <alignment horizontal="center"/>
    </xf>
    <xf numFmtId="0" fontId="45" fillId="25" borderId="1" xfId="0" applyFont="1" applyFill="1" applyBorder="1" applyAlignment="1">
      <alignment vertical="center"/>
    </xf>
    <xf numFmtId="0" fontId="48" fillId="0" borderId="17" xfId="0" applyNumberFormat="1" applyFont="1" applyFill="1" applyBorder="1" applyAlignment="1" applyProtection="1">
      <alignment horizontal="center" vertical="center" wrapText="1"/>
    </xf>
    <xf numFmtId="0" fontId="61" fillId="25" borderId="1" xfId="0" applyFont="1" applyFill="1" applyBorder="1" applyAlignment="1">
      <alignment horizontal="center" vertical="center"/>
    </xf>
    <xf numFmtId="0" fontId="63" fillId="25" borderId="1" xfId="0" applyFont="1" applyFill="1" applyBorder="1" applyAlignment="1">
      <alignment horizontal="center" vertical="center"/>
    </xf>
    <xf numFmtId="0" fontId="45" fillId="25" borderId="1" xfId="0" applyFont="1" applyFill="1" applyBorder="1" applyAlignment="1">
      <alignment horizontal="center"/>
    </xf>
    <xf numFmtId="0" fontId="65" fillId="0" borderId="1" xfId="0" applyFont="1" applyBorder="1" applyAlignment="1">
      <alignment horizontal="center" vertical="center"/>
    </xf>
    <xf numFmtId="0" fontId="50" fillId="0" borderId="1" xfId="0" applyFont="1" applyBorder="1" applyAlignment="1">
      <alignment horizontal="center" vertical="center"/>
    </xf>
    <xf numFmtId="0" fontId="6" fillId="25" borderId="0" xfId="0" applyFont="1" applyFill="1" applyAlignment="1">
      <alignment horizontal="center"/>
    </xf>
    <xf numFmtId="0" fontId="55" fillId="0" borderId="0" xfId="0" applyFont="1" applyAlignment="1">
      <alignment horizontal="center" vertical="center" wrapText="1"/>
    </xf>
    <xf numFmtId="0" fontId="67" fillId="0" borderId="0" xfId="0" applyFont="1" applyAlignment="1">
      <alignment vertical="center"/>
    </xf>
    <xf numFmtId="0" fontId="69" fillId="0" borderId="0" xfId="0" applyFont="1" applyAlignment="1">
      <alignment vertical="center"/>
    </xf>
    <xf numFmtId="0" fontId="67" fillId="0" borderId="0" xfId="0" applyFont="1" applyAlignment="1">
      <alignment horizontal="center" vertical="center"/>
    </xf>
    <xf numFmtId="0" fontId="48" fillId="0" borderId="1" xfId="0" applyFont="1" applyBorder="1" applyAlignment="1">
      <alignment horizontal="center" vertical="center"/>
    </xf>
    <xf numFmtId="0" fontId="48" fillId="0" borderId="1" xfId="0" applyNumberFormat="1" applyFont="1" applyFill="1" applyBorder="1" applyAlignment="1" applyProtection="1">
      <alignment vertical="center" wrapText="1"/>
    </xf>
    <xf numFmtId="0" fontId="48" fillId="0" borderId="1" xfId="0" applyFont="1" applyBorder="1" applyAlignment="1">
      <alignment horizontal="left" vertical="center"/>
    </xf>
    <xf numFmtId="0" fontId="48" fillId="0" borderId="0" xfId="0" applyFont="1" applyAlignment="1">
      <alignment vertical="center"/>
    </xf>
    <xf numFmtId="0" fontId="48" fillId="0" borderId="1" xfId="0" applyNumberFormat="1" applyFont="1" applyFill="1" applyBorder="1" applyAlignment="1" applyProtection="1">
      <alignment horizontal="center" vertical="center" wrapText="1"/>
    </xf>
    <xf numFmtId="0" fontId="48" fillId="25" borderId="0" xfId="0" applyFont="1" applyFill="1" applyAlignment="1">
      <alignment vertical="center"/>
    </xf>
    <xf numFmtId="0" fontId="67" fillId="0" borderId="0" xfId="0" applyFont="1" applyAlignment="1">
      <alignment horizontal="left" vertical="center"/>
    </xf>
    <xf numFmtId="0" fontId="46" fillId="0" borderId="17" xfId="0" applyFont="1" applyBorder="1" applyAlignment="1">
      <alignment horizontal="center" vertical="center"/>
    </xf>
    <xf numFmtId="0" fontId="48" fillId="0" borderId="17" xfId="0" applyNumberFormat="1" applyFont="1" applyFill="1" applyBorder="1" applyAlignment="1" applyProtection="1">
      <alignment horizontal="left" vertical="center" wrapText="1"/>
    </xf>
    <xf numFmtId="0" fontId="48" fillId="0" borderId="17" xfId="0" applyNumberFormat="1" applyFont="1" applyFill="1" applyBorder="1" applyAlignment="1" applyProtection="1">
      <alignment horizontal="left" vertical="center"/>
    </xf>
    <xf numFmtId="0" fontId="48" fillId="0" borderId="17" xfId="0" applyFont="1" applyBorder="1" applyAlignment="1">
      <alignment horizontal="center" vertical="center"/>
    </xf>
    <xf numFmtId="0" fontId="50" fillId="0" borderId="1" xfId="0" applyFont="1" applyBorder="1" applyAlignment="1">
      <alignment horizontal="center" vertical="center" wrapText="1"/>
    </xf>
    <xf numFmtId="0" fontId="70" fillId="0" borderId="17" xfId="0" applyFont="1" applyBorder="1" applyAlignment="1">
      <alignment horizontal="center" vertical="center" wrapText="1"/>
    </xf>
    <xf numFmtId="0" fontId="52" fillId="0" borderId="17" xfId="0" applyNumberFormat="1" applyFont="1" applyFill="1" applyBorder="1" applyAlignment="1" applyProtection="1">
      <alignment horizontal="center" vertical="center" wrapText="1"/>
    </xf>
    <xf numFmtId="0" fontId="52" fillId="0" borderId="17" xfId="0" applyFont="1" applyBorder="1" applyAlignment="1">
      <alignment horizontal="center" vertical="center"/>
    </xf>
    <xf numFmtId="0" fontId="52" fillId="0" borderId="2" xfId="0" applyFont="1" applyBorder="1" applyAlignment="1">
      <alignment horizontal="center" vertical="center"/>
    </xf>
    <xf numFmtId="0" fontId="72" fillId="0" borderId="17" xfId="0" applyFont="1" applyBorder="1" applyAlignment="1">
      <alignment horizontal="center" vertical="center" wrapText="1"/>
    </xf>
    <xf numFmtId="0" fontId="73" fillId="0" borderId="17" xfId="0" applyNumberFormat="1" applyFont="1" applyFill="1" applyBorder="1" applyAlignment="1" applyProtection="1">
      <alignment horizontal="center" vertical="center" wrapText="1"/>
    </xf>
    <xf numFmtId="0" fontId="73" fillId="0" borderId="17" xfId="0" applyFont="1" applyBorder="1" applyAlignment="1">
      <alignment horizontal="center" vertical="center"/>
    </xf>
    <xf numFmtId="0" fontId="73" fillId="0" borderId="2" xfId="0" applyFont="1" applyBorder="1" applyAlignment="1">
      <alignment horizontal="center" vertical="center"/>
    </xf>
    <xf numFmtId="0" fontId="74" fillId="0" borderId="17" xfId="0" applyFont="1" applyBorder="1" applyAlignment="1">
      <alignment horizontal="center" vertical="center" wrapText="1"/>
    </xf>
    <xf numFmtId="0" fontId="75" fillId="0" borderId="17" xfId="0" applyNumberFormat="1" applyFont="1" applyFill="1" applyBorder="1" applyAlignment="1" applyProtection="1">
      <alignment horizontal="center" vertical="center" wrapText="1"/>
    </xf>
    <xf numFmtId="0" fontId="75" fillId="0" borderId="17" xfId="0" applyFont="1" applyBorder="1" applyAlignment="1">
      <alignment horizontal="center" vertical="center"/>
    </xf>
    <xf numFmtId="0" fontId="75" fillId="0" borderId="2" xfId="0" applyFont="1" applyBorder="1" applyAlignment="1">
      <alignment horizontal="center" vertical="center"/>
    </xf>
    <xf numFmtId="0" fontId="76" fillId="0" borderId="17" xfId="0" applyFont="1" applyBorder="1" applyAlignment="1">
      <alignment horizontal="center" vertical="center" wrapText="1"/>
    </xf>
    <xf numFmtId="0" fontId="79" fillId="0" borderId="0" xfId="0" applyFont="1" applyAlignment="1">
      <alignment horizontal="left" vertical="center"/>
    </xf>
    <xf numFmtId="0" fontId="3" fillId="0" borderId="4" xfId="0" applyFont="1" applyBorder="1" applyAlignment="1">
      <alignment vertical="top"/>
    </xf>
    <xf numFmtId="165" fontId="65" fillId="2" borderId="17" xfId="0" applyNumberFormat="1" applyFont="1" applyFill="1" applyBorder="1" applyAlignment="1">
      <alignment horizontal="center" vertical="center"/>
    </xf>
    <xf numFmtId="166" fontId="65" fillId="2" borderId="17" xfId="0" applyNumberFormat="1" applyFont="1" applyFill="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xf>
    <xf numFmtId="0" fontId="46" fillId="0" borderId="17" xfId="0" applyFont="1" applyBorder="1" applyAlignment="1">
      <alignment horizontal="center" vertical="center"/>
    </xf>
    <xf numFmtId="0" fontId="6" fillId="25" borderId="0" xfId="0" applyFont="1" applyFill="1" applyAlignment="1">
      <alignment horizontal="center" vertical="center"/>
    </xf>
    <xf numFmtId="0" fontId="77" fillId="27" borderId="0" xfId="0" applyFont="1" applyFill="1" applyBorder="1" applyAlignment="1">
      <alignment vertical="center"/>
    </xf>
    <xf numFmtId="0" fontId="77" fillId="27" borderId="23" xfId="0" applyFont="1" applyFill="1" applyBorder="1" applyAlignment="1">
      <alignment vertical="center"/>
    </xf>
    <xf numFmtId="0" fontId="55" fillId="0" borderId="0" xfId="0" applyFont="1" applyAlignment="1">
      <alignment horizontal="center" vertical="center" wrapText="1"/>
    </xf>
    <xf numFmtId="0" fontId="48" fillId="0" borderId="17" xfId="0" applyFont="1" applyBorder="1" applyAlignment="1">
      <alignment horizontal="left" vertical="center"/>
    </xf>
    <xf numFmtId="0" fontId="75" fillId="0" borderId="18" xfId="0" applyFont="1" applyBorder="1" applyAlignment="1">
      <alignment horizontal="center" vertical="center"/>
    </xf>
    <xf numFmtId="0" fontId="70" fillId="0" borderId="18" xfId="0" applyFont="1" applyBorder="1" applyAlignment="1">
      <alignment horizontal="center" vertical="center" wrapText="1"/>
    </xf>
    <xf numFmtId="0" fontId="48" fillId="0" borderId="17" xfId="0" applyNumberFormat="1" applyFont="1" applyFill="1" applyBorder="1" applyAlignment="1" applyProtection="1">
      <alignment vertical="center" wrapText="1"/>
    </xf>
    <xf numFmtId="0" fontId="79" fillId="0" borderId="0" xfId="0" applyFont="1" applyBorder="1" applyAlignment="1">
      <alignment horizontal="left" vertical="center"/>
    </xf>
    <xf numFmtId="0" fontId="90" fillId="25" borderId="0" xfId="0" applyFont="1" applyFill="1" applyBorder="1" applyAlignment="1">
      <alignment vertical="center"/>
    </xf>
    <xf numFmtId="0" fontId="67" fillId="25"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3" fillId="25" borderId="1" xfId="0" applyFont="1" applyFill="1" applyBorder="1" applyAlignment="1">
      <alignment horizontal="center" vertical="center"/>
    </xf>
    <xf numFmtId="166" fontId="65" fillId="25" borderId="17" xfId="0" applyNumberFormat="1" applyFont="1" applyFill="1" applyBorder="1" applyAlignment="1">
      <alignment horizontal="center" vertical="center"/>
    </xf>
    <xf numFmtId="0" fontId="6" fillId="25" borderId="6" xfId="0" applyFont="1" applyFill="1" applyBorder="1" applyAlignment="1">
      <alignment vertical="center"/>
    </xf>
    <xf numFmtId="0" fontId="6" fillId="25" borderId="0" xfId="0" applyFont="1" applyFill="1" applyAlignment="1">
      <alignment vertical="center"/>
    </xf>
    <xf numFmtId="0" fontId="62" fillId="0" borderId="17" xfId="0" applyFont="1" applyFill="1" applyBorder="1" applyAlignment="1">
      <alignment vertical="center"/>
    </xf>
    <xf numFmtId="0" fontId="3" fillId="0" borderId="1" xfId="0" applyFont="1" applyBorder="1" applyAlignment="1">
      <alignment horizontal="center" vertical="center"/>
    </xf>
    <xf numFmtId="0" fontId="46" fillId="25" borderId="5" xfId="0" applyFont="1" applyFill="1" applyBorder="1" applyAlignment="1">
      <alignment horizontal="center" vertical="center"/>
    </xf>
    <xf numFmtId="0" fontId="3" fillId="0" borderId="1" xfId="0" applyFont="1" applyBorder="1" applyAlignment="1">
      <alignment horizontal="center" vertical="center"/>
    </xf>
    <xf numFmtId="0" fontId="4" fillId="0" borderId="17" xfId="0" applyFont="1" applyBorder="1" applyAlignment="1">
      <alignment vertical="center" wrapText="1"/>
    </xf>
    <xf numFmtId="0" fontId="3" fillId="0" borderId="17" xfId="0" applyFont="1" applyBorder="1" applyAlignment="1">
      <alignment vertical="center"/>
    </xf>
    <xf numFmtId="0" fontId="3" fillId="0" borderId="17" xfId="0" applyFont="1" applyBorder="1" applyAlignment="1">
      <alignment vertical="center" wrapText="1"/>
    </xf>
    <xf numFmtId="0" fontId="3" fillId="0" borderId="17" xfId="0" applyFont="1" applyBorder="1" applyAlignment="1">
      <alignment horizontal="left" vertical="center" wrapText="1"/>
    </xf>
    <xf numFmtId="0" fontId="4" fillId="25" borderId="17" xfId="0" applyFont="1" applyFill="1" applyBorder="1" applyAlignment="1">
      <alignment vertical="center" wrapText="1"/>
    </xf>
    <xf numFmtId="0" fontId="3" fillId="25" borderId="17" xfId="0" applyFont="1" applyFill="1" applyBorder="1" applyAlignment="1">
      <alignment vertical="center" wrapText="1"/>
    </xf>
    <xf numFmtId="0" fontId="3" fillId="25" borderId="17" xfId="0" applyFont="1" applyFill="1" applyBorder="1" applyAlignment="1">
      <alignment vertical="center"/>
    </xf>
    <xf numFmtId="0" fontId="51" fillId="0" borderId="0" xfId="0" applyFont="1"/>
    <xf numFmtId="0" fontId="50" fillId="25" borderId="5" xfId="0" applyFont="1" applyFill="1" applyBorder="1" applyAlignment="1">
      <alignment horizontal="center" vertical="center"/>
    </xf>
    <xf numFmtId="0" fontId="3" fillId="0" borderId="1" xfId="0" applyFont="1" applyBorder="1" applyAlignment="1">
      <alignment horizontal="center" vertical="center"/>
    </xf>
    <xf numFmtId="0" fontId="4" fillId="25" borderId="17" xfId="0" applyFont="1" applyFill="1" applyBorder="1" applyAlignment="1">
      <alignment horizontal="left" vertical="center" wrapText="1"/>
    </xf>
    <xf numFmtId="0" fontId="3" fillId="25" borderId="17" xfId="2103" applyFont="1" applyFill="1" applyBorder="1" applyAlignment="1">
      <alignment horizontal="left" vertical="center" wrapText="1"/>
    </xf>
    <xf numFmtId="0" fontId="85" fillId="25" borderId="18" xfId="0" applyFont="1" applyFill="1" applyBorder="1" applyAlignment="1">
      <alignment horizontal="center" vertical="center"/>
    </xf>
    <xf numFmtId="0" fontId="85" fillId="25" borderId="21" xfId="0" applyFont="1" applyFill="1" applyBorder="1" applyAlignment="1">
      <alignment horizontal="center" vertical="center"/>
    </xf>
    <xf numFmtId="0" fontId="85" fillId="25" borderId="19" xfId="0" applyFont="1" applyFill="1" applyBorder="1" applyAlignment="1">
      <alignment horizontal="center" vertical="center"/>
    </xf>
    <xf numFmtId="0" fontId="84" fillId="25" borderId="18" xfId="0" applyFont="1" applyFill="1" applyBorder="1" applyAlignment="1">
      <alignment horizontal="center" vertical="center"/>
    </xf>
    <xf numFmtId="0" fontId="84" fillId="25" borderId="21" xfId="0" applyFont="1" applyFill="1" applyBorder="1" applyAlignment="1">
      <alignment horizontal="center" vertical="center"/>
    </xf>
    <xf numFmtId="0" fontId="84" fillId="25" borderId="19" xfId="0" applyFont="1" applyFill="1" applyBorder="1" applyAlignment="1">
      <alignment horizontal="center" vertical="center"/>
    </xf>
    <xf numFmtId="0" fontId="55" fillId="0" borderId="0" xfId="0" applyFont="1" applyAlignment="1">
      <alignment horizontal="center" vertical="center" wrapText="1"/>
    </xf>
    <xf numFmtId="0" fontId="66" fillId="0" borderId="0" xfId="0" applyFont="1" applyAlignment="1">
      <alignment horizontal="center" vertical="top" wrapText="1"/>
    </xf>
    <xf numFmtId="0" fontId="68" fillId="0" borderId="0" xfId="0" applyFont="1" applyBorder="1" applyAlignment="1">
      <alignment horizontal="right" vertical="center"/>
    </xf>
    <xf numFmtId="0" fontId="80" fillId="26" borderId="4" xfId="0" applyFont="1" applyFill="1" applyBorder="1" applyAlignment="1">
      <alignment horizontal="center" vertical="center" wrapText="1"/>
    </xf>
    <xf numFmtId="0" fontId="71" fillId="0" borderId="1" xfId="0" applyFont="1" applyBorder="1" applyAlignment="1">
      <alignment horizontal="center" vertical="center"/>
    </xf>
    <xf numFmtId="0" fontId="71" fillId="0" borderId="17" xfId="0" applyFont="1" applyBorder="1" applyAlignment="1">
      <alignment horizontal="center" vertical="center"/>
    </xf>
    <xf numFmtId="0" fontId="78" fillId="27" borderId="22" xfId="0" applyFont="1" applyFill="1" applyBorder="1" applyAlignment="1">
      <alignment horizontal="center" vertical="center"/>
    </xf>
    <xf numFmtId="0" fontId="78" fillId="27" borderId="4" xfId="0" applyFont="1" applyFill="1" applyBorder="1" applyAlignment="1">
      <alignment horizontal="center" vertical="center"/>
    </xf>
    <xf numFmtId="0" fontId="78" fillId="27" borderId="7" xfId="0" applyFont="1" applyFill="1" applyBorder="1" applyAlignment="1">
      <alignment horizontal="center" vertical="center"/>
    </xf>
    <xf numFmtId="0" fontId="77" fillId="27" borderId="6" xfId="0" applyFont="1" applyFill="1" applyBorder="1" applyAlignment="1">
      <alignment horizontal="center" vertical="center"/>
    </xf>
    <xf numFmtId="0" fontId="77" fillId="27" borderId="0" xfId="0" applyFont="1" applyFill="1" applyBorder="1" applyAlignment="1">
      <alignment horizontal="center" vertical="center"/>
    </xf>
    <xf numFmtId="0" fontId="71" fillId="0" borderId="18" xfId="0" applyFont="1" applyBorder="1" applyAlignment="1">
      <alignment horizontal="center" vertical="center"/>
    </xf>
    <xf numFmtId="0" fontId="71" fillId="0" borderId="21" xfId="0" applyFont="1" applyBorder="1" applyAlignment="1">
      <alignment horizontal="center" vertical="center"/>
    </xf>
    <xf numFmtId="0" fontId="71" fillId="0" borderId="19" xfId="0" applyFont="1" applyBorder="1" applyAlignment="1">
      <alignment horizontal="center" vertical="center"/>
    </xf>
    <xf numFmtId="0" fontId="7" fillId="27" borderId="24" xfId="0" applyFont="1" applyFill="1" applyBorder="1" applyAlignment="1">
      <alignment horizontal="left" vertical="center"/>
    </xf>
    <xf numFmtId="0" fontId="7" fillId="27" borderId="26" xfId="0" applyFont="1" applyFill="1" applyBorder="1" applyAlignment="1">
      <alignment horizontal="left" vertical="center"/>
    </xf>
    <xf numFmtId="0" fontId="7" fillId="27" borderId="25" xfId="0" applyFont="1" applyFill="1" applyBorder="1" applyAlignment="1">
      <alignment horizontal="left" vertical="center"/>
    </xf>
    <xf numFmtId="0" fontId="48" fillId="0" borderId="24" xfId="0" applyFont="1" applyBorder="1" applyAlignment="1">
      <alignment horizontal="center" vertical="center"/>
    </xf>
    <xf numFmtId="0" fontId="48" fillId="0" borderId="26" xfId="0" applyFont="1" applyBorder="1" applyAlignment="1">
      <alignment horizontal="center" vertical="center"/>
    </xf>
    <xf numFmtId="0" fontId="48" fillId="0" borderId="25" xfId="0" applyFont="1" applyBorder="1" applyAlignment="1">
      <alignment horizontal="center" vertical="center"/>
    </xf>
    <xf numFmtId="0" fontId="48" fillId="0" borderId="6" xfId="0" applyFont="1" applyBorder="1" applyAlignment="1">
      <alignment horizontal="center" vertical="center"/>
    </xf>
    <xf numFmtId="0" fontId="48" fillId="0" borderId="0" xfId="0" applyFont="1" applyAlignment="1">
      <alignment horizontal="center" vertical="center"/>
    </xf>
    <xf numFmtId="0" fontId="48" fillId="0" borderId="23" xfId="0" applyFont="1" applyBorder="1" applyAlignment="1">
      <alignment horizontal="center" vertical="center"/>
    </xf>
    <xf numFmtId="0" fontId="48" fillId="0" borderId="22" xfId="0" applyFont="1" applyBorder="1" applyAlignment="1">
      <alignment horizontal="center" vertical="center"/>
    </xf>
    <xf numFmtId="0" fontId="48" fillId="0" borderId="4" xfId="0" applyFont="1" applyBorder="1" applyAlignment="1">
      <alignment horizontal="center" vertical="center"/>
    </xf>
    <xf numFmtId="0" fontId="48" fillId="0" borderId="7" xfId="0" applyFont="1" applyBorder="1" applyAlignment="1">
      <alignment horizontal="center" vertical="center"/>
    </xf>
    <xf numFmtId="0" fontId="81" fillId="26" borderId="17" xfId="0" applyFont="1" applyFill="1" applyBorder="1" applyAlignment="1">
      <alignment horizontal="center" vertical="center"/>
    </xf>
    <xf numFmtId="0" fontId="48" fillId="0" borderId="18" xfId="0" applyFont="1" applyBorder="1" applyAlignment="1">
      <alignment horizontal="center" vertical="center"/>
    </xf>
    <xf numFmtId="0" fontId="48" fillId="0" borderId="21" xfId="0" applyFont="1" applyBorder="1" applyAlignment="1">
      <alignment horizontal="center" vertical="center"/>
    </xf>
    <xf numFmtId="0" fontId="48" fillId="0" borderId="19" xfId="0" applyFont="1" applyBorder="1" applyAlignment="1">
      <alignment horizontal="center" vertical="center"/>
    </xf>
    <xf numFmtId="0" fontId="85" fillId="25" borderId="17" xfId="0" applyFont="1" applyFill="1" applyBorder="1" applyAlignment="1">
      <alignment horizontal="center" vertical="center"/>
    </xf>
    <xf numFmtId="0" fontId="84" fillId="25" borderId="17" xfId="0" applyFont="1" applyFill="1" applyBorder="1" applyAlignment="1">
      <alignment horizontal="center" vertical="center"/>
    </xf>
    <xf numFmtId="0" fontId="86" fillId="25" borderId="17" xfId="0" applyFont="1" applyFill="1" applyBorder="1" applyAlignment="1">
      <alignment horizontal="center" vertical="center"/>
    </xf>
    <xf numFmtId="0" fontId="86" fillId="25" borderId="18" xfId="0" applyFont="1" applyFill="1" applyBorder="1" applyAlignment="1">
      <alignment horizontal="center" vertical="center"/>
    </xf>
    <xf numFmtId="0" fontId="86" fillId="25" borderId="21" xfId="0" applyFont="1" applyFill="1" applyBorder="1" applyAlignment="1">
      <alignment horizontal="center" vertical="center"/>
    </xf>
    <xf numFmtId="0" fontId="86" fillId="25" borderId="19" xfId="0" applyFont="1" applyFill="1" applyBorder="1" applyAlignment="1">
      <alignment horizontal="center" vertical="center"/>
    </xf>
    <xf numFmtId="0" fontId="92" fillId="31" borderId="0" xfId="0" applyFont="1" applyFill="1" applyBorder="1" applyAlignment="1">
      <alignment horizontal="center" vertical="center"/>
    </xf>
    <xf numFmtId="0" fontId="92" fillId="31" borderId="23" xfId="0" applyFont="1" applyFill="1" applyBorder="1" applyAlignment="1">
      <alignment horizontal="center" vertical="center"/>
    </xf>
    <xf numFmtId="0" fontId="91" fillId="31" borderId="0" xfId="0" applyFont="1" applyFill="1" applyBorder="1" applyAlignment="1">
      <alignment horizontal="right" vertical="center"/>
    </xf>
    <xf numFmtId="0" fontId="91" fillId="28" borderId="0" xfId="0" applyFont="1" applyFill="1" applyBorder="1" applyAlignment="1">
      <alignment horizontal="center" vertical="center"/>
    </xf>
    <xf numFmtId="0" fontId="93" fillId="28" borderId="0" xfId="0" applyFont="1" applyFill="1" applyBorder="1" applyAlignment="1">
      <alignment horizontal="center" vertical="center"/>
    </xf>
    <xf numFmtId="0" fontId="92" fillId="30" borderId="0" xfId="0" applyFont="1" applyFill="1" applyBorder="1" applyAlignment="1">
      <alignment horizontal="center" vertical="center"/>
    </xf>
    <xf numFmtId="0" fontId="88" fillId="25" borderId="18" xfId="0" applyFont="1" applyFill="1" applyBorder="1" applyAlignment="1">
      <alignment horizontal="center" vertical="center"/>
    </xf>
    <xf numFmtId="0" fontId="88" fillId="25" borderId="21" xfId="0" applyFont="1" applyFill="1" applyBorder="1" applyAlignment="1">
      <alignment horizontal="center" vertical="center"/>
    </xf>
    <xf numFmtId="0" fontId="87" fillId="25" borderId="21" xfId="0" applyFont="1" applyFill="1" applyBorder="1" applyAlignment="1">
      <alignment horizontal="center" vertical="center"/>
    </xf>
    <xf numFmtId="0" fontId="87" fillId="25" borderId="19" xfId="0" applyFont="1" applyFill="1" applyBorder="1" applyAlignment="1">
      <alignment horizontal="center" vertical="center"/>
    </xf>
    <xf numFmtId="0" fontId="91" fillId="30" borderId="6" xfId="0" applyFont="1" applyFill="1" applyBorder="1" applyAlignment="1">
      <alignment horizontal="right" vertical="center"/>
    </xf>
    <xf numFmtId="0" fontId="91" fillId="30" borderId="0" xfId="0" applyFont="1" applyFill="1" applyBorder="1" applyAlignment="1">
      <alignment horizontal="right" vertical="center"/>
    </xf>
    <xf numFmtId="0" fontId="67" fillId="0" borderId="26" xfId="0" applyFont="1" applyBorder="1" applyAlignment="1">
      <alignment horizontal="center" vertical="center"/>
    </xf>
    <xf numFmtId="0" fontId="67" fillId="0" borderId="29" xfId="0" applyFont="1" applyBorder="1" applyAlignment="1">
      <alignment horizontal="center" vertical="center"/>
    </xf>
    <xf numFmtId="0" fontId="89" fillId="26" borderId="4" xfId="0" applyFont="1" applyFill="1" applyBorder="1" applyAlignment="1">
      <alignment horizontal="center" vertical="center" wrapText="1"/>
    </xf>
    <xf numFmtId="0" fontId="81" fillId="26" borderId="5" xfId="0" applyFont="1" applyFill="1" applyBorder="1" applyAlignment="1">
      <alignment horizontal="center" vertical="center"/>
    </xf>
    <xf numFmtId="0" fontId="86" fillId="25" borderId="28" xfId="0" applyFont="1" applyFill="1" applyBorder="1" applyAlignment="1">
      <alignment horizontal="center" vertical="center"/>
    </xf>
    <xf numFmtId="0" fontId="86" fillId="25" borderId="26" xfId="0" applyFont="1" applyFill="1" applyBorder="1" applyAlignment="1">
      <alignment horizontal="center" vertical="center"/>
    </xf>
    <xf numFmtId="0" fontId="88" fillId="25" borderId="18" xfId="0" applyFont="1" applyFill="1" applyBorder="1" applyAlignment="1">
      <alignment horizontal="left" vertical="center"/>
    </xf>
    <xf numFmtId="0" fontId="88" fillId="25" borderId="21" xfId="0" applyFont="1" applyFill="1" applyBorder="1" applyAlignment="1">
      <alignment horizontal="left" vertical="center"/>
    </xf>
    <xf numFmtId="0" fontId="3" fillId="0" borderId="0" xfId="0" applyFont="1" applyAlignment="1">
      <alignment horizontal="center" vertical="center"/>
    </xf>
    <xf numFmtId="0" fontId="56" fillId="0" borderId="0" xfId="0" applyFont="1" applyAlignment="1">
      <alignment horizontal="center" vertical="center"/>
    </xf>
    <xf numFmtId="0" fontId="46" fillId="0" borderId="4" xfId="0" applyFont="1" applyBorder="1" applyAlignment="1">
      <alignment horizontal="center" vertical="top"/>
    </xf>
    <xf numFmtId="0" fontId="4" fillId="0" borderId="0" xfId="0" applyFont="1" applyAlignment="1">
      <alignment horizontal="center" vertical="center"/>
    </xf>
    <xf numFmtId="0" fontId="8" fillId="0" borderId="0" xfId="0" applyNumberFormat="1" applyFont="1" applyFill="1" applyBorder="1" applyAlignment="1" applyProtection="1">
      <alignment horizontal="left" vertical="center" wrapText="1"/>
    </xf>
    <xf numFmtId="0" fontId="83" fillId="0" borderId="18" xfId="0" applyFont="1" applyBorder="1" applyAlignment="1">
      <alignment horizontal="center" vertical="center"/>
    </xf>
    <xf numFmtId="0" fontId="83" fillId="0" borderId="21" xfId="0" applyFont="1" applyBorder="1" applyAlignment="1">
      <alignment horizontal="center" vertical="center"/>
    </xf>
    <xf numFmtId="0" fontId="83" fillId="0" borderId="19" xfId="0" applyFont="1" applyBorder="1" applyAlignment="1">
      <alignment horizontal="center" vertical="center"/>
    </xf>
    <xf numFmtId="0" fontId="82" fillId="26" borderId="27" xfId="0" applyFont="1" applyFill="1" applyBorder="1" applyAlignment="1">
      <alignment horizontal="center" vertical="center"/>
    </xf>
    <xf numFmtId="0" fontId="82" fillId="26" borderId="5" xfId="0" applyFont="1" applyFill="1" applyBorder="1" applyAlignment="1">
      <alignment horizontal="center" vertical="center"/>
    </xf>
    <xf numFmtId="0" fontId="3" fillId="0" borderId="17" xfId="0" applyFont="1" applyBorder="1" applyAlignment="1">
      <alignment horizontal="center" vertical="center"/>
    </xf>
    <xf numFmtId="0" fontId="46" fillId="2" borderId="27"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24" xfId="0" applyFont="1" applyFill="1" applyBorder="1" applyAlignment="1">
      <alignment horizontal="center" vertical="center"/>
    </xf>
    <xf numFmtId="0" fontId="46" fillId="2" borderId="25" xfId="0" applyFont="1" applyFill="1" applyBorder="1" applyAlignment="1">
      <alignment horizontal="center" vertical="center"/>
    </xf>
    <xf numFmtId="0" fontId="46" fillId="2" borderId="22" xfId="0" applyFont="1" applyFill="1" applyBorder="1" applyAlignment="1">
      <alignment horizontal="center" vertical="center"/>
    </xf>
    <xf numFmtId="0" fontId="46" fillId="2" borderId="7" xfId="0" applyFont="1" applyFill="1" applyBorder="1" applyAlignment="1">
      <alignment horizontal="center" vertical="center"/>
    </xf>
    <xf numFmtId="0" fontId="3" fillId="0" borderId="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center" vertical="center"/>
    </xf>
    <xf numFmtId="0" fontId="2" fillId="0" borderId="1" xfId="0" applyFont="1" applyBorder="1" applyAlignment="1">
      <alignment horizontal="center" vertical="center"/>
    </xf>
    <xf numFmtId="0" fontId="50" fillId="2" borderId="27" xfId="0" applyFont="1" applyFill="1" applyBorder="1" applyAlignment="1">
      <alignment horizontal="center" vertical="center"/>
    </xf>
    <xf numFmtId="0" fontId="50" fillId="2" borderId="5" xfId="0" applyFont="1" applyFill="1" applyBorder="1" applyAlignment="1">
      <alignment horizontal="center" vertical="center"/>
    </xf>
    <xf numFmtId="0" fontId="64" fillId="0" borderId="2" xfId="0" applyFont="1" applyBorder="1" applyAlignment="1">
      <alignment horizontal="center" vertical="center"/>
    </xf>
    <xf numFmtId="0" fontId="64" fillId="0" borderId="20" xfId="0" applyFont="1" applyBorder="1" applyAlignment="1">
      <alignment horizontal="center" vertical="center"/>
    </xf>
    <xf numFmtId="0" fontId="64" fillId="0" borderId="3" xfId="0" applyFont="1" applyBorder="1" applyAlignment="1">
      <alignment horizontal="center" vertical="center"/>
    </xf>
    <xf numFmtId="0" fontId="77" fillId="29" borderId="6" xfId="0" applyFont="1" applyFill="1" applyBorder="1" applyAlignment="1">
      <alignment horizontal="center" vertical="center"/>
    </xf>
    <xf numFmtId="0" fontId="77" fillId="29" borderId="0" xfId="0" applyFont="1" applyFill="1" applyBorder="1" applyAlignment="1">
      <alignment horizontal="center" vertical="center"/>
    </xf>
    <xf numFmtId="0" fontId="7" fillId="2" borderId="0" xfId="0" applyFont="1" applyFill="1" applyBorder="1" applyAlignment="1">
      <alignment horizontal="center" vertical="center"/>
    </xf>
    <xf numFmtId="0" fontId="78" fillId="27" borderId="6" xfId="0" applyFont="1" applyFill="1" applyBorder="1" applyAlignment="1">
      <alignment horizontal="center" vertical="center"/>
    </xf>
    <xf numFmtId="0" fontId="78" fillId="27" borderId="0" xfId="0" applyFont="1" applyFill="1" applyBorder="1" applyAlignment="1">
      <alignment horizontal="center" vertical="center"/>
    </xf>
    <xf numFmtId="0" fontId="86" fillId="25" borderId="29" xfId="0" applyFont="1" applyFill="1" applyBorder="1" applyAlignment="1">
      <alignment horizontal="center" vertical="center"/>
    </xf>
  </cellXfs>
  <cellStyles count="2104">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rmal_Sheet1" xfId="2103"/>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29">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s>
  <tableStyles count="0" defaultTableStyle="TableStyleMedium9" defaultPivotStyle="PivotStyleLight16"/>
  <colors>
    <mruColors>
      <color rgb="FFFFFF00"/>
      <color rgb="FF00FF99"/>
      <color rgb="FFFFCCFF"/>
      <color rgb="FFFFFFCC"/>
      <color rgb="FF9999FF"/>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389</xdr:colOff>
      <xdr:row>2</xdr:row>
      <xdr:rowOff>26311</xdr:rowOff>
    </xdr:from>
    <xdr:to>
      <xdr:col>30</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76589</xdr:colOff>
      <xdr:row>1</xdr:row>
      <xdr:rowOff>226336</xdr:rowOff>
    </xdr:from>
    <xdr:to>
      <xdr:col>31</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152789</xdr:colOff>
      <xdr:row>2</xdr:row>
      <xdr:rowOff>7261</xdr:rowOff>
    </xdr:from>
    <xdr:to>
      <xdr:col>30</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214394</xdr:colOff>
      <xdr:row>3</xdr:row>
      <xdr:rowOff>255443</xdr:rowOff>
    </xdr:from>
    <xdr:to>
      <xdr:col>14</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255443</xdr:rowOff>
    </xdr:from>
    <xdr:to>
      <xdr:col>18</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19050</xdr:colOff>
      <xdr:row>2</xdr:row>
      <xdr:rowOff>7261</xdr:rowOff>
    </xdr:from>
    <xdr:to>
      <xdr:col>30</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226868</xdr:rowOff>
    </xdr:from>
    <xdr:to>
      <xdr:col>18</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19439</xdr:colOff>
      <xdr:row>2</xdr:row>
      <xdr:rowOff>16786</xdr:rowOff>
    </xdr:from>
    <xdr:to>
      <xdr:col>31</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1323975</xdr:colOff>
      <xdr:row>2</xdr:row>
      <xdr:rowOff>26311</xdr:rowOff>
    </xdr:from>
    <xdr:to>
      <xdr:col>3</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70185</xdr:colOff>
      <xdr:row>3</xdr:row>
      <xdr:rowOff>217343</xdr:rowOff>
    </xdr:from>
    <xdr:to>
      <xdr:col>18</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52" customWidth="1"/>
    <col min="2" max="2" width="5.1640625" style="52" customWidth="1"/>
    <col min="3" max="3" width="17.33203125" style="61" customWidth="1"/>
    <col min="4" max="7" width="6.5" style="54" customWidth="1"/>
    <col min="8" max="8" width="5.1640625" style="54" customWidth="1"/>
    <col min="9" max="9" width="17.33203125" style="52" customWidth="1"/>
    <col min="10" max="13" width="6.5" style="52" customWidth="1"/>
    <col min="14" max="14" width="5.1640625" style="52" customWidth="1"/>
    <col min="15" max="15" width="17.33203125" style="61" customWidth="1"/>
    <col min="16" max="19" width="6.5" style="52" customWidth="1"/>
    <col min="20" max="20" width="5.1640625" style="52" customWidth="1"/>
    <col min="21" max="21" width="17.33203125" style="52" customWidth="1"/>
    <col min="22" max="25" width="6.5" style="52" customWidth="1"/>
    <col min="26" max="259" width="9.33203125" style="52"/>
    <col min="260" max="260" width="8" style="52" customWidth="1"/>
    <col min="261" max="261" width="16.6640625" style="52" customWidth="1"/>
    <col min="262" max="262" width="16.5" style="52" customWidth="1"/>
    <col min="263" max="263" width="7" style="52" customWidth="1"/>
    <col min="264" max="264" width="15.5" style="52" customWidth="1"/>
    <col min="265" max="265" width="13.6640625" style="52" customWidth="1"/>
    <col min="266" max="266" width="7.83203125" style="52" customWidth="1"/>
    <col min="267" max="267" width="15.1640625" style="52" customWidth="1"/>
    <col min="268" max="268" width="14" style="52" customWidth="1"/>
    <col min="269" max="269" width="7.83203125" style="52" customWidth="1"/>
    <col min="270" max="270" width="16.83203125" style="52" customWidth="1"/>
    <col min="271" max="271" width="13.6640625" style="52" customWidth="1"/>
    <col min="272" max="272" width="8.83203125" style="52" customWidth="1"/>
    <col min="273" max="273" width="15.5" style="52" customWidth="1"/>
    <col min="274" max="274" width="13.83203125" style="52" customWidth="1"/>
    <col min="275" max="515" width="9.33203125" style="52"/>
    <col min="516" max="516" width="8" style="52" customWidth="1"/>
    <col min="517" max="517" width="16.6640625" style="52" customWidth="1"/>
    <col min="518" max="518" width="16.5" style="52" customWidth="1"/>
    <col min="519" max="519" width="7" style="52" customWidth="1"/>
    <col min="520" max="520" width="15.5" style="52" customWidth="1"/>
    <col min="521" max="521" width="13.6640625" style="52" customWidth="1"/>
    <col min="522" max="522" width="7.83203125" style="52" customWidth="1"/>
    <col min="523" max="523" width="15.1640625" style="52" customWidth="1"/>
    <col min="524" max="524" width="14" style="52" customWidth="1"/>
    <col min="525" max="525" width="7.83203125" style="52" customWidth="1"/>
    <col min="526" max="526" width="16.83203125" style="52" customWidth="1"/>
    <col min="527" max="527" width="13.6640625" style="52" customWidth="1"/>
    <col min="528" max="528" width="8.83203125" style="52" customWidth="1"/>
    <col min="529" max="529" width="15.5" style="52" customWidth="1"/>
    <col min="530" max="530" width="13.83203125" style="52" customWidth="1"/>
    <col min="531" max="771" width="9.33203125" style="52"/>
    <col min="772" max="772" width="8" style="52" customWidth="1"/>
    <col min="773" max="773" width="16.6640625" style="52" customWidth="1"/>
    <col min="774" max="774" width="16.5" style="52" customWidth="1"/>
    <col min="775" max="775" width="7" style="52" customWidth="1"/>
    <col min="776" max="776" width="15.5" style="52" customWidth="1"/>
    <col min="777" max="777" width="13.6640625" style="52" customWidth="1"/>
    <col min="778" max="778" width="7.83203125" style="52" customWidth="1"/>
    <col min="779" max="779" width="15.1640625" style="52" customWidth="1"/>
    <col min="780" max="780" width="14" style="52" customWidth="1"/>
    <col min="781" max="781" width="7.83203125" style="52" customWidth="1"/>
    <col min="782" max="782" width="16.83203125" style="52" customWidth="1"/>
    <col min="783" max="783" width="13.6640625" style="52" customWidth="1"/>
    <col min="784" max="784" width="8.83203125" style="52" customWidth="1"/>
    <col min="785" max="785" width="15.5" style="52" customWidth="1"/>
    <col min="786" max="786" width="13.83203125" style="52" customWidth="1"/>
    <col min="787" max="1027" width="9.33203125" style="52"/>
    <col min="1028" max="1028" width="8" style="52" customWidth="1"/>
    <col min="1029" max="1029" width="16.6640625" style="52" customWidth="1"/>
    <col min="1030" max="1030" width="16.5" style="52" customWidth="1"/>
    <col min="1031" max="1031" width="7" style="52" customWidth="1"/>
    <col min="1032" max="1032" width="15.5" style="52" customWidth="1"/>
    <col min="1033" max="1033" width="13.6640625" style="52" customWidth="1"/>
    <col min="1034" max="1034" width="7.83203125" style="52" customWidth="1"/>
    <col min="1035" max="1035" width="15.1640625" style="52" customWidth="1"/>
    <col min="1036" max="1036" width="14" style="52" customWidth="1"/>
    <col min="1037" max="1037" width="7.83203125" style="52" customWidth="1"/>
    <col min="1038" max="1038" width="16.83203125" style="52" customWidth="1"/>
    <col min="1039" max="1039" width="13.6640625" style="52" customWidth="1"/>
    <col min="1040" max="1040" width="8.83203125" style="52" customWidth="1"/>
    <col min="1041" max="1041" width="15.5" style="52" customWidth="1"/>
    <col min="1042" max="1042" width="13.83203125" style="52" customWidth="1"/>
    <col min="1043" max="1283" width="9.33203125" style="52"/>
    <col min="1284" max="1284" width="8" style="52" customWidth="1"/>
    <col min="1285" max="1285" width="16.6640625" style="52" customWidth="1"/>
    <col min="1286" max="1286" width="16.5" style="52" customWidth="1"/>
    <col min="1287" max="1287" width="7" style="52" customWidth="1"/>
    <col min="1288" max="1288" width="15.5" style="52" customWidth="1"/>
    <col min="1289" max="1289" width="13.6640625" style="52" customWidth="1"/>
    <col min="1290" max="1290" width="7.83203125" style="52" customWidth="1"/>
    <col min="1291" max="1291" width="15.1640625" style="52" customWidth="1"/>
    <col min="1292" max="1292" width="14" style="52" customWidth="1"/>
    <col min="1293" max="1293" width="7.83203125" style="52" customWidth="1"/>
    <col min="1294" max="1294" width="16.83203125" style="52" customWidth="1"/>
    <col min="1295" max="1295" width="13.6640625" style="52" customWidth="1"/>
    <col min="1296" max="1296" width="8.83203125" style="52" customWidth="1"/>
    <col min="1297" max="1297" width="15.5" style="52" customWidth="1"/>
    <col min="1298" max="1298" width="13.83203125" style="52" customWidth="1"/>
    <col min="1299" max="1539" width="9.33203125" style="52"/>
    <col min="1540" max="1540" width="8" style="52" customWidth="1"/>
    <col min="1541" max="1541" width="16.6640625" style="52" customWidth="1"/>
    <col min="1542" max="1542" width="16.5" style="52" customWidth="1"/>
    <col min="1543" max="1543" width="7" style="52" customWidth="1"/>
    <col min="1544" max="1544" width="15.5" style="52" customWidth="1"/>
    <col min="1545" max="1545" width="13.6640625" style="52" customWidth="1"/>
    <col min="1546" max="1546" width="7.83203125" style="52" customWidth="1"/>
    <col min="1547" max="1547" width="15.1640625" style="52" customWidth="1"/>
    <col min="1548" max="1548" width="14" style="52" customWidth="1"/>
    <col min="1549" max="1549" width="7.83203125" style="52" customWidth="1"/>
    <col min="1550" max="1550" width="16.83203125" style="52" customWidth="1"/>
    <col min="1551" max="1551" width="13.6640625" style="52" customWidth="1"/>
    <col min="1552" max="1552" width="8.83203125" style="52" customWidth="1"/>
    <col min="1553" max="1553" width="15.5" style="52" customWidth="1"/>
    <col min="1554" max="1554" width="13.83203125" style="52" customWidth="1"/>
    <col min="1555" max="1795" width="9.33203125" style="52"/>
    <col min="1796" max="1796" width="8" style="52" customWidth="1"/>
    <col min="1797" max="1797" width="16.6640625" style="52" customWidth="1"/>
    <col min="1798" max="1798" width="16.5" style="52" customWidth="1"/>
    <col min="1799" max="1799" width="7" style="52" customWidth="1"/>
    <col min="1800" max="1800" width="15.5" style="52" customWidth="1"/>
    <col min="1801" max="1801" width="13.6640625" style="52" customWidth="1"/>
    <col min="1802" max="1802" width="7.83203125" style="52" customWidth="1"/>
    <col min="1803" max="1803" width="15.1640625" style="52" customWidth="1"/>
    <col min="1804" max="1804" width="14" style="52" customWidth="1"/>
    <col min="1805" max="1805" width="7.83203125" style="52" customWidth="1"/>
    <col min="1806" max="1806" width="16.83203125" style="52" customWidth="1"/>
    <col min="1807" max="1807" width="13.6640625" style="52" customWidth="1"/>
    <col min="1808" max="1808" width="8.83203125" style="52" customWidth="1"/>
    <col min="1809" max="1809" width="15.5" style="52" customWidth="1"/>
    <col min="1810" max="1810" width="13.83203125" style="52" customWidth="1"/>
    <col min="1811" max="2051" width="9.33203125" style="52"/>
    <col min="2052" max="2052" width="8" style="52" customWidth="1"/>
    <col min="2053" max="2053" width="16.6640625" style="52" customWidth="1"/>
    <col min="2054" max="2054" width="16.5" style="52" customWidth="1"/>
    <col min="2055" max="2055" width="7" style="52" customWidth="1"/>
    <col min="2056" max="2056" width="15.5" style="52" customWidth="1"/>
    <col min="2057" max="2057" width="13.6640625" style="52" customWidth="1"/>
    <col min="2058" max="2058" width="7.83203125" style="52" customWidth="1"/>
    <col min="2059" max="2059" width="15.1640625" style="52" customWidth="1"/>
    <col min="2060" max="2060" width="14" style="52" customWidth="1"/>
    <col min="2061" max="2061" width="7.83203125" style="52" customWidth="1"/>
    <col min="2062" max="2062" width="16.83203125" style="52" customWidth="1"/>
    <col min="2063" max="2063" width="13.6640625" style="52" customWidth="1"/>
    <col min="2064" max="2064" width="8.83203125" style="52" customWidth="1"/>
    <col min="2065" max="2065" width="15.5" style="52" customWidth="1"/>
    <col min="2066" max="2066" width="13.83203125" style="52" customWidth="1"/>
    <col min="2067" max="2307" width="9.33203125" style="52"/>
    <col min="2308" max="2308" width="8" style="52" customWidth="1"/>
    <col min="2309" max="2309" width="16.6640625" style="52" customWidth="1"/>
    <col min="2310" max="2310" width="16.5" style="52" customWidth="1"/>
    <col min="2311" max="2311" width="7" style="52" customWidth="1"/>
    <col min="2312" max="2312" width="15.5" style="52" customWidth="1"/>
    <col min="2313" max="2313" width="13.6640625" style="52" customWidth="1"/>
    <col min="2314" max="2314" width="7.83203125" style="52" customWidth="1"/>
    <col min="2315" max="2315" width="15.1640625" style="52" customWidth="1"/>
    <col min="2316" max="2316" width="14" style="52" customWidth="1"/>
    <col min="2317" max="2317" width="7.83203125" style="52" customWidth="1"/>
    <col min="2318" max="2318" width="16.83203125" style="52" customWidth="1"/>
    <col min="2319" max="2319" width="13.6640625" style="52" customWidth="1"/>
    <col min="2320" max="2320" width="8.83203125" style="52" customWidth="1"/>
    <col min="2321" max="2321" width="15.5" style="52" customWidth="1"/>
    <col min="2322" max="2322" width="13.83203125" style="52" customWidth="1"/>
    <col min="2323" max="2563" width="9.33203125" style="52"/>
    <col min="2564" max="2564" width="8" style="52" customWidth="1"/>
    <col min="2565" max="2565" width="16.6640625" style="52" customWidth="1"/>
    <col min="2566" max="2566" width="16.5" style="52" customWidth="1"/>
    <col min="2567" max="2567" width="7" style="52" customWidth="1"/>
    <col min="2568" max="2568" width="15.5" style="52" customWidth="1"/>
    <col min="2569" max="2569" width="13.6640625" style="52" customWidth="1"/>
    <col min="2570" max="2570" width="7.83203125" style="52" customWidth="1"/>
    <col min="2571" max="2571" width="15.1640625" style="52" customWidth="1"/>
    <col min="2572" max="2572" width="14" style="52" customWidth="1"/>
    <col min="2573" max="2573" width="7.83203125" style="52" customWidth="1"/>
    <col min="2574" max="2574" width="16.83203125" style="52" customWidth="1"/>
    <col min="2575" max="2575" width="13.6640625" style="52" customWidth="1"/>
    <col min="2576" max="2576" width="8.83203125" style="52" customWidth="1"/>
    <col min="2577" max="2577" width="15.5" style="52" customWidth="1"/>
    <col min="2578" max="2578" width="13.83203125" style="52" customWidth="1"/>
    <col min="2579" max="2819" width="9.33203125" style="52"/>
    <col min="2820" max="2820" width="8" style="52" customWidth="1"/>
    <col min="2821" max="2821" width="16.6640625" style="52" customWidth="1"/>
    <col min="2822" max="2822" width="16.5" style="52" customWidth="1"/>
    <col min="2823" max="2823" width="7" style="52" customWidth="1"/>
    <col min="2824" max="2824" width="15.5" style="52" customWidth="1"/>
    <col min="2825" max="2825" width="13.6640625" style="52" customWidth="1"/>
    <col min="2826" max="2826" width="7.83203125" style="52" customWidth="1"/>
    <col min="2827" max="2827" width="15.1640625" style="52" customWidth="1"/>
    <col min="2828" max="2828" width="14" style="52" customWidth="1"/>
    <col min="2829" max="2829" width="7.83203125" style="52" customWidth="1"/>
    <col min="2830" max="2830" width="16.83203125" style="52" customWidth="1"/>
    <col min="2831" max="2831" width="13.6640625" style="52" customWidth="1"/>
    <col min="2832" max="2832" width="8.83203125" style="52" customWidth="1"/>
    <col min="2833" max="2833" width="15.5" style="52" customWidth="1"/>
    <col min="2834" max="2834" width="13.83203125" style="52" customWidth="1"/>
    <col min="2835" max="3075" width="9.33203125" style="52"/>
    <col min="3076" max="3076" width="8" style="52" customWidth="1"/>
    <col min="3077" max="3077" width="16.6640625" style="52" customWidth="1"/>
    <col min="3078" max="3078" width="16.5" style="52" customWidth="1"/>
    <col min="3079" max="3079" width="7" style="52" customWidth="1"/>
    <col min="3080" max="3080" width="15.5" style="52" customWidth="1"/>
    <col min="3081" max="3081" width="13.6640625" style="52" customWidth="1"/>
    <col min="3082" max="3082" width="7.83203125" style="52" customWidth="1"/>
    <col min="3083" max="3083" width="15.1640625" style="52" customWidth="1"/>
    <col min="3084" max="3084" width="14" style="52" customWidth="1"/>
    <col min="3085" max="3085" width="7.83203125" style="52" customWidth="1"/>
    <col min="3086" max="3086" width="16.83203125" style="52" customWidth="1"/>
    <col min="3087" max="3087" width="13.6640625" style="52" customWidth="1"/>
    <col min="3088" max="3088" width="8.83203125" style="52" customWidth="1"/>
    <col min="3089" max="3089" width="15.5" style="52" customWidth="1"/>
    <col min="3090" max="3090" width="13.83203125" style="52" customWidth="1"/>
    <col min="3091" max="3331" width="9.33203125" style="52"/>
    <col min="3332" max="3332" width="8" style="52" customWidth="1"/>
    <col min="3333" max="3333" width="16.6640625" style="52" customWidth="1"/>
    <col min="3334" max="3334" width="16.5" style="52" customWidth="1"/>
    <col min="3335" max="3335" width="7" style="52" customWidth="1"/>
    <col min="3336" max="3336" width="15.5" style="52" customWidth="1"/>
    <col min="3337" max="3337" width="13.6640625" style="52" customWidth="1"/>
    <col min="3338" max="3338" width="7.83203125" style="52" customWidth="1"/>
    <col min="3339" max="3339" width="15.1640625" style="52" customWidth="1"/>
    <col min="3340" max="3340" width="14" style="52" customWidth="1"/>
    <col min="3341" max="3341" width="7.83203125" style="52" customWidth="1"/>
    <col min="3342" max="3342" width="16.83203125" style="52" customWidth="1"/>
    <col min="3343" max="3343" width="13.6640625" style="52" customWidth="1"/>
    <col min="3344" max="3344" width="8.83203125" style="52" customWidth="1"/>
    <col min="3345" max="3345" width="15.5" style="52" customWidth="1"/>
    <col min="3346" max="3346" width="13.83203125" style="52" customWidth="1"/>
    <col min="3347" max="3587" width="9.33203125" style="52"/>
    <col min="3588" max="3588" width="8" style="52" customWidth="1"/>
    <col min="3589" max="3589" width="16.6640625" style="52" customWidth="1"/>
    <col min="3590" max="3590" width="16.5" style="52" customWidth="1"/>
    <col min="3591" max="3591" width="7" style="52" customWidth="1"/>
    <col min="3592" max="3592" width="15.5" style="52" customWidth="1"/>
    <col min="3593" max="3593" width="13.6640625" style="52" customWidth="1"/>
    <col min="3594" max="3594" width="7.83203125" style="52" customWidth="1"/>
    <col min="3595" max="3595" width="15.1640625" style="52" customWidth="1"/>
    <col min="3596" max="3596" width="14" style="52" customWidth="1"/>
    <col min="3597" max="3597" width="7.83203125" style="52" customWidth="1"/>
    <col min="3598" max="3598" width="16.83203125" style="52" customWidth="1"/>
    <col min="3599" max="3599" width="13.6640625" style="52" customWidth="1"/>
    <col min="3600" max="3600" width="8.83203125" style="52" customWidth="1"/>
    <col min="3601" max="3601" width="15.5" style="52" customWidth="1"/>
    <col min="3602" max="3602" width="13.83203125" style="52" customWidth="1"/>
    <col min="3603" max="3843" width="9.33203125" style="52"/>
    <col min="3844" max="3844" width="8" style="52" customWidth="1"/>
    <col min="3845" max="3845" width="16.6640625" style="52" customWidth="1"/>
    <col min="3846" max="3846" width="16.5" style="52" customWidth="1"/>
    <col min="3847" max="3847" width="7" style="52" customWidth="1"/>
    <col min="3848" max="3848" width="15.5" style="52" customWidth="1"/>
    <col min="3849" max="3849" width="13.6640625" style="52" customWidth="1"/>
    <col min="3850" max="3850" width="7.83203125" style="52" customWidth="1"/>
    <col min="3851" max="3851" width="15.1640625" style="52" customWidth="1"/>
    <col min="3852" max="3852" width="14" style="52" customWidth="1"/>
    <col min="3853" max="3853" width="7.83203125" style="52" customWidth="1"/>
    <col min="3854" max="3854" width="16.83203125" style="52" customWidth="1"/>
    <col min="3855" max="3855" width="13.6640625" style="52" customWidth="1"/>
    <col min="3856" max="3856" width="8.83203125" style="52" customWidth="1"/>
    <col min="3857" max="3857" width="15.5" style="52" customWidth="1"/>
    <col min="3858" max="3858" width="13.83203125" style="52" customWidth="1"/>
    <col min="3859" max="4099" width="9.33203125" style="52"/>
    <col min="4100" max="4100" width="8" style="52" customWidth="1"/>
    <col min="4101" max="4101" width="16.6640625" style="52" customWidth="1"/>
    <col min="4102" max="4102" width="16.5" style="52" customWidth="1"/>
    <col min="4103" max="4103" width="7" style="52" customWidth="1"/>
    <col min="4104" max="4104" width="15.5" style="52" customWidth="1"/>
    <col min="4105" max="4105" width="13.6640625" style="52" customWidth="1"/>
    <col min="4106" max="4106" width="7.83203125" style="52" customWidth="1"/>
    <col min="4107" max="4107" width="15.1640625" style="52" customWidth="1"/>
    <col min="4108" max="4108" width="14" style="52" customWidth="1"/>
    <col min="4109" max="4109" width="7.83203125" style="52" customWidth="1"/>
    <col min="4110" max="4110" width="16.83203125" style="52" customWidth="1"/>
    <col min="4111" max="4111" width="13.6640625" style="52" customWidth="1"/>
    <col min="4112" max="4112" width="8.83203125" style="52" customWidth="1"/>
    <col min="4113" max="4113" width="15.5" style="52" customWidth="1"/>
    <col min="4114" max="4114" width="13.83203125" style="52" customWidth="1"/>
    <col min="4115" max="4355" width="9.33203125" style="52"/>
    <col min="4356" max="4356" width="8" style="52" customWidth="1"/>
    <col min="4357" max="4357" width="16.6640625" style="52" customWidth="1"/>
    <col min="4358" max="4358" width="16.5" style="52" customWidth="1"/>
    <col min="4359" max="4359" width="7" style="52" customWidth="1"/>
    <col min="4360" max="4360" width="15.5" style="52" customWidth="1"/>
    <col min="4361" max="4361" width="13.6640625" style="52" customWidth="1"/>
    <col min="4362" max="4362" width="7.83203125" style="52" customWidth="1"/>
    <col min="4363" max="4363" width="15.1640625" style="52" customWidth="1"/>
    <col min="4364" max="4364" width="14" style="52" customWidth="1"/>
    <col min="4365" max="4365" width="7.83203125" style="52" customWidth="1"/>
    <col min="4366" max="4366" width="16.83203125" style="52" customWidth="1"/>
    <col min="4367" max="4367" width="13.6640625" style="52" customWidth="1"/>
    <col min="4368" max="4368" width="8.83203125" style="52" customWidth="1"/>
    <col min="4369" max="4369" width="15.5" style="52" customWidth="1"/>
    <col min="4370" max="4370" width="13.83203125" style="52" customWidth="1"/>
    <col min="4371" max="4611" width="9.33203125" style="52"/>
    <col min="4612" max="4612" width="8" style="52" customWidth="1"/>
    <col min="4613" max="4613" width="16.6640625" style="52" customWidth="1"/>
    <col min="4614" max="4614" width="16.5" style="52" customWidth="1"/>
    <col min="4615" max="4615" width="7" style="52" customWidth="1"/>
    <col min="4616" max="4616" width="15.5" style="52" customWidth="1"/>
    <col min="4617" max="4617" width="13.6640625" style="52" customWidth="1"/>
    <col min="4618" max="4618" width="7.83203125" style="52" customWidth="1"/>
    <col min="4619" max="4619" width="15.1640625" style="52" customWidth="1"/>
    <col min="4620" max="4620" width="14" style="52" customWidth="1"/>
    <col min="4621" max="4621" width="7.83203125" style="52" customWidth="1"/>
    <col min="4622" max="4622" width="16.83203125" style="52" customWidth="1"/>
    <col min="4623" max="4623" width="13.6640625" style="52" customWidth="1"/>
    <col min="4624" max="4624" width="8.83203125" style="52" customWidth="1"/>
    <col min="4625" max="4625" width="15.5" style="52" customWidth="1"/>
    <col min="4626" max="4626" width="13.83203125" style="52" customWidth="1"/>
    <col min="4627" max="4867" width="9.33203125" style="52"/>
    <col min="4868" max="4868" width="8" style="52" customWidth="1"/>
    <col min="4869" max="4869" width="16.6640625" style="52" customWidth="1"/>
    <col min="4870" max="4870" width="16.5" style="52" customWidth="1"/>
    <col min="4871" max="4871" width="7" style="52" customWidth="1"/>
    <col min="4872" max="4872" width="15.5" style="52" customWidth="1"/>
    <col min="4873" max="4873" width="13.6640625" style="52" customWidth="1"/>
    <col min="4874" max="4874" width="7.83203125" style="52" customWidth="1"/>
    <col min="4875" max="4875" width="15.1640625" style="52" customWidth="1"/>
    <col min="4876" max="4876" width="14" style="52" customWidth="1"/>
    <col min="4877" max="4877" width="7.83203125" style="52" customWidth="1"/>
    <col min="4878" max="4878" width="16.83203125" style="52" customWidth="1"/>
    <col min="4879" max="4879" width="13.6640625" style="52" customWidth="1"/>
    <col min="4880" max="4880" width="8.83203125" style="52" customWidth="1"/>
    <col min="4881" max="4881" width="15.5" style="52" customWidth="1"/>
    <col min="4882" max="4882" width="13.83203125" style="52" customWidth="1"/>
    <col min="4883" max="5123" width="9.33203125" style="52"/>
    <col min="5124" max="5124" width="8" style="52" customWidth="1"/>
    <col min="5125" max="5125" width="16.6640625" style="52" customWidth="1"/>
    <col min="5126" max="5126" width="16.5" style="52" customWidth="1"/>
    <col min="5127" max="5127" width="7" style="52" customWidth="1"/>
    <col min="5128" max="5128" width="15.5" style="52" customWidth="1"/>
    <col min="5129" max="5129" width="13.6640625" style="52" customWidth="1"/>
    <col min="5130" max="5130" width="7.83203125" style="52" customWidth="1"/>
    <col min="5131" max="5131" width="15.1640625" style="52" customWidth="1"/>
    <col min="5132" max="5132" width="14" style="52" customWidth="1"/>
    <col min="5133" max="5133" width="7.83203125" style="52" customWidth="1"/>
    <col min="5134" max="5134" width="16.83203125" style="52" customWidth="1"/>
    <col min="5135" max="5135" width="13.6640625" style="52" customWidth="1"/>
    <col min="5136" max="5136" width="8.83203125" style="52" customWidth="1"/>
    <col min="5137" max="5137" width="15.5" style="52" customWidth="1"/>
    <col min="5138" max="5138" width="13.83203125" style="52" customWidth="1"/>
    <col min="5139" max="5379" width="9.33203125" style="52"/>
    <col min="5380" max="5380" width="8" style="52" customWidth="1"/>
    <col min="5381" max="5381" width="16.6640625" style="52" customWidth="1"/>
    <col min="5382" max="5382" width="16.5" style="52" customWidth="1"/>
    <col min="5383" max="5383" width="7" style="52" customWidth="1"/>
    <col min="5384" max="5384" width="15.5" style="52" customWidth="1"/>
    <col min="5385" max="5385" width="13.6640625" style="52" customWidth="1"/>
    <col min="5386" max="5386" width="7.83203125" style="52" customWidth="1"/>
    <col min="5387" max="5387" width="15.1640625" style="52" customWidth="1"/>
    <col min="5388" max="5388" width="14" style="52" customWidth="1"/>
    <col min="5389" max="5389" width="7.83203125" style="52" customWidth="1"/>
    <col min="5390" max="5390" width="16.83203125" style="52" customWidth="1"/>
    <col min="5391" max="5391" width="13.6640625" style="52" customWidth="1"/>
    <col min="5392" max="5392" width="8.83203125" style="52" customWidth="1"/>
    <col min="5393" max="5393" width="15.5" style="52" customWidth="1"/>
    <col min="5394" max="5394" width="13.83203125" style="52" customWidth="1"/>
    <col min="5395" max="5635" width="9.33203125" style="52"/>
    <col min="5636" max="5636" width="8" style="52" customWidth="1"/>
    <col min="5637" max="5637" width="16.6640625" style="52" customWidth="1"/>
    <col min="5638" max="5638" width="16.5" style="52" customWidth="1"/>
    <col min="5639" max="5639" width="7" style="52" customWidth="1"/>
    <col min="5640" max="5640" width="15.5" style="52" customWidth="1"/>
    <col min="5641" max="5641" width="13.6640625" style="52" customWidth="1"/>
    <col min="5642" max="5642" width="7.83203125" style="52" customWidth="1"/>
    <col min="5643" max="5643" width="15.1640625" style="52" customWidth="1"/>
    <col min="5644" max="5644" width="14" style="52" customWidth="1"/>
    <col min="5645" max="5645" width="7.83203125" style="52" customWidth="1"/>
    <col min="5646" max="5646" width="16.83203125" style="52" customWidth="1"/>
    <col min="5647" max="5647" width="13.6640625" style="52" customWidth="1"/>
    <col min="5648" max="5648" width="8.83203125" style="52" customWidth="1"/>
    <col min="5649" max="5649" width="15.5" style="52" customWidth="1"/>
    <col min="5650" max="5650" width="13.83203125" style="52" customWidth="1"/>
    <col min="5651" max="5891" width="9.33203125" style="52"/>
    <col min="5892" max="5892" width="8" style="52" customWidth="1"/>
    <col min="5893" max="5893" width="16.6640625" style="52" customWidth="1"/>
    <col min="5894" max="5894" width="16.5" style="52" customWidth="1"/>
    <col min="5895" max="5895" width="7" style="52" customWidth="1"/>
    <col min="5896" max="5896" width="15.5" style="52" customWidth="1"/>
    <col min="5897" max="5897" width="13.6640625" style="52" customWidth="1"/>
    <col min="5898" max="5898" width="7.83203125" style="52" customWidth="1"/>
    <col min="5899" max="5899" width="15.1640625" style="52" customWidth="1"/>
    <col min="5900" max="5900" width="14" style="52" customWidth="1"/>
    <col min="5901" max="5901" width="7.83203125" style="52" customWidth="1"/>
    <col min="5902" max="5902" width="16.83203125" style="52" customWidth="1"/>
    <col min="5903" max="5903" width="13.6640625" style="52" customWidth="1"/>
    <col min="5904" max="5904" width="8.83203125" style="52" customWidth="1"/>
    <col min="5905" max="5905" width="15.5" style="52" customWidth="1"/>
    <col min="5906" max="5906" width="13.83203125" style="52" customWidth="1"/>
    <col min="5907" max="6147" width="9.33203125" style="52"/>
    <col min="6148" max="6148" width="8" style="52" customWidth="1"/>
    <col min="6149" max="6149" width="16.6640625" style="52" customWidth="1"/>
    <col min="6150" max="6150" width="16.5" style="52" customWidth="1"/>
    <col min="6151" max="6151" width="7" style="52" customWidth="1"/>
    <col min="6152" max="6152" width="15.5" style="52" customWidth="1"/>
    <col min="6153" max="6153" width="13.6640625" style="52" customWidth="1"/>
    <col min="6154" max="6154" width="7.83203125" style="52" customWidth="1"/>
    <col min="6155" max="6155" width="15.1640625" style="52" customWidth="1"/>
    <col min="6156" max="6156" width="14" style="52" customWidth="1"/>
    <col min="6157" max="6157" width="7.83203125" style="52" customWidth="1"/>
    <col min="6158" max="6158" width="16.83203125" style="52" customWidth="1"/>
    <col min="6159" max="6159" width="13.6640625" style="52" customWidth="1"/>
    <col min="6160" max="6160" width="8.83203125" style="52" customWidth="1"/>
    <col min="6161" max="6161" width="15.5" style="52" customWidth="1"/>
    <col min="6162" max="6162" width="13.83203125" style="52" customWidth="1"/>
    <col min="6163" max="6403" width="9.33203125" style="52"/>
    <col min="6404" max="6404" width="8" style="52" customWidth="1"/>
    <col min="6405" max="6405" width="16.6640625" style="52" customWidth="1"/>
    <col min="6406" max="6406" width="16.5" style="52" customWidth="1"/>
    <col min="6407" max="6407" width="7" style="52" customWidth="1"/>
    <col min="6408" max="6408" width="15.5" style="52" customWidth="1"/>
    <col min="6409" max="6409" width="13.6640625" style="52" customWidth="1"/>
    <col min="6410" max="6410" width="7.83203125" style="52" customWidth="1"/>
    <col min="6411" max="6411" width="15.1640625" style="52" customWidth="1"/>
    <col min="6412" max="6412" width="14" style="52" customWidth="1"/>
    <col min="6413" max="6413" width="7.83203125" style="52" customWidth="1"/>
    <col min="6414" max="6414" width="16.83203125" style="52" customWidth="1"/>
    <col min="6415" max="6415" width="13.6640625" style="52" customWidth="1"/>
    <col min="6416" max="6416" width="8.83203125" style="52" customWidth="1"/>
    <col min="6417" max="6417" width="15.5" style="52" customWidth="1"/>
    <col min="6418" max="6418" width="13.83203125" style="52" customWidth="1"/>
    <col min="6419" max="6659" width="9.33203125" style="52"/>
    <col min="6660" max="6660" width="8" style="52" customWidth="1"/>
    <col min="6661" max="6661" width="16.6640625" style="52" customWidth="1"/>
    <col min="6662" max="6662" width="16.5" style="52" customWidth="1"/>
    <col min="6663" max="6663" width="7" style="52" customWidth="1"/>
    <col min="6664" max="6664" width="15.5" style="52" customWidth="1"/>
    <col min="6665" max="6665" width="13.6640625" style="52" customWidth="1"/>
    <col min="6666" max="6666" width="7.83203125" style="52" customWidth="1"/>
    <col min="6667" max="6667" width="15.1640625" style="52" customWidth="1"/>
    <col min="6668" max="6668" width="14" style="52" customWidth="1"/>
    <col min="6669" max="6669" width="7.83203125" style="52" customWidth="1"/>
    <col min="6670" max="6670" width="16.83203125" style="52" customWidth="1"/>
    <col min="6671" max="6671" width="13.6640625" style="52" customWidth="1"/>
    <col min="6672" max="6672" width="8.83203125" style="52" customWidth="1"/>
    <col min="6673" max="6673" width="15.5" style="52" customWidth="1"/>
    <col min="6674" max="6674" width="13.83203125" style="52" customWidth="1"/>
    <col min="6675" max="6915" width="9.33203125" style="52"/>
    <col min="6916" max="6916" width="8" style="52" customWidth="1"/>
    <col min="6917" max="6917" width="16.6640625" style="52" customWidth="1"/>
    <col min="6918" max="6918" width="16.5" style="52" customWidth="1"/>
    <col min="6919" max="6919" width="7" style="52" customWidth="1"/>
    <col min="6920" max="6920" width="15.5" style="52" customWidth="1"/>
    <col min="6921" max="6921" width="13.6640625" style="52" customWidth="1"/>
    <col min="6922" max="6922" width="7.83203125" style="52" customWidth="1"/>
    <col min="6923" max="6923" width="15.1640625" style="52" customWidth="1"/>
    <col min="6924" max="6924" width="14" style="52" customWidth="1"/>
    <col min="6925" max="6925" width="7.83203125" style="52" customWidth="1"/>
    <col min="6926" max="6926" width="16.83203125" style="52" customWidth="1"/>
    <col min="6927" max="6927" width="13.6640625" style="52" customWidth="1"/>
    <col min="6928" max="6928" width="8.83203125" style="52" customWidth="1"/>
    <col min="6929" max="6929" width="15.5" style="52" customWidth="1"/>
    <col min="6930" max="6930" width="13.83203125" style="52" customWidth="1"/>
    <col min="6931" max="7171" width="9.33203125" style="52"/>
    <col min="7172" max="7172" width="8" style="52" customWidth="1"/>
    <col min="7173" max="7173" width="16.6640625" style="52" customWidth="1"/>
    <col min="7174" max="7174" width="16.5" style="52" customWidth="1"/>
    <col min="7175" max="7175" width="7" style="52" customWidth="1"/>
    <col min="7176" max="7176" width="15.5" style="52" customWidth="1"/>
    <col min="7177" max="7177" width="13.6640625" style="52" customWidth="1"/>
    <col min="7178" max="7178" width="7.83203125" style="52" customWidth="1"/>
    <col min="7179" max="7179" width="15.1640625" style="52" customWidth="1"/>
    <col min="7180" max="7180" width="14" style="52" customWidth="1"/>
    <col min="7181" max="7181" width="7.83203125" style="52" customWidth="1"/>
    <col min="7182" max="7182" width="16.83203125" style="52" customWidth="1"/>
    <col min="7183" max="7183" width="13.6640625" style="52" customWidth="1"/>
    <col min="7184" max="7184" width="8.83203125" style="52" customWidth="1"/>
    <col min="7185" max="7185" width="15.5" style="52" customWidth="1"/>
    <col min="7186" max="7186" width="13.83203125" style="52" customWidth="1"/>
    <col min="7187" max="7427" width="9.33203125" style="52"/>
    <col min="7428" max="7428" width="8" style="52" customWidth="1"/>
    <col min="7429" max="7429" width="16.6640625" style="52" customWidth="1"/>
    <col min="7430" max="7430" width="16.5" style="52" customWidth="1"/>
    <col min="7431" max="7431" width="7" style="52" customWidth="1"/>
    <col min="7432" max="7432" width="15.5" style="52" customWidth="1"/>
    <col min="7433" max="7433" width="13.6640625" style="52" customWidth="1"/>
    <col min="7434" max="7434" width="7.83203125" style="52" customWidth="1"/>
    <col min="7435" max="7435" width="15.1640625" style="52" customWidth="1"/>
    <col min="7436" max="7436" width="14" style="52" customWidth="1"/>
    <col min="7437" max="7437" width="7.83203125" style="52" customWidth="1"/>
    <col min="7438" max="7438" width="16.83203125" style="52" customWidth="1"/>
    <col min="7439" max="7439" width="13.6640625" style="52" customWidth="1"/>
    <col min="7440" max="7440" width="8.83203125" style="52" customWidth="1"/>
    <col min="7441" max="7441" width="15.5" style="52" customWidth="1"/>
    <col min="7442" max="7442" width="13.83203125" style="52" customWidth="1"/>
    <col min="7443" max="7683" width="9.33203125" style="52"/>
    <col min="7684" max="7684" width="8" style="52" customWidth="1"/>
    <col min="7685" max="7685" width="16.6640625" style="52" customWidth="1"/>
    <col min="7686" max="7686" width="16.5" style="52" customWidth="1"/>
    <col min="7687" max="7687" width="7" style="52" customWidth="1"/>
    <col min="7688" max="7688" width="15.5" style="52" customWidth="1"/>
    <col min="7689" max="7689" width="13.6640625" style="52" customWidth="1"/>
    <col min="7690" max="7690" width="7.83203125" style="52" customWidth="1"/>
    <col min="7691" max="7691" width="15.1640625" style="52" customWidth="1"/>
    <col min="7692" max="7692" width="14" style="52" customWidth="1"/>
    <col min="7693" max="7693" width="7.83203125" style="52" customWidth="1"/>
    <col min="7694" max="7694" width="16.83203125" style="52" customWidth="1"/>
    <col min="7695" max="7695" width="13.6640625" style="52" customWidth="1"/>
    <col min="7696" max="7696" width="8.83203125" style="52" customWidth="1"/>
    <col min="7697" max="7697" width="15.5" style="52" customWidth="1"/>
    <col min="7698" max="7698" width="13.83203125" style="52" customWidth="1"/>
    <col min="7699" max="7939" width="9.33203125" style="52"/>
    <col min="7940" max="7940" width="8" style="52" customWidth="1"/>
    <col min="7941" max="7941" width="16.6640625" style="52" customWidth="1"/>
    <col min="7942" max="7942" width="16.5" style="52" customWidth="1"/>
    <col min="7943" max="7943" width="7" style="52" customWidth="1"/>
    <col min="7944" max="7944" width="15.5" style="52" customWidth="1"/>
    <col min="7945" max="7945" width="13.6640625" style="52" customWidth="1"/>
    <col min="7946" max="7946" width="7.83203125" style="52" customWidth="1"/>
    <col min="7947" max="7947" width="15.1640625" style="52" customWidth="1"/>
    <col min="7948" max="7948" width="14" style="52" customWidth="1"/>
    <col min="7949" max="7949" width="7.83203125" style="52" customWidth="1"/>
    <col min="7950" max="7950" width="16.83203125" style="52" customWidth="1"/>
    <col min="7951" max="7951" width="13.6640625" style="52" customWidth="1"/>
    <col min="7952" max="7952" width="8.83203125" style="52" customWidth="1"/>
    <col min="7953" max="7953" width="15.5" style="52" customWidth="1"/>
    <col min="7954" max="7954" width="13.83203125" style="52" customWidth="1"/>
    <col min="7955" max="8195" width="9.33203125" style="52"/>
    <col min="8196" max="8196" width="8" style="52" customWidth="1"/>
    <col min="8197" max="8197" width="16.6640625" style="52" customWidth="1"/>
    <col min="8198" max="8198" width="16.5" style="52" customWidth="1"/>
    <col min="8199" max="8199" width="7" style="52" customWidth="1"/>
    <col min="8200" max="8200" width="15.5" style="52" customWidth="1"/>
    <col min="8201" max="8201" width="13.6640625" style="52" customWidth="1"/>
    <col min="8202" max="8202" width="7.83203125" style="52" customWidth="1"/>
    <col min="8203" max="8203" width="15.1640625" style="52" customWidth="1"/>
    <col min="8204" max="8204" width="14" style="52" customWidth="1"/>
    <col min="8205" max="8205" width="7.83203125" style="52" customWidth="1"/>
    <col min="8206" max="8206" width="16.83203125" style="52" customWidth="1"/>
    <col min="8207" max="8207" width="13.6640625" style="52" customWidth="1"/>
    <col min="8208" max="8208" width="8.83203125" style="52" customWidth="1"/>
    <col min="8209" max="8209" width="15.5" style="52" customWidth="1"/>
    <col min="8210" max="8210" width="13.83203125" style="52" customWidth="1"/>
    <col min="8211" max="8451" width="9.33203125" style="52"/>
    <col min="8452" max="8452" width="8" style="52" customWidth="1"/>
    <col min="8453" max="8453" width="16.6640625" style="52" customWidth="1"/>
    <col min="8454" max="8454" width="16.5" style="52" customWidth="1"/>
    <col min="8455" max="8455" width="7" style="52" customWidth="1"/>
    <col min="8456" max="8456" width="15.5" style="52" customWidth="1"/>
    <col min="8457" max="8457" width="13.6640625" style="52" customWidth="1"/>
    <col min="8458" max="8458" width="7.83203125" style="52" customWidth="1"/>
    <col min="8459" max="8459" width="15.1640625" style="52" customWidth="1"/>
    <col min="8460" max="8460" width="14" style="52" customWidth="1"/>
    <col min="8461" max="8461" width="7.83203125" style="52" customWidth="1"/>
    <col min="8462" max="8462" width="16.83203125" style="52" customWidth="1"/>
    <col min="8463" max="8463" width="13.6640625" style="52" customWidth="1"/>
    <col min="8464" max="8464" width="8.83203125" style="52" customWidth="1"/>
    <col min="8465" max="8465" width="15.5" style="52" customWidth="1"/>
    <col min="8466" max="8466" width="13.83203125" style="52" customWidth="1"/>
    <col min="8467" max="8707" width="9.33203125" style="52"/>
    <col min="8708" max="8708" width="8" style="52" customWidth="1"/>
    <col min="8709" max="8709" width="16.6640625" style="52" customWidth="1"/>
    <col min="8710" max="8710" width="16.5" style="52" customWidth="1"/>
    <col min="8711" max="8711" width="7" style="52" customWidth="1"/>
    <col min="8712" max="8712" width="15.5" style="52" customWidth="1"/>
    <col min="8713" max="8713" width="13.6640625" style="52" customWidth="1"/>
    <col min="8714" max="8714" width="7.83203125" style="52" customWidth="1"/>
    <col min="8715" max="8715" width="15.1640625" style="52" customWidth="1"/>
    <col min="8716" max="8716" width="14" style="52" customWidth="1"/>
    <col min="8717" max="8717" width="7.83203125" style="52" customWidth="1"/>
    <col min="8718" max="8718" width="16.83203125" style="52" customWidth="1"/>
    <col min="8719" max="8719" width="13.6640625" style="52" customWidth="1"/>
    <col min="8720" max="8720" width="8.83203125" style="52" customWidth="1"/>
    <col min="8721" max="8721" width="15.5" style="52" customWidth="1"/>
    <col min="8722" max="8722" width="13.83203125" style="52" customWidth="1"/>
    <col min="8723" max="8963" width="9.33203125" style="52"/>
    <col min="8964" max="8964" width="8" style="52" customWidth="1"/>
    <col min="8965" max="8965" width="16.6640625" style="52" customWidth="1"/>
    <col min="8966" max="8966" width="16.5" style="52" customWidth="1"/>
    <col min="8967" max="8967" width="7" style="52" customWidth="1"/>
    <col min="8968" max="8968" width="15.5" style="52" customWidth="1"/>
    <col min="8969" max="8969" width="13.6640625" style="52" customWidth="1"/>
    <col min="8970" max="8970" width="7.83203125" style="52" customWidth="1"/>
    <col min="8971" max="8971" width="15.1640625" style="52" customWidth="1"/>
    <col min="8972" max="8972" width="14" style="52" customWidth="1"/>
    <col min="8973" max="8973" width="7.83203125" style="52" customWidth="1"/>
    <col min="8974" max="8974" width="16.83203125" style="52" customWidth="1"/>
    <col min="8975" max="8975" width="13.6640625" style="52" customWidth="1"/>
    <col min="8976" max="8976" width="8.83203125" style="52" customWidth="1"/>
    <col min="8977" max="8977" width="15.5" style="52" customWidth="1"/>
    <col min="8978" max="8978" width="13.83203125" style="52" customWidth="1"/>
    <col min="8979" max="9219" width="9.33203125" style="52"/>
    <col min="9220" max="9220" width="8" style="52" customWidth="1"/>
    <col min="9221" max="9221" width="16.6640625" style="52" customWidth="1"/>
    <col min="9222" max="9222" width="16.5" style="52" customWidth="1"/>
    <col min="9223" max="9223" width="7" style="52" customWidth="1"/>
    <col min="9224" max="9224" width="15.5" style="52" customWidth="1"/>
    <col min="9225" max="9225" width="13.6640625" style="52" customWidth="1"/>
    <col min="9226" max="9226" width="7.83203125" style="52" customWidth="1"/>
    <col min="9227" max="9227" width="15.1640625" style="52" customWidth="1"/>
    <col min="9228" max="9228" width="14" style="52" customWidth="1"/>
    <col min="9229" max="9229" width="7.83203125" style="52" customWidth="1"/>
    <col min="9230" max="9230" width="16.83203125" style="52" customWidth="1"/>
    <col min="9231" max="9231" width="13.6640625" style="52" customWidth="1"/>
    <col min="9232" max="9232" width="8.83203125" style="52" customWidth="1"/>
    <col min="9233" max="9233" width="15.5" style="52" customWidth="1"/>
    <col min="9234" max="9234" width="13.83203125" style="52" customWidth="1"/>
    <col min="9235" max="9475" width="9.33203125" style="52"/>
    <col min="9476" max="9476" width="8" style="52" customWidth="1"/>
    <col min="9477" max="9477" width="16.6640625" style="52" customWidth="1"/>
    <col min="9478" max="9478" width="16.5" style="52" customWidth="1"/>
    <col min="9479" max="9479" width="7" style="52" customWidth="1"/>
    <col min="9480" max="9480" width="15.5" style="52" customWidth="1"/>
    <col min="9481" max="9481" width="13.6640625" style="52" customWidth="1"/>
    <col min="9482" max="9482" width="7.83203125" style="52" customWidth="1"/>
    <col min="9483" max="9483" width="15.1640625" style="52" customWidth="1"/>
    <col min="9484" max="9484" width="14" style="52" customWidth="1"/>
    <col min="9485" max="9485" width="7.83203125" style="52" customWidth="1"/>
    <col min="9486" max="9486" width="16.83203125" style="52" customWidth="1"/>
    <col min="9487" max="9487" width="13.6640625" style="52" customWidth="1"/>
    <col min="9488" max="9488" width="8.83203125" style="52" customWidth="1"/>
    <col min="9489" max="9489" width="15.5" style="52" customWidth="1"/>
    <col min="9490" max="9490" width="13.83203125" style="52" customWidth="1"/>
    <col min="9491" max="9731" width="9.33203125" style="52"/>
    <col min="9732" max="9732" width="8" style="52" customWidth="1"/>
    <col min="9733" max="9733" width="16.6640625" style="52" customWidth="1"/>
    <col min="9734" max="9734" width="16.5" style="52" customWidth="1"/>
    <col min="9735" max="9735" width="7" style="52" customWidth="1"/>
    <col min="9736" max="9736" width="15.5" style="52" customWidth="1"/>
    <col min="9737" max="9737" width="13.6640625" style="52" customWidth="1"/>
    <col min="9738" max="9738" width="7.83203125" style="52" customWidth="1"/>
    <col min="9739" max="9739" width="15.1640625" style="52" customWidth="1"/>
    <col min="9740" max="9740" width="14" style="52" customWidth="1"/>
    <col min="9741" max="9741" width="7.83203125" style="52" customWidth="1"/>
    <col min="9742" max="9742" width="16.83203125" style="52" customWidth="1"/>
    <col min="9743" max="9743" width="13.6640625" style="52" customWidth="1"/>
    <col min="9744" max="9744" width="8.83203125" style="52" customWidth="1"/>
    <col min="9745" max="9745" width="15.5" style="52" customWidth="1"/>
    <col min="9746" max="9746" width="13.83203125" style="52" customWidth="1"/>
    <col min="9747" max="9987" width="9.33203125" style="52"/>
    <col min="9988" max="9988" width="8" style="52" customWidth="1"/>
    <col min="9989" max="9989" width="16.6640625" style="52" customWidth="1"/>
    <col min="9990" max="9990" width="16.5" style="52" customWidth="1"/>
    <col min="9991" max="9991" width="7" style="52" customWidth="1"/>
    <col min="9992" max="9992" width="15.5" style="52" customWidth="1"/>
    <col min="9993" max="9993" width="13.6640625" style="52" customWidth="1"/>
    <col min="9994" max="9994" width="7.83203125" style="52" customWidth="1"/>
    <col min="9995" max="9995" width="15.1640625" style="52" customWidth="1"/>
    <col min="9996" max="9996" width="14" style="52" customWidth="1"/>
    <col min="9997" max="9997" width="7.83203125" style="52" customWidth="1"/>
    <col min="9998" max="9998" width="16.83203125" style="52" customWidth="1"/>
    <col min="9999" max="9999" width="13.6640625" style="52" customWidth="1"/>
    <col min="10000" max="10000" width="8.83203125" style="52" customWidth="1"/>
    <col min="10001" max="10001" width="15.5" style="52" customWidth="1"/>
    <col min="10002" max="10002" width="13.83203125" style="52" customWidth="1"/>
    <col min="10003" max="10243" width="9.33203125" style="52"/>
    <col min="10244" max="10244" width="8" style="52" customWidth="1"/>
    <col min="10245" max="10245" width="16.6640625" style="52" customWidth="1"/>
    <col min="10246" max="10246" width="16.5" style="52" customWidth="1"/>
    <col min="10247" max="10247" width="7" style="52" customWidth="1"/>
    <col min="10248" max="10248" width="15.5" style="52" customWidth="1"/>
    <col min="10249" max="10249" width="13.6640625" style="52" customWidth="1"/>
    <col min="10250" max="10250" width="7.83203125" style="52" customWidth="1"/>
    <col min="10251" max="10251" width="15.1640625" style="52" customWidth="1"/>
    <col min="10252" max="10252" width="14" style="52" customWidth="1"/>
    <col min="10253" max="10253" width="7.83203125" style="52" customWidth="1"/>
    <col min="10254" max="10254" width="16.83203125" style="52" customWidth="1"/>
    <col min="10255" max="10255" width="13.6640625" style="52" customWidth="1"/>
    <col min="10256" max="10256" width="8.83203125" style="52" customWidth="1"/>
    <col min="10257" max="10257" width="15.5" style="52" customWidth="1"/>
    <col min="10258" max="10258" width="13.83203125" style="52" customWidth="1"/>
    <col min="10259" max="10499" width="9.33203125" style="52"/>
    <col min="10500" max="10500" width="8" style="52" customWidth="1"/>
    <col min="10501" max="10501" width="16.6640625" style="52" customWidth="1"/>
    <col min="10502" max="10502" width="16.5" style="52" customWidth="1"/>
    <col min="10503" max="10503" width="7" style="52" customWidth="1"/>
    <col min="10504" max="10504" width="15.5" style="52" customWidth="1"/>
    <col min="10505" max="10505" width="13.6640625" style="52" customWidth="1"/>
    <col min="10506" max="10506" width="7.83203125" style="52" customWidth="1"/>
    <col min="10507" max="10507" width="15.1640625" style="52" customWidth="1"/>
    <col min="10508" max="10508" width="14" style="52" customWidth="1"/>
    <col min="10509" max="10509" width="7.83203125" style="52" customWidth="1"/>
    <col min="10510" max="10510" width="16.83203125" style="52" customWidth="1"/>
    <col min="10511" max="10511" width="13.6640625" style="52" customWidth="1"/>
    <col min="10512" max="10512" width="8.83203125" style="52" customWidth="1"/>
    <col min="10513" max="10513" width="15.5" style="52" customWidth="1"/>
    <col min="10514" max="10514" width="13.83203125" style="52" customWidth="1"/>
    <col min="10515" max="10755" width="9.33203125" style="52"/>
    <col min="10756" max="10756" width="8" style="52" customWidth="1"/>
    <col min="10757" max="10757" width="16.6640625" style="52" customWidth="1"/>
    <col min="10758" max="10758" width="16.5" style="52" customWidth="1"/>
    <col min="10759" max="10759" width="7" style="52" customWidth="1"/>
    <col min="10760" max="10760" width="15.5" style="52" customWidth="1"/>
    <col min="10761" max="10761" width="13.6640625" style="52" customWidth="1"/>
    <col min="10762" max="10762" width="7.83203125" style="52" customWidth="1"/>
    <col min="10763" max="10763" width="15.1640625" style="52" customWidth="1"/>
    <col min="10764" max="10764" width="14" style="52" customWidth="1"/>
    <col min="10765" max="10765" width="7.83203125" style="52" customWidth="1"/>
    <col min="10766" max="10766" width="16.83203125" style="52" customWidth="1"/>
    <col min="10767" max="10767" width="13.6640625" style="52" customWidth="1"/>
    <col min="10768" max="10768" width="8.83203125" style="52" customWidth="1"/>
    <col min="10769" max="10769" width="15.5" style="52" customWidth="1"/>
    <col min="10770" max="10770" width="13.83203125" style="52" customWidth="1"/>
    <col min="10771" max="11011" width="9.33203125" style="52"/>
    <col min="11012" max="11012" width="8" style="52" customWidth="1"/>
    <col min="11013" max="11013" width="16.6640625" style="52" customWidth="1"/>
    <col min="11014" max="11014" width="16.5" style="52" customWidth="1"/>
    <col min="11015" max="11015" width="7" style="52" customWidth="1"/>
    <col min="11016" max="11016" width="15.5" style="52" customWidth="1"/>
    <col min="11017" max="11017" width="13.6640625" style="52" customWidth="1"/>
    <col min="11018" max="11018" width="7.83203125" style="52" customWidth="1"/>
    <col min="11019" max="11019" width="15.1640625" style="52" customWidth="1"/>
    <col min="11020" max="11020" width="14" style="52" customWidth="1"/>
    <col min="11021" max="11021" width="7.83203125" style="52" customWidth="1"/>
    <col min="11022" max="11022" width="16.83203125" style="52" customWidth="1"/>
    <col min="11023" max="11023" width="13.6640625" style="52" customWidth="1"/>
    <col min="11024" max="11024" width="8.83203125" style="52" customWidth="1"/>
    <col min="11025" max="11025" width="15.5" style="52" customWidth="1"/>
    <col min="11026" max="11026" width="13.83203125" style="52" customWidth="1"/>
    <col min="11027" max="11267" width="9.33203125" style="52"/>
    <col min="11268" max="11268" width="8" style="52" customWidth="1"/>
    <col min="11269" max="11269" width="16.6640625" style="52" customWidth="1"/>
    <col min="11270" max="11270" width="16.5" style="52" customWidth="1"/>
    <col min="11271" max="11271" width="7" style="52" customWidth="1"/>
    <col min="11272" max="11272" width="15.5" style="52" customWidth="1"/>
    <col min="11273" max="11273" width="13.6640625" style="52" customWidth="1"/>
    <col min="11274" max="11274" width="7.83203125" style="52" customWidth="1"/>
    <col min="11275" max="11275" width="15.1640625" style="52" customWidth="1"/>
    <col min="11276" max="11276" width="14" style="52" customWidth="1"/>
    <col min="11277" max="11277" width="7.83203125" style="52" customWidth="1"/>
    <col min="11278" max="11278" width="16.83203125" style="52" customWidth="1"/>
    <col min="11279" max="11279" width="13.6640625" style="52" customWidth="1"/>
    <col min="11280" max="11280" width="8.83203125" style="52" customWidth="1"/>
    <col min="11281" max="11281" width="15.5" style="52" customWidth="1"/>
    <col min="11282" max="11282" width="13.83203125" style="52" customWidth="1"/>
    <col min="11283" max="11523" width="9.33203125" style="52"/>
    <col min="11524" max="11524" width="8" style="52" customWidth="1"/>
    <col min="11525" max="11525" width="16.6640625" style="52" customWidth="1"/>
    <col min="11526" max="11526" width="16.5" style="52" customWidth="1"/>
    <col min="11527" max="11527" width="7" style="52" customWidth="1"/>
    <col min="11528" max="11528" width="15.5" style="52" customWidth="1"/>
    <col min="11529" max="11529" width="13.6640625" style="52" customWidth="1"/>
    <col min="11530" max="11530" width="7.83203125" style="52" customWidth="1"/>
    <col min="11531" max="11531" width="15.1640625" style="52" customWidth="1"/>
    <col min="11532" max="11532" width="14" style="52" customWidth="1"/>
    <col min="11533" max="11533" width="7.83203125" style="52" customWidth="1"/>
    <col min="11534" max="11534" width="16.83203125" style="52" customWidth="1"/>
    <col min="11535" max="11535" width="13.6640625" style="52" customWidth="1"/>
    <col min="11536" max="11536" width="8.83203125" style="52" customWidth="1"/>
    <col min="11537" max="11537" width="15.5" style="52" customWidth="1"/>
    <col min="11538" max="11538" width="13.83203125" style="52" customWidth="1"/>
    <col min="11539" max="11779" width="9.33203125" style="52"/>
    <col min="11780" max="11780" width="8" style="52" customWidth="1"/>
    <col min="11781" max="11781" width="16.6640625" style="52" customWidth="1"/>
    <col min="11782" max="11782" width="16.5" style="52" customWidth="1"/>
    <col min="11783" max="11783" width="7" style="52" customWidth="1"/>
    <col min="11784" max="11784" width="15.5" style="52" customWidth="1"/>
    <col min="11785" max="11785" width="13.6640625" style="52" customWidth="1"/>
    <col min="11786" max="11786" width="7.83203125" style="52" customWidth="1"/>
    <col min="11787" max="11787" width="15.1640625" style="52" customWidth="1"/>
    <col min="11788" max="11788" width="14" style="52" customWidth="1"/>
    <col min="11789" max="11789" width="7.83203125" style="52" customWidth="1"/>
    <col min="11790" max="11790" width="16.83203125" style="52" customWidth="1"/>
    <col min="11791" max="11791" width="13.6640625" style="52" customWidth="1"/>
    <col min="11792" max="11792" width="8.83203125" style="52" customWidth="1"/>
    <col min="11793" max="11793" width="15.5" style="52" customWidth="1"/>
    <col min="11794" max="11794" width="13.83203125" style="52" customWidth="1"/>
    <col min="11795" max="12035" width="9.33203125" style="52"/>
    <col min="12036" max="12036" width="8" style="52" customWidth="1"/>
    <col min="12037" max="12037" width="16.6640625" style="52" customWidth="1"/>
    <col min="12038" max="12038" width="16.5" style="52" customWidth="1"/>
    <col min="12039" max="12039" width="7" style="52" customWidth="1"/>
    <col min="12040" max="12040" width="15.5" style="52" customWidth="1"/>
    <col min="12041" max="12041" width="13.6640625" style="52" customWidth="1"/>
    <col min="12042" max="12042" width="7.83203125" style="52" customWidth="1"/>
    <col min="12043" max="12043" width="15.1640625" style="52" customWidth="1"/>
    <col min="12044" max="12044" width="14" style="52" customWidth="1"/>
    <col min="12045" max="12045" width="7.83203125" style="52" customWidth="1"/>
    <col min="12046" max="12046" width="16.83203125" style="52" customWidth="1"/>
    <col min="12047" max="12047" width="13.6640625" style="52" customWidth="1"/>
    <col min="12048" max="12048" width="8.83203125" style="52" customWidth="1"/>
    <col min="12049" max="12049" width="15.5" style="52" customWidth="1"/>
    <col min="12050" max="12050" width="13.83203125" style="52" customWidth="1"/>
    <col min="12051" max="12291" width="9.33203125" style="52"/>
    <col min="12292" max="12292" width="8" style="52" customWidth="1"/>
    <col min="12293" max="12293" width="16.6640625" style="52" customWidth="1"/>
    <col min="12294" max="12294" width="16.5" style="52" customWidth="1"/>
    <col min="12295" max="12295" width="7" style="52" customWidth="1"/>
    <col min="12296" max="12296" width="15.5" style="52" customWidth="1"/>
    <col min="12297" max="12297" width="13.6640625" style="52" customWidth="1"/>
    <col min="12298" max="12298" width="7.83203125" style="52" customWidth="1"/>
    <col min="12299" max="12299" width="15.1640625" style="52" customWidth="1"/>
    <col min="12300" max="12300" width="14" style="52" customWidth="1"/>
    <col min="12301" max="12301" width="7.83203125" style="52" customWidth="1"/>
    <col min="12302" max="12302" width="16.83203125" style="52" customWidth="1"/>
    <col min="12303" max="12303" width="13.6640625" style="52" customWidth="1"/>
    <col min="12304" max="12304" width="8.83203125" style="52" customWidth="1"/>
    <col min="12305" max="12305" width="15.5" style="52" customWidth="1"/>
    <col min="12306" max="12306" width="13.83203125" style="52" customWidth="1"/>
    <col min="12307" max="12547" width="9.33203125" style="52"/>
    <col min="12548" max="12548" width="8" style="52" customWidth="1"/>
    <col min="12549" max="12549" width="16.6640625" style="52" customWidth="1"/>
    <col min="12550" max="12550" width="16.5" style="52" customWidth="1"/>
    <col min="12551" max="12551" width="7" style="52" customWidth="1"/>
    <col min="12552" max="12552" width="15.5" style="52" customWidth="1"/>
    <col min="12553" max="12553" width="13.6640625" style="52" customWidth="1"/>
    <col min="12554" max="12554" width="7.83203125" style="52" customWidth="1"/>
    <col min="12555" max="12555" width="15.1640625" style="52" customWidth="1"/>
    <col min="12556" max="12556" width="14" style="52" customWidth="1"/>
    <col min="12557" max="12557" width="7.83203125" style="52" customWidth="1"/>
    <col min="12558" max="12558" width="16.83203125" style="52" customWidth="1"/>
    <col min="12559" max="12559" width="13.6640625" style="52" customWidth="1"/>
    <col min="12560" max="12560" width="8.83203125" style="52" customWidth="1"/>
    <col min="12561" max="12561" width="15.5" style="52" customWidth="1"/>
    <col min="12562" max="12562" width="13.83203125" style="52" customWidth="1"/>
    <col min="12563" max="12803" width="9.33203125" style="52"/>
    <col min="12804" max="12804" width="8" style="52" customWidth="1"/>
    <col min="12805" max="12805" width="16.6640625" style="52" customWidth="1"/>
    <col min="12806" max="12806" width="16.5" style="52" customWidth="1"/>
    <col min="12807" max="12807" width="7" style="52" customWidth="1"/>
    <col min="12808" max="12808" width="15.5" style="52" customWidth="1"/>
    <col min="12809" max="12809" width="13.6640625" style="52" customWidth="1"/>
    <col min="12810" max="12810" width="7.83203125" style="52" customWidth="1"/>
    <col min="12811" max="12811" width="15.1640625" style="52" customWidth="1"/>
    <col min="12812" max="12812" width="14" style="52" customWidth="1"/>
    <col min="12813" max="12813" width="7.83203125" style="52" customWidth="1"/>
    <col min="12814" max="12814" width="16.83203125" style="52" customWidth="1"/>
    <col min="12815" max="12815" width="13.6640625" style="52" customWidth="1"/>
    <col min="12816" max="12816" width="8.83203125" style="52" customWidth="1"/>
    <col min="12817" max="12817" width="15.5" style="52" customWidth="1"/>
    <col min="12818" max="12818" width="13.83203125" style="52" customWidth="1"/>
    <col min="12819" max="13059" width="9.33203125" style="52"/>
    <col min="13060" max="13060" width="8" style="52" customWidth="1"/>
    <col min="13061" max="13061" width="16.6640625" style="52" customWidth="1"/>
    <col min="13062" max="13062" width="16.5" style="52" customWidth="1"/>
    <col min="13063" max="13063" width="7" style="52" customWidth="1"/>
    <col min="13064" max="13064" width="15.5" style="52" customWidth="1"/>
    <col min="13065" max="13065" width="13.6640625" style="52" customWidth="1"/>
    <col min="13066" max="13066" width="7.83203125" style="52" customWidth="1"/>
    <col min="13067" max="13067" width="15.1640625" style="52" customWidth="1"/>
    <col min="13068" max="13068" width="14" style="52" customWidth="1"/>
    <col min="13069" max="13069" width="7.83203125" style="52" customWidth="1"/>
    <col min="13070" max="13070" width="16.83203125" style="52" customWidth="1"/>
    <col min="13071" max="13071" width="13.6640625" style="52" customWidth="1"/>
    <col min="13072" max="13072" width="8.83203125" style="52" customWidth="1"/>
    <col min="13073" max="13073" width="15.5" style="52" customWidth="1"/>
    <col min="13074" max="13074" width="13.83203125" style="52" customWidth="1"/>
    <col min="13075" max="13315" width="9.33203125" style="52"/>
    <col min="13316" max="13316" width="8" style="52" customWidth="1"/>
    <col min="13317" max="13317" width="16.6640625" style="52" customWidth="1"/>
    <col min="13318" max="13318" width="16.5" style="52" customWidth="1"/>
    <col min="13319" max="13319" width="7" style="52" customWidth="1"/>
    <col min="13320" max="13320" width="15.5" style="52" customWidth="1"/>
    <col min="13321" max="13321" width="13.6640625" style="52" customWidth="1"/>
    <col min="13322" max="13322" width="7.83203125" style="52" customWidth="1"/>
    <col min="13323" max="13323" width="15.1640625" style="52" customWidth="1"/>
    <col min="13324" max="13324" width="14" style="52" customWidth="1"/>
    <col min="13325" max="13325" width="7.83203125" style="52" customWidth="1"/>
    <col min="13326" max="13326" width="16.83203125" style="52" customWidth="1"/>
    <col min="13327" max="13327" width="13.6640625" style="52" customWidth="1"/>
    <col min="13328" max="13328" width="8.83203125" style="52" customWidth="1"/>
    <col min="13329" max="13329" width="15.5" style="52" customWidth="1"/>
    <col min="13330" max="13330" width="13.83203125" style="52" customWidth="1"/>
    <col min="13331" max="13571" width="9.33203125" style="52"/>
    <col min="13572" max="13572" width="8" style="52" customWidth="1"/>
    <col min="13573" max="13573" width="16.6640625" style="52" customWidth="1"/>
    <col min="13574" max="13574" width="16.5" style="52" customWidth="1"/>
    <col min="13575" max="13575" width="7" style="52" customWidth="1"/>
    <col min="13576" max="13576" width="15.5" style="52" customWidth="1"/>
    <col min="13577" max="13577" width="13.6640625" style="52" customWidth="1"/>
    <col min="13578" max="13578" width="7.83203125" style="52" customWidth="1"/>
    <col min="13579" max="13579" width="15.1640625" style="52" customWidth="1"/>
    <col min="13580" max="13580" width="14" style="52" customWidth="1"/>
    <col min="13581" max="13581" width="7.83203125" style="52" customWidth="1"/>
    <col min="13582" max="13582" width="16.83203125" style="52" customWidth="1"/>
    <col min="13583" max="13583" width="13.6640625" style="52" customWidth="1"/>
    <col min="13584" max="13584" width="8.83203125" style="52" customWidth="1"/>
    <col min="13585" max="13585" width="15.5" style="52" customWidth="1"/>
    <col min="13586" max="13586" width="13.83203125" style="52" customWidth="1"/>
    <col min="13587" max="13827" width="9.33203125" style="52"/>
    <col min="13828" max="13828" width="8" style="52" customWidth="1"/>
    <col min="13829" max="13829" width="16.6640625" style="52" customWidth="1"/>
    <col min="13830" max="13830" width="16.5" style="52" customWidth="1"/>
    <col min="13831" max="13831" width="7" style="52" customWidth="1"/>
    <col min="13832" max="13832" width="15.5" style="52" customWidth="1"/>
    <col min="13833" max="13833" width="13.6640625" style="52" customWidth="1"/>
    <col min="13834" max="13834" width="7.83203125" style="52" customWidth="1"/>
    <col min="13835" max="13835" width="15.1640625" style="52" customWidth="1"/>
    <col min="13836" max="13836" width="14" style="52" customWidth="1"/>
    <col min="13837" max="13837" width="7.83203125" style="52" customWidth="1"/>
    <col min="13838" max="13838" width="16.83203125" style="52" customWidth="1"/>
    <col min="13839" max="13839" width="13.6640625" style="52" customWidth="1"/>
    <col min="13840" max="13840" width="8.83203125" style="52" customWidth="1"/>
    <col min="13841" max="13841" width="15.5" style="52" customWidth="1"/>
    <col min="13842" max="13842" width="13.83203125" style="52" customWidth="1"/>
    <col min="13843" max="14083" width="9.33203125" style="52"/>
    <col min="14084" max="14084" width="8" style="52" customWidth="1"/>
    <col min="14085" max="14085" width="16.6640625" style="52" customWidth="1"/>
    <col min="14086" max="14086" width="16.5" style="52" customWidth="1"/>
    <col min="14087" max="14087" width="7" style="52" customWidth="1"/>
    <col min="14088" max="14088" width="15.5" style="52" customWidth="1"/>
    <col min="14089" max="14089" width="13.6640625" style="52" customWidth="1"/>
    <col min="14090" max="14090" width="7.83203125" style="52" customWidth="1"/>
    <col min="14091" max="14091" width="15.1640625" style="52" customWidth="1"/>
    <col min="14092" max="14092" width="14" style="52" customWidth="1"/>
    <col min="14093" max="14093" width="7.83203125" style="52" customWidth="1"/>
    <col min="14094" max="14094" width="16.83203125" style="52" customWidth="1"/>
    <col min="14095" max="14095" width="13.6640625" style="52" customWidth="1"/>
    <col min="14096" max="14096" width="8.83203125" style="52" customWidth="1"/>
    <col min="14097" max="14097" width="15.5" style="52" customWidth="1"/>
    <col min="14098" max="14098" width="13.83203125" style="52" customWidth="1"/>
    <col min="14099" max="14339" width="9.33203125" style="52"/>
    <col min="14340" max="14340" width="8" style="52" customWidth="1"/>
    <col min="14341" max="14341" width="16.6640625" style="52" customWidth="1"/>
    <col min="14342" max="14342" width="16.5" style="52" customWidth="1"/>
    <col min="14343" max="14343" width="7" style="52" customWidth="1"/>
    <col min="14344" max="14344" width="15.5" style="52" customWidth="1"/>
    <col min="14345" max="14345" width="13.6640625" style="52" customWidth="1"/>
    <col min="14346" max="14346" width="7.83203125" style="52" customWidth="1"/>
    <col min="14347" max="14347" width="15.1640625" style="52" customWidth="1"/>
    <col min="14348" max="14348" width="14" style="52" customWidth="1"/>
    <col min="14349" max="14349" width="7.83203125" style="52" customWidth="1"/>
    <col min="14350" max="14350" width="16.83203125" style="52" customWidth="1"/>
    <col min="14351" max="14351" width="13.6640625" style="52" customWidth="1"/>
    <col min="14352" max="14352" width="8.83203125" style="52" customWidth="1"/>
    <col min="14353" max="14353" width="15.5" style="52" customWidth="1"/>
    <col min="14354" max="14354" width="13.83203125" style="52" customWidth="1"/>
    <col min="14355" max="14595" width="9.33203125" style="52"/>
    <col min="14596" max="14596" width="8" style="52" customWidth="1"/>
    <col min="14597" max="14597" width="16.6640625" style="52" customWidth="1"/>
    <col min="14598" max="14598" width="16.5" style="52" customWidth="1"/>
    <col min="14599" max="14599" width="7" style="52" customWidth="1"/>
    <col min="14600" max="14600" width="15.5" style="52" customWidth="1"/>
    <col min="14601" max="14601" width="13.6640625" style="52" customWidth="1"/>
    <col min="14602" max="14602" width="7.83203125" style="52" customWidth="1"/>
    <col min="14603" max="14603" width="15.1640625" style="52" customWidth="1"/>
    <col min="14604" max="14604" width="14" style="52" customWidth="1"/>
    <col min="14605" max="14605" width="7.83203125" style="52" customWidth="1"/>
    <col min="14606" max="14606" width="16.83203125" style="52" customWidth="1"/>
    <col min="14607" max="14607" width="13.6640625" style="52" customWidth="1"/>
    <col min="14608" max="14608" width="8.83203125" style="52" customWidth="1"/>
    <col min="14609" max="14609" width="15.5" style="52" customWidth="1"/>
    <col min="14610" max="14610" width="13.83203125" style="52" customWidth="1"/>
    <col min="14611" max="14851" width="9.33203125" style="52"/>
    <col min="14852" max="14852" width="8" style="52" customWidth="1"/>
    <col min="14853" max="14853" width="16.6640625" style="52" customWidth="1"/>
    <col min="14854" max="14854" width="16.5" style="52" customWidth="1"/>
    <col min="14855" max="14855" width="7" style="52" customWidth="1"/>
    <col min="14856" max="14856" width="15.5" style="52" customWidth="1"/>
    <col min="14857" max="14857" width="13.6640625" style="52" customWidth="1"/>
    <col min="14858" max="14858" width="7.83203125" style="52" customWidth="1"/>
    <col min="14859" max="14859" width="15.1640625" style="52" customWidth="1"/>
    <col min="14860" max="14860" width="14" style="52" customWidth="1"/>
    <col min="14861" max="14861" width="7.83203125" style="52" customWidth="1"/>
    <col min="14862" max="14862" width="16.83203125" style="52" customWidth="1"/>
    <col min="14863" max="14863" width="13.6640625" style="52" customWidth="1"/>
    <col min="14864" max="14864" width="8.83203125" style="52" customWidth="1"/>
    <col min="14865" max="14865" width="15.5" style="52" customWidth="1"/>
    <col min="14866" max="14866" width="13.83203125" style="52" customWidth="1"/>
    <col min="14867" max="15107" width="9.33203125" style="52"/>
    <col min="15108" max="15108" width="8" style="52" customWidth="1"/>
    <col min="15109" max="15109" width="16.6640625" style="52" customWidth="1"/>
    <col min="15110" max="15110" width="16.5" style="52" customWidth="1"/>
    <col min="15111" max="15111" width="7" style="52" customWidth="1"/>
    <col min="15112" max="15112" width="15.5" style="52" customWidth="1"/>
    <col min="15113" max="15113" width="13.6640625" style="52" customWidth="1"/>
    <col min="15114" max="15114" width="7.83203125" style="52" customWidth="1"/>
    <col min="15115" max="15115" width="15.1640625" style="52" customWidth="1"/>
    <col min="15116" max="15116" width="14" style="52" customWidth="1"/>
    <col min="15117" max="15117" width="7.83203125" style="52" customWidth="1"/>
    <col min="15118" max="15118" width="16.83203125" style="52" customWidth="1"/>
    <col min="15119" max="15119" width="13.6640625" style="52" customWidth="1"/>
    <col min="15120" max="15120" width="8.83203125" style="52" customWidth="1"/>
    <col min="15121" max="15121" width="15.5" style="52" customWidth="1"/>
    <col min="15122" max="15122" width="13.83203125" style="52" customWidth="1"/>
    <col min="15123" max="15363" width="9.33203125" style="52"/>
    <col min="15364" max="15364" width="8" style="52" customWidth="1"/>
    <col min="15365" max="15365" width="16.6640625" style="52" customWidth="1"/>
    <col min="15366" max="15366" width="16.5" style="52" customWidth="1"/>
    <col min="15367" max="15367" width="7" style="52" customWidth="1"/>
    <col min="15368" max="15368" width="15.5" style="52" customWidth="1"/>
    <col min="15369" max="15369" width="13.6640625" style="52" customWidth="1"/>
    <col min="15370" max="15370" width="7.83203125" style="52" customWidth="1"/>
    <col min="15371" max="15371" width="15.1640625" style="52" customWidth="1"/>
    <col min="15372" max="15372" width="14" style="52" customWidth="1"/>
    <col min="15373" max="15373" width="7.83203125" style="52" customWidth="1"/>
    <col min="15374" max="15374" width="16.83203125" style="52" customWidth="1"/>
    <col min="15375" max="15375" width="13.6640625" style="52" customWidth="1"/>
    <col min="15376" max="15376" width="8.83203125" style="52" customWidth="1"/>
    <col min="15377" max="15377" width="15.5" style="52" customWidth="1"/>
    <col min="15378" max="15378" width="13.83203125" style="52" customWidth="1"/>
    <col min="15379" max="15619" width="9.33203125" style="52"/>
    <col min="15620" max="15620" width="8" style="52" customWidth="1"/>
    <col min="15621" max="15621" width="16.6640625" style="52" customWidth="1"/>
    <col min="15622" max="15622" width="16.5" style="52" customWidth="1"/>
    <col min="15623" max="15623" width="7" style="52" customWidth="1"/>
    <col min="15624" max="15624" width="15.5" style="52" customWidth="1"/>
    <col min="15625" max="15625" width="13.6640625" style="52" customWidth="1"/>
    <col min="15626" max="15626" width="7.83203125" style="52" customWidth="1"/>
    <col min="15627" max="15627" width="15.1640625" style="52" customWidth="1"/>
    <col min="15628" max="15628" width="14" style="52" customWidth="1"/>
    <col min="15629" max="15629" width="7.83203125" style="52" customWidth="1"/>
    <col min="15630" max="15630" width="16.83203125" style="52" customWidth="1"/>
    <col min="15631" max="15631" width="13.6640625" style="52" customWidth="1"/>
    <col min="15632" max="15632" width="8.83203125" style="52" customWidth="1"/>
    <col min="15633" max="15633" width="15.5" style="52" customWidth="1"/>
    <col min="15634" max="15634" width="13.83203125" style="52" customWidth="1"/>
    <col min="15635" max="15875" width="9.33203125" style="52"/>
    <col min="15876" max="15876" width="8" style="52" customWidth="1"/>
    <col min="15877" max="15877" width="16.6640625" style="52" customWidth="1"/>
    <col min="15878" max="15878" width="16.5" style="52" customWidth="1"/>
    <col min="15879" max="15879" width="7" style="52" customWidth="1"/>
    <col min="15880" max="15880" width="15.5" style="52" customWidth="1"/>
    <col min="15881" max="15881" width="13.6640625" style="52" customWidth="1"/>
    <col min="15882" max="15882" width="7.83203125" style="52" customWidth="1"/>
    <col min="15883" max="15883" width="15.1640625" style="52" customWidth="1"/>
    <col min="15884" max="15884" width="14" style="52" customWidth="1"/>
    <col min="15885" max="15885" width="7.83203125" style="52" customWidth="1"/>
    <col min="15886" max="15886" width="16.83203125" style="52" customWidth="1"/>
    <col min="15887" max="15887" width="13.6640625" style="52" customWidth="1"/>
    <col min="15888" max="15888" width="8.83203125" style="52" customWidth="1"/>
    <col min="15889" max="15889" width="15.5" style="52" customWidth="1"/>
    <col min="15890" max="15890" width="13.83203125" style="52" customWidth="1"/>
    <col min="15891" max="16131" width="9.33203125" style="52"/>
    <col min="16132" max="16132" width="8" style="52" customWidth="1"/>
    <col min="16133" max="16133" width="16.6640625" style="52" customWidth="1"/>
    <col min="16134" max="16134" width="16.5" style="52" customWidth="1"/>
    <col min="16135" max="16135" width="7" style="52" customWidth="1"/>
    <col min="16136" max="16136" width="15.5" style="52" customWidth="1"/>
    <col min="16137" max="16137" width="13.6640625" style="52" customWidth="1"/>
    <col min="16138" max="16138" width="7.83203125" style="52" customWidth="1"/>
    <col min="16139" max="16139" width="15.1640625" style="52" customWidth="1"/>
    <col min="16140" max="16140" width="14" style="52" customWidth="1"/>
    <col min="16141" max="16141" width="7.83203125" style="52" customWidth="1"/>
    <col min="16142" max="16142" width="16.83203125" style="52" customWidth="1"/>
    <col min="16143" max="16143" width="13.6640625" style="52" customWidth="1"/>
    <col min="16144" max="16144" width="8.83203125" style="52" customWidth="1"/>
    <col min="16145" max="16145" width="15.5" style="52" customWidth="1"/>
    <col min="16146" max="16146" width="13.83203125" style="52" customWidth="1"/>
    <col min="16147" max="16384" width="9.33203125" style="52"/>
  </cols>
  <sheetData>
    <row r="1" spans="2:25" ht="65.25" customHeight="1">
      <c r="B1" s="126" t="s">
        <v>52</v>
      </c>
      <c r="C1" s="126"/>
      <c r="D1" s="126"/>
      <c r="E1" s="126"/>
      <c r="F1" s="126"/>
      <c r="G1" s="126"/>
      <c r="H1" s="126"/>
      <c r="I1" s="126"/>
      <c r="J1" s="126"/>
      <c r="K1" s="51"/>
      <c r="L1" s="51"/>
      <c r="M1" s="51"/>
      <c r="N1" s="127" t="s">
        <v>53</v>
      </c>
      <c r="O1" s="127"/>
      <c r="P1" s="127"/>
      <c r="Q1" s="127"/>
      <c r="R1" s="127"/>
      <c r="S1" s="127"/>
      <c r="T1" s="127"/>
      <c r="U1" s="127"/>
      <c r="V1" s="127"/>
      <c r="W1" s="127"/>
      <c r="X1" s="127"/>
      <c r="Y1" s="127"/>
    </row>
    <row r="2" spans="2:25" ht="24" customHeight="1">
      <c r="B2" s="128" t="s">
        <v>123</v>
      </c>
      <c r="C2" s="128"/>
      <c r="D2" s="128"/>
      <c r="E2" s="128"/>
      <c r="F2" s="128"/>
      <c r="G2" s="128"/>
      <c r="H2" s="128"/>
      <c r="I2" s="128"/>
      <c r="J2" s="128"/>
      <c r="K2" s="128"/>
      <c r="L2" s="128"/>
      <c r="M2" s="128"/>
      <c r="N2" s="128"/>
      <c r="O2" s="128"/>
      <c r="P2" s="128"/>
      <c r="Q2" s="128"/>
      <c r="R2" s="128"/>
      <c r="S2" s="128"/>
      <c r="T2" s="128"/>
      <c r="U2" s="128"/>
      <c r="V2" s="128"/>
      <c r="W2" s="128"/>
      <c r="X2" s="128"/>
      <c r="Y2" s="128"/>
    </row>
    <row r="3" spans="2:25" ht="33" customHeight="1">
      <c r="B3" s="129" t="s">
        <v>124</v>
      </c>
      <c r="C3" s="129"/>
      <c r="D3" s="129"/>
      <c r="E3" s="129"/>
      <c r="F3" s="129"/>
      <c r="G3" s="129"/>
      <c r="H3" s="129"/>
      <c r="I3" s="129"/>
      <c r="J3" s="129"/>
      <c r="K3" s="129"/>
      <c r="L3" s="129"/>
      <c r="M3" s="129"/>
      <c r="N3" s="129"/>
      <c r="O3" s="129"/>
      <c r="P3" s="129"/>
      <c r="Q3" s="129"/>
      <c r="R3" s="129"/>
      <c r="S3" s="129"/>
      <c r="T3" s="129"/>
      <c r="U3" s="129"/>
      <c r="V3" s="129"/>
      <c r="W3" s="129"/>
      <c r="X3" s="129"/>
      <c r="Y3" s="129"/>
    </row>
    <row r="4" spans="2:25" s="53" customFormat="1" ht="21" customHeight="1">
      <c r="B4" s="137" t="s">
        <v>54</v>
      </c>
      <c r="C4" s="138"/>
      <c r="D4" s="138"/>
      <c r="E4" s="138"/>
      <c r="F4" s="138"/>
      <c r="G4" s="138"/>
      <c r="H4" s="138"/>
      <c r="I4" s="138"/>
      <c r="J4" s="138"/>
      <c r="K4" s="138"/>
      <c r="L4" s="138"/>
      <c r="M4" s="139"/>
      <c r="N4" s="130" t="s">
        <v>55</v>
      </c>
      <c r="O4" s="130"/>
      <c r="P4" s="130"/>
      <c r="Q4" s="131"/>
      <c r="R4" s="131"/>
      <c r="S4" s="131"/>
      <c r="T4" s="130"/>
      <c r="U4" s="130"/>
      <c r="V4" s="130"/>
      <c r="W4" s="130"/>
      <c r="X4" s="130"/>
      <c r="Y4" s="130"/>
    </row>
    <row r="5" spans="2:25" s="54" customFormat="1" ht="50.25" customHeight="1">
      <c r="B5" s="66" t="s">
        <v>56</v>
      </c>
      <c r="C5" s="49" t="s">
        <v>57</v>
      </c>
      <c r="D5" s="66" t="s">
        <v>58</v>
      </c>
      <c r="E5" s="67" t="s">
        <v>115</v>
      </c>
      <c r="F5" s="67" t="s">
        <v>116</v>
      </c>
      <c r="G5" s="67" t="s">
        <v>114</v>
      </c>
      <c r="H5" s="66" t="s">
        <v>56</v>
      </c>
      <c r="I5" s="49" t="s">
        <v>57</v>
      </c>
      <c r="J5" s="66" t="s">
        <v>58</v>
      </c>
      <c r="K5" s="67" t="s">
        <v>115</v>
      </c>
      <c r="L5" s="67" t="s">
        <v>116</v>
      </c>
      <c r="M5" s="67" t="s">
        <v>114</v>
      </c>
      <c r="N5" s="66" t="s">
        <v>56</v>
      </c>
      <c r="O5" s="49" t="s">
        <v>57</v>
      </c>
      <c r="P5" s="66" t="s">
        <v>58</v>
      </c>
      <c r="Q5" s="67" t="s">
        <v>115</v>
      </c>
      <c r="R5" s="67" t="s">
        <v>116</v>
      </c>
      <c r="S5" s="67" t="s">
        <v>114</v>
      </c>
      <c r="T5" s="66" t="s">
        <v>56</v>
      </c>
      <c r="U5" s="49" t="s">
        <v>57</v>
      </c>
      <c r="V5" s="66" t="s">
        <v>58</v>
      </c>
      <c r="W5" s="67" t="s">
        <v>115</v>
      </c>
      <c r="X5" s="67" t="s">
        <v>116</v>
      </c>
      <c r="Y5" s="67" t="s">
        <v>114</v>
      </c>
    </row>
    <row r="6" spans="2:25" s="58" customFormat="1" ht="21" customHeight="1">
      <c r="B6" s="55">
        <v>1</v>
      </c>
      <c r="C6" s="56" t="s">
        <v>59</v>
      </c>
      <c r="D6" s="59">
        <v>26</v>
      </c>
      <c r="E6" s="68" t="e">
        <f>#REF!</f>
        <v>#REF!</v>
      </c>
      <c r="F6" s="72" t="e">
        <f>#REF!</f>
        <v>#REF!</v>
      </c>
      <c r="G6" s="76" t="e">
        <f>#REF!</f>
        <v>#REF!</v>
      </c>
      <c r="H6" s="55">
        <v>16</v>
      </c>
      <c r="I6" s="63" t="s">
        <v>65</v>
      </c>
      <c r="J6" s="44">
        <v>34</v>
      </c>
      <c r="K6" s="68" t="e">
        <f>#REF!</f>
        <v>#REF!</v>
      </c>
      <c r="L6" s="72" t="e">
        <f>#REF!</f>
        <v>#REF!</v>
      </c>
      <c r="M6" s="76" t="e">
        <f>#REF!</f>
        <v>#REF!</v>
      </c>
      <c r="N6" s="55">
        <v>1</v>
      </c>
      <c r="O6" s="57" t="s">
        <v>61</v>
      </c>
      <c r="P6" s="55">
        <v>21</v>
      </c>
      <c r="Q6" s="69" t="e">
        <f>#REF!</f>
        <v>#REF!</v>
      </c>
      <c r="R6" s="73" t="e">
        <f>#REF!</f>
        <v>#REF!</v>
      </c>
      <c r="S6" s="77" t="e">
        <f>#REF!</f>
        <v>#REF!</v>
      </c>
      <c r="T6" s="55">
        <v>16</v>
      </c>
      <c r="U6" s="57" t="s">
        <v>80</v>
      </c>
      <c r="V6" s="55">
        <v>32</v>
      </c>
      <c r="W6" s="69" t="e">
        <f>#REF!</f>
        <v>#REF!</v>
      </c>
      <c r="X6" s="73" t="e">
        <f>#REF!</f>
        <v>#REF!</v>
      </c>
      <c r="Y6" s="77" t="e">
        <f>#REF!</f>
        <v>#REF!</v>
      </c>
    </row>
    <row r="7" spans="2:25" s="58" customFormat="1" ht="21" customHeight="1">
      <c r="B7" s="55">
        <v>2</v>
      </c>
      <c r="C7" s="56" t="s">
        <v>64</v>
      </c>
      <c r="D7" s="59">
        <v>28</v>
      </c>
      <c r="E7" s="68" t="e">
        <f>#REF!</f>
        <v>#REF!</v>
      </c>
      <c r="F7" s="72" t="e">
        <f>#REF!</f>
        <v>#REF!</v>
      </c>
      <c r="G7" s="76" t="e">
        <f>#REF!</f>
        <v>#REF!</v>
      </c>
      <c r="H7" s="55">
        <v>17</v>
      </c>
      <c r="I7" s="63" t="s">
        <v>69</v>
      </c>
      <c r="J7" s="44">
        <v>28</v>
      </c>
      <c r="K7" s="68" t="e">
        <f>#REF!</f>
        <v>#REF!</v>
      </c>
      <c r="L7" s="72" t="e">
        <f>#REF!</f>
        <v>#REF!</v>
      </c>
      <c r="M7" s="76" t="e">
        <f>#REF!</f>
        <v>#REF!</v>
      </c>
      <c r="N7" s="55">
        <v>2</v>
      </c>
      <c r="O7" s="57" t="s">
        <v>66</v>
      </c>
      <c r="P7" s="55">
        <v>24</v>
      </c>
      <c r="Q7" s="69" t="e">
        <f>#REF!</f>
        <v>#REF!</v>
      </c>
      <c r="R7" s="73" t="e">
        <f>#REF!</f>
        <v>#REF!</v>
      </c>
      <c r="S7" s="77" t="e">
        <f>#REF!</f>
        <v>#REF!</v>
      </c>
      <c r="T7" s="55">
        <v>17</v>
      </c>
      <c r="U7" s="57" t="s">
        <v>84</v>
      </c>
      <c r="V7" s="55">
        <v>19</v>
      </c>
      <c r="W7" s="69" t="e">
        <f>#REF!</f>
        <v>#REF!</v>
      </c>
      <c r="X7" s="73" t="e">
        <f>#REF!</f>
        <v>#REF!</v>
      </c>
      <c r="Y7" s="77" t="e">
        <f>#REF!</f>
        <v>#REF!</v>
      </c>
    </row>
    <row r="8" spans="2:25" s="58" customFormat="1" ht="21" customHeight="1">
      <c r="B8" s="55">
        <v>3</v>
      </c>
      <c r="C8" s="56" t="s">
        <v>68</v>
      </c>
      <c r="D8" s="59">
        <v>29</v>
      </c>
      <c r="E8" s="68" t="e">
        <f>#REF!</f>
        <v>#REF!</v>
      </c>
      <c r="F8" s="72" t="e">
        <f>#REF!</f>
        <v>#REF!</v>
      </c>
      <c r="G8" s="76" t="e">
        <f>#REF!</f>
        <v>#REF!</v>
      </c>
      <c r="H8" s="55">
        <v>18</v>
      </c>
      <c r="I8" s="63" t="s">
        <v>73</v>
      </c>
      <c r="J8" s="44">
        <v>21</v>
      </c>
      <c r="K8" s="68" t="e">
        <f>#REF!</f>
        <v>#REF!</v>
      </c>
      <c r="L8" s="72" t="e">
        <f>#REF!</f>
        <v>#REF!</v>
      </c>
      <c r="M8" s="76" t="e">
        <f>#REF!</f>
        <v>#REF!</v>
      </c>
      <c r="N8" s="55">
        <v>3</v>
      </c>
      <c r="O8" s="57" t="s">
        <v>70</v>
      </c>
      <c r="P8" s="55">
        <v>35</v>
      </c>
      <c r="Q8" s="69" t="e">
        <f>#REF!</f>
        <v>#REF!</v>
      </c>
      <c r="R8" s="73" t="e">
        <f>#REF!</f>
        <v>#REF!</v>
      </c>
      <c r="S8" s="77" t="e">
        <f>#REF!</f>
        <v>#REF!</v>
      </c>
      <c r="T8" s="55">
        <v>18</v>
      </c>
      <c r="U8" s="57" t="s">
        <v>88</v>
      </c>
      <c r="V8" s="55">
        <v>33</v>
      </c>
      <c r="W8" s="69" t="e">
        <f>#REF!</f>
        <v>#REF!</v>
      </c>
      <c r="X8" s="73" t="e">
        <f>#REF!</f>
        <v>#REF!</v>
      </c>
      <c r="Y8" s="77" t="e">
        <f>#REF!</f>
        <v>#REF!</v>
      </c>
    </row>
    <row r="9" spans="2:25" s="58" customFormat="1" ht="21" customHeight="1">
      <c r="B9" s="55">
        <v>4</v>
      </c>
      <c r="C9" s="56" t="s">
        <v>72</v>
      </c>
      <c r="D9" s="59">
        <v>28</v>
      </c>
      <c r="E9" s="68" t="e">
        <f>#REF!</f>
        <v>#REF!</v>
      </c>
      <c r="F9" s="72" t="e">
        <f>#REF!</f>
        <v>#REF!</v>
      </c>
      <c r="G9" s="76" t="e">
        <f>#REF!</f>
        <v>#REF!</v>
      </c>
      <c r="H9" s="55">
        <v>19</v>
      </c>
      <c r="I9" s="63" t="s">
        <v>78</v>
      </c>
      <c r="J9" s="44">
        <v>27</v>
      </c>
      <c r="K9" s="68" t="e">
        <f>#REF!</f>
        <v>#REF!</v>
      </c>
      <c r="L9" s="72" t="e">
        <f>#REF!</f>
        <v>#REF!</v>
      </c>
      <c r="M9" s="76" t="e">
        <f>#REF!</f>
        <v>#REF!</v>
      </c>
      <c r="N9" s="55">
        <v>4</v>
      </c>
      <c r="O9" s="57" t="s">
        <v>74</v>
      </c>
      <c r="P9" s="55">
        <v>33</v>
      </c>
      <c r="Q9" s="69" t="e">
        <f>#REF!</f>
        <v>#REF!</v>
      </c>
      <c r="R9" s="73" t="e">
        <f>#REF!</f>
        <v>#REF!</v>
      </c>
      <c r="S9" s="77" t="e">
        <f>#REF!</f>
        <v>#REF!</v>
      </c>
      <c r="T9" s="55">
        <v>19</v>
      </c>
      <c r="U9" s="57" t="s">
        <v>91</v>
      </c>
      <c r="V9" s="55">
        <v>27</v>
      </c>
      <c r="W9" s="69" t="e">
        <f>#REF!</f>
        <v>#REF!</v>
      </c>
      <c r="X9" s="73" t="e">
        <f>#REF!</f>
        <v>#REF!</v>
      </c>
      <c r="Y9" s="77" t="e">
        <f>#REF!</f>
        <v>#REF!</v>
      </c>
    </row>
    <row r="10" spans="2:25" s="58" customFormat="1" ht="21" customHeight="1">
      <c r="B10" s="55">
        <v>5</v>
      </c>
      <c r="C10" s="56" t="s">
        <v>77</v>
      </c>
      <c r="D10" s="59">
        <v>25</v>
      </c>
      <c r="E10" s="68" t="e">
        <f>#REF!</f>
        <v>#REF!</v>
      </c>
      <c r="F10" s="72" t="e">
        <f>#REF!</f>
        <v>#REF!</v>
      </c>
      <c r="G10" s="76" t="e">
        <f>#REF!</f>
        <v>#REF!</v>
      </c>
      <c r="H10" s="55">
        <v>20</v>
      </c>
      <c r="I10" s="63" t="s">
        <v>82</v>
      </c>
      <c r="J10" s="65">
        <v>25</v>
      </c>
      <c r="K10" s="68" t="e">
        <f>#REF!</f>
        <v>#REF!</v>
      </c>
      <c r="L10" s="72" t="e">
        <f>#REF!</f>
        <v>#REF!</v>
      </c>
      <c r="M10" s="76" t="e">
        <f>#REF!</f>
        <v>#REF!</v>
      </c>
      <c r="N10" s="55">
        <v>5</v>
      </c>
      <c r="O10" s="57" t="s">
        <v>79</v>
      </c>
      <c r="P10" s="55">
        <v>28</v>
      </c>
      <c r="Q10" s="69" t="e">
        <f>#REF!</f>
        <v>#REF!</v>
      </c>
      <c r="R10" s="73" t="e">
        <f>#REF!</f>
        <v>#REF!</v>
      </c>
      <c r="S10" s="77" t="e">
        <f>#REF!</f>
        <v>#REF!</v>
      </c>
      <c r="T10" s="55">
        <v>20</v>
      </c>
      <c r="U10" s="57" t="s">
        <v>95</v>
      </c>
      <c r="V10" s="55">
        <v>30</v>
      </c>
      <c r="W10" s="71" t="e">
        <f>#REF!</f>
        <v>#REF!</v>
      </c>
      <c r="X10" s="75" t="e">
        <f>#REF!</f>
        <v>#REF!</v>
      </c>
      <c r="Y10" s="79" t="e">
        <f>#REF!</f>
        <v>#REF!</v>
      </c>
    </row>
    <row r="11" spans="2:25" s="58" customFormat="1" ht="21" customHeight="1">
      <c r="B11" s="55">
        <v>6</v>
      </c>
      <c r="C11" s="56" t="s">
        <v>81</v>
      </c>
      <c r="D11" s="59">
        <v>23</v>
      </c>
      <c r="E11" s="68" t="e">
        <f>#REF!</f>
        <v>#REF!</v>
      </c>
      <c r="F11" s="72" t="e">
        <f>#REF!</f>
        <v>#REF!</v>
      </c>
      <c r="G11" s="76" t="e">
        <f>#REF!</f>
        <v>#REF!</v>
      </c>
      <c r="H11" s="55">
        <v>21</v>
      </c>
      <c r="I11" s="63" t="s">
        <v>86</v>
      </c>
      <c r="J11" s="44">
        <v>27</v>
      </c>
      <c r="K11" s="69" t="e">
        <f>#REF!</f>
        <v>#REF!</v>
      </c>
      <c r="L11" s="73" t="e">
        <f>#REF!</f>
        <v>#REF!</v>
      </c>
      <c r="M11" s="77" t="e">
        <f>#REF!</f>
        <v>#REF!</v>
      </c>
      <c r="N11" s="55">
        <v>6</v>
      </c>
      <c r="O11" s="57" t="s">
        <v>83</v>
      </c>
      <c r="P11" s="55">
        <v>34</v>
      </c>
      <c r="Q11" s="69" t="e">
        <f>#REF!</f>
        <v>#REF!</v>
      </c>
      <c r="R11" s="73" t="e">
        <f>#REF!</f>
        <v>#REF!</v>
      </c>
      <c r="S11" s="77" t="e">
        <f>#REF!</f>
        <v>#REF!</v>
      </c>
      <c r="T11" s="55">
        <v>21</v>
      </c>
      <c r="U11" s="57" t="s">
        <v>99</v>
      </c>
      <c r="V11" s="55">
        <v>26</v>
      </c>
      <c r="W11" s="71" t="e">
        <f>#REF!</f>
        <v>#REF!</v>
      </c>
      <c r="X11" s="75" t="e">
        <f>#REF!</f>
        <v>#REF!</v>
      </c>
      <c r="Y11" s="79" t="e">
        <f>#REF!</f>
        <v>#REF!</v>
      </c>
    </row>
    <row r="12" spans="2:25" s="58" customFormat="1" ht="21" customHeight="1">
      <c r="B12" s="55">
        <v>7</v>
      </c>
      <c r="C12" s="56" t="s">
        <v>85</v>
      </c>
      <c r="D12" s="59">
        <v>24</v>
      </c>
      <c r="E12" s="68" t="e">
        <f>#REF!</f>
        <v>#REF!</v>
      </c>
      <c r="F12" s="72" t="e">
        <f>#REF!</f>
        <v>#REF!</v>
      </c>
      <c r="G12" s="76" t="e">
        <f>#REF!</f>
        <v>#REF!</v>
      </c>
      <c r="H12" s="55">
        <v>22</v>
      </c>
      <c r="I12" s="63" t="s">
        <v>93</v>
      </c>
      <c r="J12" s="44">
        <v>17</v>
      </c>
      <c r="K12" s="68" t="e">
        <f>#REF!</f>
        <v>#REF!</v>
      </c>
      <c r="L12" s="72" t="e">
        <f>#REF!</f>
        <v>#REF!</v>
      </c>
      <c r="M12" s="76" t="e">
        <f>#REF!</f>
        <v>#REF!</v>
      </c>
      <c r="N12" s="55">
        <v>7</v>
      </c>
      <c r="O12" s="57" t="s">
        <v>87</v>
      </c>
      <c r="P12" s="55">
        <v>36</v>
      </c>
      <c r="Q12" s="69">
        <f>NHKS21!AI44</f>
        <v>0</v>
      </c>
      <c r="R12" s="73">
        <f>NHKS21!AJ44</f>
        <v>0</v>
      </c>
      <c r="S12" s="77">
        <f>NHKS21!AK44</f>
        <v>0</v>
      </c>
      <c r="T12" s="55">
        <v>22</v>
      </c>
      <c r="U12" s="57" t="s">
        <v>103</v>
      </c>
      <c r="V12" s="55">
        <v>24</v>
      </c>
      <c r="W12" s="71" t="e">
        <f>#REF!</f>
        <v>#REF!</v>
      </c>
      <c r="X12" s="75" t="e">
        <f>#REF!</f>
        <v>#REF!</v>
      </c>
      <c r="Y12" s="79" t="e">
        <f>#REF!</f>
        <v>#REF!</v>
      </c>
    </row>
    <row r="13" spans="2:25" s="58" customFormat="1" ht="21" customHeight="1">
      <c r="B13" s="55">
        <v>8</v>
      </c>
      <c r="C13" s="56" t="s">
        <v>89</v>
      </c>
      <c r="D13" s="59">
        <v>22</v>
      </c>
      <c r="E13" s="68" t="e">
        <f>#REF!</f>
        <v>#REF!</v>
      </c>
      <c r="F13" s="72" t="e">
        <f>#REF!</f>
        <v>#REF!</v>
      </c>
      <c r="G13" s="76" t="e">
        <f>#REF!</f>
        <v>#REF!</v>
      </c>
      <c r="H13" s="55">
        <v>23</v>
      </c>
      <c r="I13" s="63" t="s">
        <v>97</v>
      </c>
      <c r="J13" s="44">
        <v>27</v>
      </c>
      <c r="K13" s="68" t="e">
        <f>#REF!</f>
        <v>#REF!</v>
      </c>
      <c r="L13" s="72" t="e">
        <f>#REF!</f>
        <v>#REF!</v>
      </c>
      <c r="M13" s="76" t="e">
        <f>#REF!</f>
        <v>#REF!</v>
      </c>
      <c r="N13" s="55">
        <v>8</v>
      </c>
      <c r="O13" s="57" t="s">
        <v>90</v>
      </c>
      <c r="P13" s="55">
        <v>39</v>
      </c>
      <c r="Q13" s="69" t="e">
        <f>#REF!</f>
        <v>#REF!</v>
      </c>
      <c r="R13" s="73" t="e">
        <f>#REF!</f>
        <v>#REF!</v>
      </c>
      <c r="S13" s="77" t="e">
        <f>#REF!</f>
        <v>#REF!</v>
      </c>
      <c r="T13" s="55">
        <v>23</v>
      </c>
      <c r="U13" s="57" t="s">
        <v>107</v>
      </c>
      <c r="V13" s="55">
        <v>20</v>
      </c>
      <c r="W13" s="71">
        <f>KTLB21!AI46</f>
        <v>0</v>
      </c>
      <c r="X13" s="75">
        <f>KTLB21!AJ46</f>
        <v>0</v>
      </c>
      <c r="Y13" s="79">
        <f>KTLB21!AK46</f>
        <v>0</v>
      </c>
    </row>
    <row r="14" spans="2:25" s="58" customFormat="1" ht="21" customHeight="1">
      <c r="B14" s="55">
        <v>9</v>
      </c>
      <c r="C14" s="56" t="s">
        <v>92</v>
      </c>
      <c r="D14" s="59">
        <v>25</v>
      </c>
      <c r="E14" s="68" t="e">
        <f>#REF!</f>
        <v>#REF!</v>
      </c>
      <c r="F14" s="72" t="e">
        <f>#REF!</f>
        <v>#REF!</v>
      </c>
      <c r="G14" s="76" t="e">
        <f>#REF!</f>
        <v>#REF!</v>
      </c>
      <c r="H14" s="55">
        <v>24</v>
      </c>
      <c r="I14" s="63" t="s">
        <v>101</v>
      </c>
      <c r="J14" s="44">
        <v>22</v>
      </c>
      <c r="K14" s="68" t="e">
        <f>#REF!</f>
        <v>#REF!</v>
      </c>
      <c r="L14" s="72" t="e">
        <f>#REF!</f>
        <v>#REF!</v>
      </c>
      <c r="M14" s="76" t="e">
        <f>#REF!</f>
        <v>#REF!</v>
      </c>
      <c r="N14" s="55">
        <v>9</v>
      </c>
      <c r="O14" s="57" t="s">
        <v>94</v>
      </c>
      <c r="P14" s="55">
        <v>24</v>
      </c>
      <c r="Q14" s="69" t="e">
        <f>#REF!</f>
        <v>#REF!</v>
      </c>
      <c r="R14" s="73" t="e">
        <f>#REF!</f>
        <v>#REF!</v>
      </c>
      <c r="S14" s="77" t="e">
        <f>#REF!</f>
        <v>#REF!</v>
      </c>
      <c r="T14" s="55">
        <v>24</v>
      </c>
      <c r="U14" s="57" t="s">
        <v>110</v>
      </c>
      <c r="V14" s="55">
        <v>33</v>
      </c>
      <c r="W14" s="71" t="e">
        <f>#REF!</f>
        <v>#REF!</v>
      </c>
      <c r="X14" s="75" t="e">
        <f>#REF!</f>
        <v>#REF!</v>
      </c>
      <c r="Y14" s="79" t="e">
        <f>#REF!</f>
        <v>#REF!</v>
      </c>
    </row>
    <row r="15" spans="2:25" s="58" customFormat="1" ht="21" customHeight="1">
      <c r="B15" s="55">
        <v>10</v>
      </c>
      <c r="C15" s="56" t="s">
        <v>96</v>
      </c>
      <c r="D15" s="59">
        <v>25</v>
      </c>
      <c r="E15" s="68" t="e">
        <f>#REF!</f>
        <v>#REF!</v>
      </c>
      <c r="F15" s="72" t="e">
        <f>#REF!</f>
        <v>#REF!</v>
      </c>
      <c r="G15" s="76" t="e">
        <f>#REF!</f>
        <v>#REF!</v>
      </c>
      <c r="H15" s="55">
        <v>25</v>
      </c>
      <c r="I15" s="64" t="s">
        <v>105</v>
      </c>
      <c r="J15" s="44">
        <v>10</v>
      </c>
      <c r="K15" s="68" t="e">
        <f>#REF!</f>
        <v>#REF!</v>
      </c>
      <c r="L15" s="72" t="e">
        <f>#REF!</f>
        <v>#REF!</v>
      </c>
      <c r="M15" s="76" t="e">
        <f>#REF!</f>
        <v>#REF!</v>
      </c>
      <c r="N15" s="55">
        <v>10</v>
      </c>
      <c r="O15" s="57" t="s">
        <v>98</v>
      </c>
      <c r="P15" s="55">
        <v>24</v>
      </c>
      <c r="Q15" s="69" t="e">
        <f>#REF!</f>
        <v>#REF!</v>
      </c>
      <c r="R15" s="73" t="e">
        <f>#REF!</f>
        <v>#REF!</v>
      </c>
      <c r="S15" s="77" t="e">
        <f>#REF!</f>
        <v>#REF!</v>
      </c>
      <c r="T15" s="55">
        <v>25</v>
      </c>
      <c r="U15" s="57" t="s">
        <v>113</v>
      </c>
      <c r="V15" s="55">
        <v>33</v>
      </c>
      <c r="W15" s="71" t="e">
        <f>#REF!</f>
        <v>#REF!</v>
      </c>
      <c r="X15" s="75" t="e">
        <f>#REF!</f>
        <v>#REF!</v>
      </c>
      <c r="Y15" s="79" t="e">
        <f>#REF!</f>
        <v>#REF!</v>
      </c>
    </row>
    <row r="16" spans="2:25" s="58" customFormat="1" ht="21" customHeight="1">
      <c r="B16" s="55">
        <v>11</v>
      </c>
      <c r="C16" s="56" t="s">
        <v>100</v>
      </c>
      <c r="D16" s="59">
        <v>18</v>
      </c>
      <c r="E16" s="68" t="e">
        <f>#REF!</f>
        <v>#REF!</v>
      </c>
      <c r="F16" s="72" t="e">
        <f>#REF!</f>
        <v>#REF!</v>
      </c>
      <c r="G16" s="76" t="e">
        <f>#REF!</f>
        <v>#REF!</v>
      </c>
      <c r="H16" s="55">
        <v>26</v>
      </c>
      <c r="I16" s="63" t="s">
        <v>109</v>
      </c>
      <c r="J16" s="44">
        <v>25</v>
      </c>
      <c r="K16" s="68" t="e">
        <f>#REF!</f>
        <v>#REF!</v>
      </c>
      <c r="L16" s="72" t="e">
        <f>#REF!</f>
        <v>#REF!</v>
      </c>
      <c r="M16" s="76" t="e">
        <f>#REF!</f>
        <v>#REF!</v>
      </c>
      <c r="N16" s="55">
        <v>11</v>
      </c>
      <c r="O16" s="57" t="s">
        <v>102</v>
      </c>
      <c r="P16" s="55">
        <v>26</v>
      </c>
      <c r="Q16" s="69">
        <f>QTMMT21!AI70</f>
        <v>0</v>
      </c>
      <c r="R16" s="73">
        <f>QTMMT21!AJ70</f>
        <v>0</v>
      </c>
      <c r="S16" s="77">
        <f>QTMMT21!AK70</f>
        <v>0</v>
      </c>
      <c r="T16" s="55">
        <v>26</v>
      </c>
      <c r="U16" s="57" t="s">
        <v>63</v>
      </c>
      <c r="V16" s="55">
        <v>36</v>
      </c>
      <c r="W16" s="71" t="e">
        <f>#REF!</f>
        <v>#REF!</v>
      </c>
      <c r="X16" s="75" t="e">
        <f>#REF!</f>
        <v>#REF!</v>
      </c>
      <c r="Y16" s="79" t="e">
        <f>#REF!</f>
        <v>#REF!</v>
      </c>
    </row>
    <row r="17" spans="2:25" s="58" customFormat="1" ht="21" customHeight="1">
      <c r="B17" s="55">
        <v>12</v>
      </c>
      <c r="C17" s="56" t="s">
        <v>104</v>
      </c>
      <c r="D17" s="59">
        <v>26</v>
      </c>
      <c r="E17" s="68" t="e">
        <f>#REF!</f>
        <v>#REF!</v>
      </c>
      <c r="F17" s="72" t="e">
        <f>#REF!</f>
        <v>#REF!</v>
      </c>
      <c r="G17" s="76" t="e">
        <f>#REF!</f>
        <v>#REF!</v>
      </c>
      <c r="H17" s="143"/>
      <c r="I17" s="144"/>
      <c r="J17" s="144"/>
      <c r="K17" s="144"/>
      <c r="L17" s="144"/>
      <c r="M17" s="145"/>
      <c r="N17" s="55">
        <v>12</v>
      </c>
      <c r="O17" s="57" t="s">
        <v>106</v>
      </c>
      <c r="P17" s="55">
        <v>39</v>
      </c>
      <c r="Q17" s="69">
        <f>CSSĐ21.4!AI32</f>
        <v>0</v>
      </c>
      <c r="R17" s="73">
        <f>CSSĐ21.4!AJ32</f>
        <v>0</v>
      </c>
      <c r="S17" s="77">
        <f>CSSĐ21.4!AK32</f>
        <v>0</v>
      </c>
      <c r="T17" s="55">
        <v>27</v>
      </c>
      <c r="U17" s="57" t="s">
        <v>67</v>
      </c>
      <c r="V17" s="55">
        <v>25</v>
      </c>
      <c r="W17" s="71" t="e">
        <f>#REF!</f>
        <v>#REF!</v>
      </c>
      <c r="X17" s="75" t="e">
        <f>#REF!</f>
        <v>#REF!</v>
      </c>
      <c r="Y17" s="79" t="e">
        <f>#REF!</f>
        <v>#REF!</v>
      </c>
    </row>
    <row r="18" spans="2:25" s="58" customFormat="1" ht="21" customHeight="1">
      <c r="B18" s="55">
        <v>13</v>
      </c>
      <c r="C18" s="56" t="s">
        <v>108</v>
      </c>
      <c r="D18" s="59">
        <v>19</v>
      </c>
      <c r="E18" s="68" t="e">
        <f>#REF!</f>
        <v>#REF!</v>
      </c>
      <c r="F18" s="72" t="e">
        <f>#REF!</f>
        <v>#REF!</v>
      </c>
      <c r="G18" s="76" t="e">
        <f>#REF!</f>
        <v>#REF!</v>
      </c>
      <c r="H18" s="146"/>
      <c r="I18" s="147"/>
      <c r="J18" s="147"/>
      <c r="K18" s="147"/>
      <c r="L18" s="147"/>
      <c r="M18" s="148"/>
      <c r="N18" s="55">
        <v>13</v>
      </c>
      <c r="O18" s="57" t="s">
        <v>112</v>
      </c>
      <c r="P18" s="55">
        <v>36</v>
      </c>
      <c r="Q18" s="69" t="e">
        <f>#REF!</f>
        <v>#REF!</v>
      </c>
      <c r="R18" s="73" t="e">
        <f>#REF!</f>
        <v>#REF!</v>
      </c>
      <c r="S18" s="77" t="e">
        <f>#REF!</f>
        <v>#REF!</v>
      </c>
      <c r="T18" s="55">
        <v>28</v>
      </c>
      <c r="U18" s="57" t="s">
        <v>71</v>
      </c>
      <c r="V18" s="55">
        <v>29</v>
      </c>
      <c r="W18" s="71">
        <f>CNOT21.3!AI38</f>
        <v>0</v>
      </c>
      <c r="X18" s="75">
        <f>CNOT21.3!AJ38</f>
        <v>0</v>
      </c>
      <c r="Y18" s="79">
        <f>CNOT21.3!AK38</f>
        <v>0</v>
      </c>
    </row>
    <row r="19" spans="2:25" s="58" customFormat="1" ht="21" customHeight="1">
      <c r="B19" s="55">
        <v>14</v>
      </c>
      <c r="C19" s="56" t="s">
        <v>111</v>
      </c>
      <c r="D19" s="59">
        <v>19</v>
      </c>
      <c r="E19" s="68" t="e">
        <f>#REF!</f>
        <v>#REF!</v>
      </c>
      <c r="F19" s="72" t="e">
        <f>#REF!</f>
        <v>#REF!</v>
      </c>
      <c r="G19" s="76" t="e">
        <f>#REF!</f>
        <v>#REF!</v>
      </c>
      <c r="H19" s="146"/>
      <c r="I19" s="147"/>
      <c r="J19" s="147"/>
      <c r="K19" s="147"/>
      <c r="L19" s="147"/>
      <c r="M19" s="148"/>
      <c r="N19" s="55">
        <v>14</v>
      </c>
      <c r="O19" s="57" t="s">
        <v>62</v>
      </c>
      <c r="P19" s="55">
        <v>37</v>
      </c>
      <c r="Q19" s="69" t="e">
        <f>#REF!</f>
        <v>#REF!</v>
      </c>
      <c r="R19" s="73" t="e">
        <f>#REF!</f>
        <v>#REF!</v>
      </c>
      <c r="S19" s="77" t="e">
        <f>#REF!</f>
        <v>#REF!</v>
      </c>
      <c r="T19" s="55">
        <v>29</v>
      </c>
      <c r="U19" s="57" t="s">
        <v>76</v>
      </c>
      <c r="V19" s="55">
        <v>26</v>
      </c>
      <c r="W19" s="71" t="e">
        <f>#REF!</f>
        <v>#REF!</v>
      </c>
      <c r="X19" s="75" t="e">
        <f>#REF!</f>
        <v>#REF!</v>
      </c>
      <c r="Y19" s="79" t="e">
        <f>#REF!</f>
        <v>#REF!</v>
      </c>
    </row>
    <row r="20" spans="2:25" s="58" customFormat="1" ht="21" customHeight="1">
      <c r="B20" s="55">
        <v>15</v>
      </c>
      <c r="C20" s="63" t="s">
        <v>60</v>
      </c>
      <c r="D20" s="44">
        <v>35</v>
      </c>
      <c r="E20" s="68" t="e">
        <f>#REF!</f>
        <v>#REF!</v>
      </c>
      <c r="F20" s="72" t="e">
        <f>#REF!</f>
        <v>#REF!</v>
      </c>
      <c r="G20" s="76" t="e">
        <f>#REF!</f>
        <v>#REF!</v>
      </c>
      <c r="H20" s="149"/>
      <c r="I20" s="150"/>
      <c r="J20" s="150"/>
      <c r="K20" s="150"/>
      <c r="L20" s="150"/>
      <c r="M20" s="151"/>
      <c r="N20" s="55">
        <v>15</v>
      </c>
      <c r="O20" s="57" t="s">
        <v>75</v>
      </c>
      <c r="P20" s="55">
        <v>23</v>
      </c>
      <c r="Q20" s="70" t="e">
        <f>#REF!</f>
        <v>#REF!</v>
      </c>
      <c r="R20" s="74" t="e">
        <f>#REF!</f>
        <v>#REF!</v>
      </c>
      <c r="S20" s="78" t="e">
        <f>#REF!</f>
        <v>#REF!</v>
      </c>
      <c r="T20" s="153"/>
      <c r="U20" s="154"/>
      <c r="V20" s="154"/>
      <c r="W20" s="154"/>
      <c r="X20" s="154"/>
      <c r="Y20" s="155"/>
    </row>
    <row r="21" spans="2:25" s="60" customFormat="1" ht="19.5">
      <c r="B21" s="152" t="s">
        <v>117</v>
      </c>
      <c r="C21" s="152"/>
      <c r="D21" s="152"/>
      <c r="E21" s="152"/>
      <c r="F21" s="152"/>
      <c r="G21" s="152"/>
      <c r="H21" s="152" t="s">
        <v>118</v>
      </c>
      <c r="I21" s="152"/>
      <c r="J21" s="152"/>
      <c r="K21" s="152"/>
      <c r="L21" s="152"/>
      <c r="M21" s="152"/>
      <c r="N21" s="152" t="s">
        <v>119</v>
      </c>
      <c r="O21" s="152"/>
      <c r="P21" s="152"/>
      <c r="Q21" s="152"/>
      <c r="R21" s="152"/>
      <c r="S21" s="152"/>
      <c r="T21" s="152" t="s">
        <v>120</v>
      </c>
      <c r="U21" s="152"/>
      <c r="V21" s="152"/>
      <c r="W21" s="152"/>
      <c r="X21" s="152"/>
      <c r="Y21" s="152"/>
    </row>
    <row r="22" spans="2:25" s="80" customFormat="1" ht="23.25">
      <c r="B22" s="120" t="e">
        <f>"Tổng HS vắng không phép "&amp;SUM(E6:E11)+SUM(Q6:Q11)</f>
        <v>#REF!</v>
      </c>
      <c r="C22" s="121"/>
      <c r="D22" s="121"/>
      <c r="E22" s="121"/>
      <c r="F22" s="121"/>
      <c r="G22" s="122"/>
      <c r="H22" s="120" t="e">
        <f>"Tổng HS vắng không phép " &amp;SUM(E12:E19)+SUM(Q12:Q17)</f>
        <v>#REF!</v>
      </c>
      <c r="I22" s="121"/>
      <c r="J22" s="121"/>
      <c r="K22" s="121"/>
      <c r="L22" s="121"/>
      <c r="M22" s="122"/>
      <c r="N22" s="120" t="e">
        <f>"Tổng HS vắng không phép "&amp; SUM(K9:K16)+SUM(Q18:Q20)+SUM(W6:W10)</f>
        <v>#REF!</v>
      </c>
      <c r="O22" s="121"/>
      <c r="P22" s="121"/>
      <c r="Q22" s="121"/>
      <c r="R22" s="121"/>
      <c r="S22" s="122"/>
      <c r="T22" s="156" t="e">
        <f>"Tổng HS vắng không phép "&amp;SUM(K6:K8)+SUM(W11:W19)+E20</f>
        <v>#REF!</v>
      </c>
      <c r="U22" s="156"/>
      <c r="V22" s="156"/>
      <c r="W22" s="156"/>
      <c r="X22" s="156"/>
      <c r="Y22" s="156"/>
    </row>
    <row r="23" spans="2:25" ht="19.5">
      <c r="B23" s="123" t="e">
        <f>"Tổng HS vắng có phép "&amp;SUM(F6:F11)+SUM(R6:R11)</f>
        <v>#REF!</v>
      </c>
      <c r="C23" s="124"/>
      <c r="D23" s="124"/>
      <c r="E23" s="124"/>
      <c r="F23" s="124"/>
      <c r="G23" s="125"/>
      <c r="H23" s="123" t="e">
        <f>"Tổng HS vắng có phép " &amp;SUM(F13:F19)+SUM(R12:R17)</f>
        <v>#REF!</v>
      </c>
      <c r="I23" s="124"/>
      <c r="J23" s="124"/>
      <c r="K23" s="124"/>
      <c r="L23" s="124"/>
      <c r="M23" s="125"/>
      <c r="N23" s="123" t="e">
        <f>"Tổng HS vắng có phép "&amp; SUM(L9:L16)+SUM(R18:R20)+SUM(X6:X10)</f>
        <v>#REF!</v>
      </c>
      <c r="O23" s="124"/>
      <c r="P23" s="124"/>
      <c r="Q23" s="124"/>
      <c r="R23" s="124"/>
      <c r="S23" s="125"/>
      <c r="T23" s="157" t="e">
        <f>"Tổng HS vắng có phép "&amp;SUM(L6:L8)+SUM(X11:X19)+F20</f>
        <v>#REF!</v>
      </c>
      <c r="U23" s="157"/>
      <c r="V23" s="157"/>
      <c r="W23" s="157"/>
      <c r="X23" s="157"/>
      <c r="Y23" s="157"/>
    </row>
    <row r="24" spans="2:25" ht="19.5">
      <c r="B24" s="159" t="e">
        <f>"Tổng HS đi học trễ "&amp;SUM(G6:G11)+SUM(S6:S11)</f>
        <v>#REF!</v>
      </c>
      <c r="C24" s="160"/>
      <c r="D24" s="160"/>
      <c r="E24" s="160"/>
      <c r="F24" s="160"/>
      <c r="G24" s="161"/>
      <c r="H24" s="159" t="e">
        <f>"Tổng HS đi học trễ " &amp;SUM(G12:G19)+SUM(S12:S17)</f>
        <v>#REF!</v>
      </c>
      <c r="I24" s="160"/>
      <c r="J24" s="160"/>
      <c r="K24" s="160"/>
      <c r="L24" s="160"/>
      <c r="M24" s="161"/>
      <c r="N24" s="159" t="e">
        <f>"Tổng HS đi học trễ "&amp; SUM(L9:L16)+SUM(S18:S20)+SUM(Y6:Y10)</f>
        <v>#REF!</v>
      </c>
      <c r="O24" s="160"/>
      <c r="P24" s="160"/>
      <c r="Q24" s="160"/>
      <c r="R24" s="160"/>
      <c r="S24" s="161"/>
      <c r="T24" s="158" t="e">
        <f>"Tổng HS đi học trễ "&amp;SUM(M6:M8)+SUM(X11:Y19)+G20</f>
        <v>#REF!</v>
      </c>
      <c r="U24" s="158"/>
      <c r="V24" s="158"/>
      <c r="W24" s="158"/>
      <c r="X24" s="158"/>
      <c r="Y24" s="158"/>
    </row>
    <row r="25" spans="2:25" ht="25.5" customHeight="1">
      <c r="B25" s="140" t="e">
        <f>"Tổng số buổi học sinh vắng học không phép trong tháng 01: " &amp;SUM(E6:E20)+SUM(K6:K16)+SUM(Q6:Q20)+SUM(W6:W19)</f>
        <v>#REF!</v>
      </c>
      <c r="C25" s="141"/>
      <c r="D25" s="141"/>
      <c r="E25" s="141"/>
      <c r="F25" s="141"/>
      <c r="G25" s="141"/>
      <c r="H25" s="141"/>
      <c r="I25" s="141"/>
      <c r="J25" s="141"/>
      <c r="K25" s="141"/>
      <c r="L25" s="141"/>
      <c r="M25" s="141"/>
      <c r="N25" s="141"/>
      <c r="O25" s="141"/>
      <c r="P25" s="141"/>
      <c r="Q25" s="141"/>
      <c r="R25" s="141"/>
      <c r="S25" s="141"/>
      <c r="T25" s="141"/>
      <c r="U25" s="141"/>
      <c r="V25" s="141"/>
      <c r="W25" s="141"/>
      <c r="X25" s="141"/>
      <c r="Y25" s="142"/>
    </row>
    <row r="26" spans="2:25" ht="20.25">
      <c r="B26" s="135" t="e">
        <f>"Tổng số buổi học sinh vắng học có phép trong tháng 01: " &amp;SUM(F6:F20)+SUM(L6:L16)+SUM(R6:R20)+SUM(X6:X19)</f>
        <v>#REF!</v>
      </c>
      <c r="C26" s="136"/>
      <c r="D26" s="136"/>
      <c r="E26" s="136"/>
      <c r="F26" s="136"/>
      <c r="G26" s="136"/>
      <c r="H26" s="136"/>
      <c r="I26" s="136"/>
      <c r="J26" s="136"/>
      <c r="K26" s="136"/>
      <c r="L26" s="136"/>
      <c r="M26" s="136"/>
      <c r="N26" s="136"/>
      <c r="O26" s="136"/>
      <c r="P26" s="136"/>
      <c r="Q26" s="136"/>
      <c r="R26" s="136"/>
      <c r="S26" s="136"/>
      <c r="T26" s="88"/>
      <c r="U26" s="88"/>
      <c r="V26" s="88"/>
      <c r="W26" s="88"/>
      <c r="X26" s="88"/>
      <c r="Y26" s="89"/>
    </row>
    <row r="27" spans="2:25" ht="20.25">
      <c r="B27" s="132" t="e">
        <f>"Tổng số buổi học sinh đi học trễ trong tháng 01: " &amp;SUM(G6:G20)+SUM(M6:M16)+SUM(S6:S20)+SUM(Y6:Y19)</f>
        <v>#REF!</v>
      </c>
      <c r="C27" s="133"/>
      <c r="D27" s="133"/>
      <c r="E27" s="133"/>
      <c r="F27" s="133"/>
      <c r="G27" s="133"/>
      <c r="H27" s="133"/>
      <c r="I27" s="133"/>
      <c r="J27" s="133"/>
      <c r="K27" s="133"/>
      <c r="L27" s="133"/>
      <c r="M27" s="133"/>
      <c r="N27" s="133"/>
      <c r="O27" s="133"/>
      <c r="P27" s="133"/>
      <c r="Q27" s="133"/>
      <c r="R27" s="133"/>
      <c r="S27" s="133"/>
      <c r="T27" s="133"/>
      <c r="U27" s="133"/>
      <c r="V27" s="133"/>
      <c r="W27" s="133"/>
      <c r="X27" s="133"/>
      <c r="Y27" s="134"/>
    </row>
    <row r="28" spans="2:25">
      <c r="O28" s="52"/>
    </row>
    <row r="30" spans="2:25">
      <c r="C30" s="52"/>
      <c r="D30" s="52"/>
      <c r="E30" s="52"/>
      <c r="F30" s="52"/>
      <c r="G30" s="52"/>
      <c r="H30" s="52"/>
      <c r="O30" s="52"/>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10" workbookViewId="0">
      <selection activeCell="S8" sqref="S8"/>
    </sheetView>
  </sheetViews>
  <sheetFormatPr defaultRowHeight="15"/>
  <cols>
    <col min="1" max="1" width="5.5" style="52" customWidth="1"/>
    <col min="2" max="2" width="5.1640625" style="52" customWidth="1"/>
    <col min="3" max="3" width="17.33203125" style="61" customWidth="1"/>
    <col min="4" max="7" width="6.5" style="54" customWidth="1"/>
    <col min="8" max="8" width="5.1640625" style="54" customWidth="1"/>
    <col min="9" max="9" width="17.33203125" style="52" customWidth="1"/>
    <col min="10" max="13" width="6.5" style="52" customWidth="1"/>
    <col min="14" max="14" width="5.1640625" style="52" customWidth="1"/>
    <col min="15" max="15" width="17.33203125" style="61" customWidth="1"/>
    <col min="16" max="16" width="6.5" style="52" customWidth="1"/>
    <col min="17" max="17" width="9.6640625" style="52" customWidth="1"/>
    <col min="18" max="18" width="7.83203125" style="52" customWidth="1"/>
    <col min="19" max="19" width="6.5" style="52" customWidth="1"/>
    <col min="20" max="20" width="5.1640625" style="52" customWidth="1"/>
    <col min="21" max="21" width="17.33203125" style="52" customWidth="1"/>
    <col min="22" max="25" width="6.5" style="52" customWidth="1"/>
    <col min="26" max="259" width="9.33203125" style="52"/>
    <col min="260" max="260" width="8" style="52" customWidth="1"/>
    <col min="261" max="261" width="16.6640625" style="52" customWidth="1"/>
    <col min="262" max="262" width="16.5" style="52" customWidth="1"/>
    <col min="263" max="263" width="7" style="52" customWidth="1"/>
    <col min="264" max="264" width="15.5" style="52" customWidth="1"/>
    <col min="265" max="265" width="13.6640625" style="52" customWidth="1"/>
    <col min="266" max="266" width="7.83203125" style="52" customWidth="1"/>
    <col min="267" max="267" width="15.1640625" style="52" customWidth="1"/>
    <col min="268" max="268" width="14" style="52" customWidth="1"/>
    <col min="269" max="269" width="7.83203125" style="52" customWidth="1"/>
    <col min="270" max="270" width="16.83203125" style="52" customWidth="1"/>
    <col min="271" max="271" width="13.6640625" style="52" customWidth="1"/>
    <col min="272" max="272" width="8.83203125" style="52" customWidth="1"/>
    <col min="273" max="273" width="15.5" style="52" customWidth="1"/>
    <col min="274" max="274" width="13.83203125" style="52" customWidth="1"/>
    <col min="275" max="515" width="9.33203125" style="52"/>
    <col min="516" max="516" width="8" style="52" customWidth="1"/>
    <col min="517" max="517" width="16.6640625" style="52" customWidth="1"/>
    <col min="518" max="518" width="16.5" style="52" customWidth="1"/>
    <col min="519" max="519" width="7" style="52" customWidth="1"/>
    <col min="520" max="520" width="15.5" style="52" customWidth="1"/>
    <col min="521" max="521" width="13.6640625" style="52" customWidth="1"/>
    <col min="522" max="522" width="7.83203125" style="52" customWidth="1"/>
    <col min="523" max="523" width="15.1640625" style="52" customWidth="1"/>
    <col min="524" max="524" width="14" style="52" customWidth="1"/>
    <col min="525" max="525" width="7.83203125" style="52" customWidth="1"/>
    <col min="526" max="526" width="16.83203125" style="52" customWidth="1"/>
    <col min="527" max="527" width="13.6640625" style="52" customWidth="1"/>
    <col min="528" max="528" width="8.83203125" style="52" customWidth="1"/>
    <col min="529" max="529" width="15.5" style="52" customWidth="1"/>
    <col min="530" max="530" width="13.83203125" style="52" customWidth="1"/>
    <col min="531" max="771" width="9.33203125" style="52"/>
    <col min="772" max="772" width="8" style="52" customWidth="1"/>
    <col min="773" max="773" width="16.6640625" style="52" customWidth="1"/>
    <col min="774" max="774" width="16.5" style="52" customWidth="1"/>
    <col min="775" max="775" width="7" style="52" customWidth="1"/>
    <col min="776" max="776" width="15.5" style="52" customWidth="1"/>
    <col min="777" max="777" width="13.6640625" style="52" customWidth="1"/>
    <col min="778" max="778" width="7.83203125" style="52" customWidth="1"/>
    <col min="779" max="779" width="15.1640625" style="52" customWidth="1"/>
    <col min="780" max="780" width="14" style="52" customWidth="1"/>
    <col min="781" max="781" width="7.83203125" style="52" customWidth="1"/>
    <col min="782" max="782" width="16.83203125" style="52" customWidth="1"/>
    <col min="783" max="783" width="13.6640625" style="52" customWidth="1"/>
    <col min="784" max="784" width="8.83203125" style="52" customWidth="1"/>
    <col min="785" max="785" width="15.5" style="52" customWidth="1"/>
    <col min="786" max="786" width="13.83203125" style="52" customWidth="1"/>
    <col min="787" max="1027" width="9.33203125" style="52"/>
    <col min="1028" max="1028" width="8" style="52" customWidth="1"/>
    <col min="1029" max="1029" width="16.6640625" style="52" customWidth="1"/>
    <col min="1030" max="1030" width="16.5" style="52" customWidth="1"/>
    <col min="1031" max="1031" width="7" style="52" customWidth="1"/>
    <col min="1032" max="1032" width="15.5" style="52" customWidth="1"/>
    <col min="1033" max="1033" width="13.6640625" style="52" customWidth="1"/>
    <col min="1034" max="1034" width="7.83203125" style="52" customWidth="1"/>
    <col min="1035" max="1035" width="15.1640625" style="52" customWidth="1"/>
    <col min="1036" max="1036" width="14" style="52" customWidth="1"/>
    <col min="1037" max="1037" width="7.83203125" style="52" customWidth="1"/>
    <col min="1038" max="1038" width="16.83203125" style="52" customWidth="1"/>
    <col min="1039" max="1039" width="13.6640625" style="52" customWidth="1"/>
    <col min="1040" max="1040" width="8.83203125" style="52" customWidth="1"/>
    <col min="1041" max="1041" width="15.5" style="52" customWidth="1"/>
    <col min="1042" max="1042" width="13.83203125" style="52" customWidth="1"/>
    <col min="1043" max="1283" width="9.33203125" style="52"/>
    <col min="1284" max="1284" width="8" style="52" customWidth="1"/>
    <col min="1285" max="1285" width="16.6640625" style="52" customWidth="1"/>
    <col min="1286" max="1286" width="16.5" style="52" customWidth="1"/>
    <col min="1287" max="1287" width="7" style="52" customWidth="1"/>
    <col min="1288" max="1288" width="15.5" style="52" customWidth="1"/>
    <col min="1289" max="1289" width="13.6640625" style="52" customWidth="1"/>
    <col min="1290" max="1290" width="7.83203125" style="52" customWidth="1"/>
    <col min="1291" max="1291" width="15.1640625" style="52" customWidth="1"/>
    <col min="1292" max="1292" width="14" style="52" customWidth="1"/>
    <col min="1293" max="1293" width="7.83203125" style="52" customWidth="1"/>
    <col min="1294" max="1294" width="16.83203125" style="52" customWidth="1"/>
    <col min="1295" max="1295" width="13.6640625" style="52" customWidth="1"/>
    <col min="1296" max="1296" width="8.83203125" style="52" customWidth="1"/>
    <col min="1297" max="1297" width="15.5" style="52" customWidth="1"/>
    <col min="1298" max="1298" width="13.83203125" style="52" customWidth="1"/>
    <col min="1299" max="1539" width="9.33203125" style="52"/>
    <col min="1540" max="1540" width="8" style="52" customWidth="1"/>
    <col min="1541" max="1541" width="16.6640625" style="52" customWidth="1"/>
    <col min="1542" max="1542" width="16.5" style="52" customWidth="1"/>
    <col min="1543" max="1543" width="7" style="52" customWidth="1"/>
    <col min="1544" max="1544" width="15.5" style="52" customWidth="1"/>
    <col min="1545" max="1545" width="13.6640625" style="52" customWidth="1"/>
    <col min="1546" max="1546" width="7.83203125" style="52" customWidth="1"/>
    <col min="1547" max="1547" width="15.1640625" style="52" customWidth="1"/>
    <col min="1548" max="1548" width="14" style="52" customWidth="1"/>
    <col min="1549" max="1549" width="7.83203125" style="52" customWidth="1"/>
    <col min="1550" max="1550" width="16.83203125" style="52" customWidth="1"/>
    <col min="1551" max="1551" width="13.6640625" style="52" customWidth="1"/>
    <col min="1552" max="1552" width="8.83203125" style="52" customWidth="1"/>
    <col min="1553" max="1553" width="15.5" style="52" customWidth="1"/>
    <col min="1554" max="1554" width="13.83203125" style="52" customWidth="1"/>
    <col min="1555" max="1795" width="9.33203125" style="52"/>
    <col min="1796" max="1796" width="8" style="52" customWidth="1"/>
    <col min="1797" max="1797" width="16.6640625" style="52" customWidth="1"/>
    <col min="1798" max="1798" width="16.5" style="52" customWidth="1"/>
    <col min="1799" max="1799" width="7" style="52" customWidth="1"/>
    <col min="1800" max="1800" width="15.5" style="52" customWidth="1"/>
    <col min="1801" max="1801" width="13.6640625" style="52" customWidth="1"/>
    <col min="1802" max="1802" width="7.83203125" style="52" customWidth="1"/>
    <col min="1803" max="1803" width="15.1640625" style="52" customWidth="1"/>
    <col min="1804" max="1804" width="14" style="52" customWidth="1"/>
    <col min="1805" max="1805" width="7.83203125" style="52" customWidth="1"/>
    <col min="1806" max="1806" width="16.83203125" style="52" customWidth="1"/>
    <col min="1807" max="1807" width="13.6640625" style="52" customWidth="1"/>
    <col min="1808" max="1808" width="8.83203125" style="52" customWidth="1"/>
    <col min="1809" max="1809" width="15.5" style="52" customWidth="1"/>
    <col min="1810" max="1810" width="13.83203125" style="52" customWidth="1"/>
    <col min="1811" max="2051" width="9.33203125" style="52"/>
    <col min="2052" max="2052" width="8" style="52" customWidth="1"/>
    <col min="2053" max="2053" width="16.6640625" style="52" customWidth="1"/>
    <col min="2054" max="2054" width="16.5" style="52" customWidth="1"/>
    <col min="2055" max="2055" width="7" style="52" customWidth="1"/>
    <col min="2056" max="2056" width="15.5" style="52" customWidth="1"/>
    <col min="2057" max="2057" width="13.6640625" style="52" customWidth="1"/>
    <col min="2058" max="2058" width="7.83203125" style="52" customWidth="1"/>
    <col min="2059" max="2059" width="15.1640625" style="52" customWidth="1"/>
    <col min="2060" max="2060" width="14" style="52" customWidth="1"/>
    <col min="2061" max="2061" width="7.83203125" style="52" customWidth="1"/>
    <col min="2062" max="2062" width="16.83203125" style="52" customWidth="1"/>
    <col min="2063" max="2063" width="13.6640625" style="52" customWidth="1"/>
    <col min="2064" max="2064" width="8.83203125" style="52" customWidth="1"/>
    <col min="2065" max="2065" width="15.5" style="52" customWidth="1"/>
    <col min="2066" max="2066" width="13.83203125" style="52" customWidth="1"/>
    <col min="2067" max="2307" width="9.33203125" style="52"/>
    <col min="2308" max="2308" width="8" style="52" customWidth="1"/>
    <col min="2309" max="2309" width="16.6640625" style="52" customWidth="1"/>
    <col min="2310" max="2310" width="16.5" style="52" customWidth="1"/>
    <col min="2311" max="2311" width="7" style="52" customWidth="1"/>
    <col min="2312" max="2312" width="15.5" style="52" customWidth="1"/>
    <col min="2313" max="2313" width="13.6640625" style="52" customWidth="1"/>
    <col min="2314" max="2314" width="7.83203125" style="52" customWidth="1"/>
    <col min="2315" max="2315" width="15.1640625" style="52" customWidth="1"/>
    <col min="2316" max="2316" width="14" style="52" customWidth="1"/>
    <col min="2317" max="2317" width="7.83203125" style="52" customWidth="1"/>
    <col min="2318" max="2318" width="16.83203125" style="52" customWidth="1"/>
    <col min="2319" max="2319" width="13.6640625" style="52" customWidth="1"/>
    <col min="2320" max="2320" width="8.83203125" style="52" customWidth="1"/>
    <col min="2321" max="2321" width="15.5" style="52" customWidth="1"/>
    <col min="2322" max="2322" width="13.83203125" style="52" customWidth="1"/>
    <col min="2323" max="2563" width="9.33203125" style="52"/>
    <col min="2564" max="2564" width="8" style="52" customWidth="1"/>
    <col min="2565" max="2565" width="16.6640625" style="52" customWidth="1"/>
    <col min="2566" max="2566" width="16.5" style="52" customWidth="1"/>
    <col min="2567" max="2567" width="7" style="52" customWidth="1"/>
    <col min="2568" max="2568" width="15.5" style="52" customWidth="1"/>
    <col min="2569" max="2569" width="13.6640625" style="52" customWidth="1"/>
    <col min="2570" max="2570" width="7.83203125" style="52" customWidth="1"/>
    <col min="2571" max="2571" width="15.1640625" style="52" customWidth="1"/>
    <col min="2572" max="2572" width="14" style="52" customWidth="1"/>
    <col min="2573" max="2573" width="7.83203125" style="52" customWidth="1"/>
    <col min="2574" max="2574" width="16.83203125" style="52" customWidth="1"/>
    <col min="2575" max="2575" width="13.6640625" style="52" customWidth="1"/>
    <col min="2576" max="2576" width="8.83203125" style="52" customWidth="1"/>
    <col min="2577" max="2577" width="15.5" style="52" customWidth="1"/>
    <col min="2578" max="2578" width="13.83203125" style="52" customWidth="1"/>
    <col min="2579" max="2819" width="9.33203125" style="52"/>
    <col min="2820" max="2820" width="8" style="52" customWidth="1"/>
    <col min="2821" max="2821" width="16.6640625" style="52" customWidth="1"/>
    <col min="2822" max="2822" width="16.5" style="52" customWidth="1"/>
    <col min="2823" max="2823" width="7" style="52" customWidth="1"/>
    <col min="2824" max="2824" width="15.5" style="52" customWidth="1"/>
    <col min="2825" max="2825" width="13.6640625" style="52" customWidth="1"/>
    <col min="2826" max="2826" width="7.83203125" style="52" customWidth="1"/>
    <col min="2827" max="2827" width="15.1640625" style="52" customWidth="1"/>
    <col min="2828" max="2828" width="14" style="52" customWidth="1"/>
    <col min="2829" max="2829" width="7.83203125" style="52" customWidth="1"/>
    <col min="2830" max="2830" width="16.83203125" style="52" customWidth="1"/>
    <col min="2831" max="2831" width="13.6640625" style="52" customWidth="1"/>
    <col min="2832" max="2832" width="8.83203125" style="52" customWidth="1"/>
    <col min="2833" max="2833" width="15.5" style="52" customWidth="1"/>
    <col min="2834" max="2834" width="13.83203125" style="52" customWidth="1"/>
    <col min="2835" max="3075" width="9.33203125" style="52"/>
    <col min="3076" max="3076" width="8" style="52" customWidth="1"/>
    <col min="3077" max="3077" width="16.6640625" style="52" customWidth="1"/>
    <col min="3078" max="3078" width="16.5" style="52" customWidth="1"/>
    <col min="3079" max="3079" width="7" style="52" customWidth="1"/>
    <col min="3080" max="3080" width="15.5" style="52" customWidth="1"/>
    <col min="3081" max="3081" width="13.6640625" style="52" customWidth="1"/>
    <col min="3082" max="3082" width="7.83203125" style="52" customWidth="1"/>
    <col min="3083" max="3083" width="15.1640625" style="52" customWidth="1"/>
    <col min="3084" max="3084" width="14" style="52" customWidth="1"/>
    <col min="3085" max="3085" width="7.83203125" style="52" customWidth="1"/>
    <col min="3086" max="3086" width="16.83203125" style="52" customWidth="1"/>
    <col min="3087" max="3087" width="13.6640625" style="52" customWidth="1"/>
    <col min="3088" max="3088" width="8.83203125" style="52" customWidth="1"/>
    <col min="3089" max="3089" width="15.5" style="52" customWidth="1"/>
    <col min="3090" max="3090" width="13.83203125" style="52" customWidth="1"/>
    <col min="3091" max="3331" width="9.33203125" style="52"/>
    <col min="3332" max="3332" width="8" style="52" customWidth="1"/>
    <col min="3333" max="3333" width="16.6640625" style="52" customWidth="1"/>
    <col min="3334" max="3334" width="16.5" style="52" customWidth="1"/>
    <col min="3335" max="3335" width="7" style="52" customWidth="1"/>
    <col min="3336" max="3336" width="15.5" style="52" customWidth="1"/>
    <col min="3337" max="3337" width="13.6640625" style="52" customWidth="1"/>
    <col min="3338" max="3338" width="7.83203125" style="52" customWidth="1"/>
    <col min="3339" max="3339" width="15.1640625" style="52" customWidth="1"/>
    <col min="3340" max="3340" width="14" style="52" customWidth="1"/>
    <col min="3341" max="3341" width="7.83203125" style="52" customWidth="1"/>
    <col min="3342" max="3342" width="16.83203125" style="52" customWidth="1"/>
    <col min="3343" max="3343" width="13.6640625" style="52" customWidth="1"/>
    <col min="3344" max="3344" width="8.83203125" style="52" customWidth="1"/>
    <col min="3345" max="3345" width="15.5" style="52" customWidth="1"/>
    <col min="3346" max="3346" width="13.83203125" style="52" customWidth="1"/>
    <col min="3347" max="3587" width="9.33203125" style="52"/>
    <col min="3588" max="3588" width="8" style="52" customWidth="1"/>
    <col min="3589" max="3589" width="16.6640625" style="52" customWidth="1"/>
    <col min="3590" max="3590" width="16.5" style="52" customWidth="1"/>
    <col min="3591" max="3591" width="7" style="52" customWidth="1"/>
    <col min="3592" max="3592" width="15.5" style="52" customWidth="1"/>
    <col min="3593" max="3593" width="13.6640625" style="52" customWidth="1"/>
    <col min="3594" max="3594" width="7.83203125" style="52" customWidth="1"/>
    <col min="3595" max="3595" width="15.1640625" style="52" customWidth="1"/>
    <col min="3596" max="3596" width="14" style="52" customWidth="1"/>
    <col min="3597" max="3597" width="7.83203125" style="52" customWidth="1"/>
    <col min="3598" max="3598" width="16.83203125" style="52" customWidth="1"/>
    <col min="3599" max="3599" width="13.6640625" style="52" customWidth="1"/>
    <col min="3600" max="3600" width="8.83203125" style="52" customWidth="1"/>
    <col min="3601" max="3601" width="15.5" style="52" customWidth="1"/>
    <col min="3602" max="3602" width="13.83203125" style="52" customWidth="1"/>
    <col min="3603" max="3843" width="9.33203125" style="52"/>
    <col min="3844" max="3844" width="8" style="52" customWidth="1"/>
    <col min="3845" max="3845" width="16.6640625" style="52" customWidth="1"/>
    <col min="3846" max="3846" width="16.5" style="52" customWidth="1"/>
    <col min="3847" max="3847" width="7" style="52" customWidth="1"/>
    <col min="3848" max="3848" width="15.5" style="52" customWidth="1"/>
    <col min="3849" max="3849" width="13.6640625" style="52" customWidth="1"/>
    <col min="3850" max="3850" width="7.83203125" style="52" customWidth="1"/>
    <col min="3851" max="3851" width="15.1640625" style="52" customWidth="1"/>
    <col min="3852" max="3852" width="14" style="52" customWidth="1"/>
    <col min="3853" max="3853" width="7.83203125" style="52" customWidth="1"/>
    <col min="3854" max="3854" width="16.83203125" style="52" customWidth="1"/>
    <col min="3855" max="3855" width="13.6640625" style="52" customWidth="1"/>
    <col min="3856" max="3856" width="8.83203125" style="52" customWidth="1"/>
    <col min="3857" max="3857" width="15.5" style="52" customWidth="1"/>
    <col min="3858" max="3858" width="13.83203125" style="52" customWidth="1"/>
    <col min="3859" max="4099" width="9.33203125" style="52"/>
    <col min="4100" max="4100" width="8" style="52" customWidth="1"/>
    <col min="4101" max="4101" width="16.6640625" style="52" customWidth="1"/>
    <col min="4102" max="4102" width="16.5" style="52" customWidth="1"/>
    <col min="4103" max="4103" width="7" style="52" customWidth="1"/>
    <col min="4104" max="4104" width="15.5" style="52" customWidth="1"/>
    <col min="4105" max="4105" width="13.6640625" style="52" customWidth="1"/>
    <col min="4106" max="4106" width="7.83203125" style="52" customWidth="1"/>
    <col min="4107" max="4107" width="15.1640625" style="52" customWidth="1"/>
    <col min="4108" max="4108" width="14" style="52" customWidth="1"/>
    <col min="4109" max="4109" width="7.83203125" style="52" customWidth="1"/>
    <col min="4110" max="4110" width="16.83203125" style="52" customWidth="1"/>
    <col min="4111" max="4111" width="13.6640625" style="52" customWidth="1"/>
    <col min="4112" max="4112" width="8.83203125" style="52" customWidth="1"/>
    <col min="4113" max="4113" width="15.5" style="52" customWidth="1"/>
    <col min="4114" max="4114" width="13.83203125" style="52" customWidth="1"/>
    <col min="4115" max="4355" width="9.33203125" style="52"/>
    <col min="4356" max="4356" width="8" style="52" customWidth="1"/>
    <col min="4357" max="4357" width="16.6640625" style="52" customWidth="1"/>
    <col min="4358" max="4358" width="16.5" style="52" customWidth="1"/>
    <col min="4359" max="4359" width="7" style="52" customWidth="1"/>
    <col min="4360" max="4360" width="15.5" style="52" customWidth="1"/>
    <col min="4361" max="4361" width="13.6640625" style="52" customWidth="1"/>
    <col min="4362" max="4362" width="7.83203125" style="52" customWidth="1"/>
    <col min="4363" max="4363" width="15.1640625" style="52" customWidth="1"/>
    <col min="4364" max="4364" width="14" style="52" customWidth="1"/>
    <col min="4365" max="4365" width="7.83203125" style="52" customWidth="1"/>
    <col min="4366" max="4366" width="16.83203125" style="52" customWidth="1"/>
    <col min="4367" max="4367" width="13.6640625" style="52" customWidth="1"/>
    <col min="4368" max="4368" width="8.83203125" style="52" customWidth="1"/>
    <col min="4369" max="4369" width="15.5" style="52" customWidth="1"/>
    <col min="4370" max="4370" width="13.83203125" style="52" customWidth="1"/>
    <col min="4371" max="4611" width="9.33203125" style="52"/>
    <col min="4612" max="4612" width="8" style="52" customWidth="1"/>
    <col min="4613" max="4613" width="16.6640625" style="52" customWidth="1"/>
    <col min="4614" max="4614" width="16.5" style="52" customWidth="1"/>
    <col min="4615" max="4615" width="7" style="52" customWidth="1"/>
    <col min="4616" max="4616" width="15.5" style="52" customWidth="1"/>
    <col min="4617" max="4617" width="13.6640625" style="52" customWidth="1"/>
    <col min="4618" max="4618" width="7.83203125" style="52" customWidth="1"/>
    <col min="4619" max="4619" width="15.1640625" style="52" customWidth="1"/>
    <col min="4620" max="4620" width="14" style="52" customWidth="1"/>
    <col min="4621" max="4621" width="7.83203125" style="52" customWidth="1"/>
    <col min="4622" max="4622" width="16.83203125" style="52" customWidth="1"/>
    <col min="4623" max="4623" width="13.6640625" style="52" customWidth="1"/>
    <col min="4624" max="4624" width="8.83203125" style="52" customWidth="1"/>
    <col min="4625" max="4625" width="15.5" style="52" customWidth="1"/>
    <col min="4626" max="4626" width="13.83203125" style="52" customWidth="1"/>
    <col min="4627" max="4867" width="9.33203125" style="52"/>
    <col min="4868" max="4868" width="8" style="52" customWidth="1"/>
    <col min="4869" max="4869" width="16.6640625" style="52" customWidth="1"/>
    <col min="4870" max="4870" width="16.5" style="52" customWidth="1"/>
    <col min="4871" max="4871" width="7" style="52" customWidth="1"/>
    <col min="4872" max="4872" width="15.5" style="52" customWidth="1"/>
    <col min="4873" max="4873" width="13.6640625" style="52" customWidth="1"/>
    <col min="4874" max="4874" width="7.83203125" style="52" customWidth="1"/>
    <col min="4875" max="4875" width="15.1640625" style="52" customWidth="1"/>
    <col min="4876" max="4876" width="14" style="52" customWidth="1"/>
    <col min="4877" max="4877" width="7.83203125" style="52" customWidth="1"/>
    <col min="4878" max="4878" width="16.83203125" style="52" customWidth="1"/>
    <col min="4879" max="4879" width="13.6640625" style="52" customWidth="1"/>
    <col min="4880" max="4880" width="8.83203125" style="52" customWidth="1"/>
    <col min="4881" max="4881" width="15.5" style="52" customWidth="1"/>
    <col min="4882" max="4882" width="13.83203125" style="52" customWidth="1"/>
    <col min="4883" max="5123" width="9.33203125" style="52"/>
    <col min="5124" max="5124" width="8" style="52" customWidth="1"/>
    <col min="5125" max="5125" width="16.6640625" style="52" customWidth="1"/>
    <col min="5126" max="5126" width="16.5" style="52" customWidth="1"/>
    <col min="5127" max="5127" width="7" style="52" customWidth="1"/>
    <col min="5128" max="5128" width="15.5" style="52" customWidth="1"/>
    <col min="5129" max="5129" width="13.6640625" style="52" customWidth="1"/>
    <col min="5130" max="5130" width="7.83203125" style="52" customWidth="1"/>
    <col min="5131" max="5131" width="15.1640625" style="52" customWidth="1"/>
    <col min="5132" max="5132" width="14" style="52" customWidth="1"/>
    <col min="5133" max="5133" width="7.83203125" style="52" customWidth="1"/>
    <col min="5134" max="5134" width="16.83203125" style="52" customWidth="1"/>
    <col min="5135" max="5135" width="13.6640625" style="52" customWidth="1"/>
    <col min="5136" max="5136" width="8.83203125" style="52" customWidth="1"/>
    <col min="5137" max="5137" width="15.5" style="52" customWidth="1"/>
    <col min="5138" max="5138" width="13.83203125" style="52" customWidth="1"/>
    <col min="5139" max="5379" width="9.33203125" style="52"/>
    <col min="5380" max="5380" width="8" style="52" customWidth="1"/>
    <col min="5381" max="5381" width="16.6640625" style="52" customWidth="1"/>
    <col min="5382" max="5382" width="16.5" style="52" customWidth="1"/>
    <col min="5383" max="5383" width="7" style="52" customWidth="1"/>
    <col min="5384" max="5384" width="15.5" style="52" customWidth="1"/>
    <col min="5385" max="5385" width="13.6640625" style="52" customWidth="1"/>
    <col min="5386" max="5386" width="7.83203125" style="52" customWidth="1"/>
    <col min="5387" max="5387" width="15.1640625" style="52" customWidth="1"/>
    <col min="5388" max="5388" width="14" style="52" customWidth="1"/>
    <col min="5389" max="5389" width="7.83203125" style="52" customWidth="1"/>
    <col min="5390" max="5390" width="16.83203125" style="52" customWidth="1"/>
    <col min="5391" max="5391" width="13.6640625" style="52" customWidth="1"/>
    <col min="5392" max="5392" width="8.83203125" style="52" customWidth="1"/>
    <col min="5393" max="5393" width="15.5" style="52" customWidth="1"/>
    <col min="5394" max="5394" width="13.83203125" style="52" customWidth="1"/>
    <col min="5395" max="5635" width="9.33203125" style="52"/>
    <col min="5636" max="5636" width="8" style="52" customWidth="1"/>
    <col min="5637" max="5637" width="16.6640625" style="52" customWidth="1"/>
    <col min="5638" max="5638" width="16.5" style="52" customWidth="1"/>
    <col min="5639" max="5639" width="7" style="52" customWidth="1"/>
    <col min="5640" max="5640" width="15.5" style="52" customWidth="1"/>
    <col min="5641" max="5641" width="13.6640625" style="52" customWidth="1"/>
    <col min="5642" max="5642" width="7.83203125" style="52" customWidth="1"/>
    <col min="5643" max="5643" width="15.1640625" style="52" customWidth="1"/>
    <col min="5644" max="5644" width="14" style="52" customWidth="1"/>
    <col min="5645" max="5645" width="7.83203125" style="52" customWidth="1"/>
    <col min="5646" max="5646" width="16.83203125" style="52" customWidth="1"/>
    <col min="5647" max="5647" width="13.6640625" style="52" customWidth="1"/>
    <col min="5648" max="5648" width="8.83203125" style="52" customWidth="1"/>
    <col min="5649" max="5649" width="15.5" style="52" customWidth="1"/>
    <col min="5650" max="5650" width="13.83203125" style="52" customWidth="1"/>
    <col min="5651" max="5891" width="9.33203125" style="52"/>
    <col min="5892" max="5892" width="8" style="52" customWidth="1"/>
    <col min="5893" max="5893" width="16.6640625" style="52" customWidth="1"/>
    <col min="5894" max="5894" width="16.5" style="52" customWidth="1"/>
    <col min="5895" max="5895" width="7" style="52" customWidth="1"/>
    <col min="5896" max="5896" width="15.5" style="52" customWidth="1"/>
    <col min="5897" max="5897" width="13.6640625" style="52" customWidth="1"/>
    <col min="5898" max="5898" width="7.83203125" style="52" customWidth="1"/>
    <col min="5899" max="5899" width="15.1640625" style="52" customWidth="1"/>
    <col min="5900" max="5900" width="14" style="52" customWidth="1"/>
    <col min="5901" max="5901" width="7.83203125" style="52" customWidth="1"/>
    <col min="5902" max="5902" width="16.83203125" style="52" customWidth="1"/>
    <col min="5903" max="5903" width="13.6640625" style="52" customWidth="1"/>
    <col min="5904" max="5904" width="8.83203125" style="52" customWidth="1"/>
    <col min="5905" max="5905" width="15.5" style="52" customWidth="1"/>
    <col min="5906" max="5906" width="13.83203125" style="52" customWidth="1"/>
    <col min="5907" max="6147" width="9.33203125" style="52"/>
    <col min="6148" max="6148" width="8" style="52" customWidth="1"/>
    <col min="6149" max="6149" width="16.6640625" style="52" customWidth="1"/>
    <col min="6150" max="6150" width="16.5" style="52" customWidth="1"/>
    <col min="6151" max="6151" width="7" style="52" customWidth="1"/>
    <col min="6152" max="6152" width="15.5" style="52" customWidth="1"/>
    <col min="6153" max="6153" width="13.6640625" style="52" customWidth="1"/>
    <col min="6154" max="6154" width="7.83203125" style="52" customWidth="1"/>
    <col min="6155" max="6155" width="15.1640625" style="52" customWidth="1"/>
    <col min="6156" max="6156" width="14" style="52" customWidth="1"/>
    <col min="6157" max="6157" width="7.83203125" style="52" customWidth="1"/>
    <col min="6158" max="6158" width="16.83203125" style="52" customWidth="1"/>
    <col min="6159" max="6159" width="13.6640625" style="52" customWidth="1"/>
    <col min="6160" max="6160" width="8.83203125" style="52" customWidth="1"/>
    <col min="6161" max="6161" width="15.5" style="52" customWidth="1"/>
    <col min="6162" max="6162" width="13.83203125" style="52" customWidth="1"/>
    <col min="6163" max="6403" width="9.33203125" style="52"/>
    <col min="6404" max="6404" width="8" style="52" customWidth="1"/>
    <col min="6405" max="6405" width="16.6640625" style="52" customWidth="1"/>
    <col min="6406" max="6406" width="16.5" style="52" customWidth="1"/>
    <col min="6407" max="6407" width="7" style="52" customWidth="1"/>
    <col min="6408" max="6408" width="15.5" style="52" customWidth="1"/>
    <col min="6409" max="6409" width="13.6640625" style="52" customWidth="1"/>
    <col min="6410" max="6410" width="7.83203125" style="52" customWidth="1"/>
    <col min="6411" max="6411" width="15.1640625" style="52" customWidth="1"/>
    <col min="6412" max="6412" width="14" style="52" customWidth="1"/>
    <col min="6413" max="6413" width="7.83203125" style="52" customWidth="1"/>
    <col min="6414" max="6414" width="16.83203125" style="52" customWidth="1"/>
    <col min="6415" max="6415" width="13.6640625" style="52" customWidth="1"/>
    <col min="6416" max="6416" width="8.83203125" style="52" customWidth="1"/>
    <col min="6417" max="6417" width="15.5" style="52" customWidth="1"/>
    <col min="6418" max="6418" width="13.83203125" style="52" customWidth="1"/>
    <col min="6419" max="6659" width="9.33203125" style="52"/>
    <col min="6660" max="6660" width="8" style="52" customWidth="1"/>
    <col min="6661" max="6661" width="16.6640625" style="52" customWidth="1"/>
    <col min="6662" max="6662" width="16.5" style="52" customWidth="1"/>
    <col min="6663" max="6663" width="7" style="52" customWidth="1"/>
    <col min="6664" max="6664" width="15.5" style="52" customWidth="1"/>
    <col min="6665" max="6665" width="13.6640625" style="52" customWidth="1"/>
    <col min="6666" max="6666" width="7.83203125" style="52" customWidth="1"/>
    <col min="6667" max="6667" width="15.1640625" style="52" customWidth="1"/>
    <col min="6668" max="6668" width="14" style="52" customWidth="1"/>
    <col min="6669" max="6669" width="7.83203125" style="52" customWidth="1"/>
    <col min="6670" max="6670" width="16.83203125" style="52" customWidth="1"/>
    <col min="6671" max="6671" width="13.6640625" style="52" customWidth="1"/>
    <col min="6672" max="6672" width="8.83203125" style="52" customWidth="1"/>
    <col min="6673" max="6673" width="15.5" style="52" customWidth="1"/>
    <col min="6674" max="6674" width="13.83203125" style="52" customWidth="1"/>
    <col min="6675" max="6915" width="9.33203125" style="52"/>
    <col min="6916" max="6916" width="8" style="52" customWidth="1"/>
    <col min="6917" max="6917" width="16.6640625" style="52" customWidth="1"/>
    <col min="6918" max="6918" width="16.5" style="52" customWidth="1"/>
    <col min="6919" max="6919" width="7" style="52" customWidth="1"/>
    <col min="6920" max="6920" width="15.5" style="52" customWidth="1"/>
    <col min="6921" max="6921" width="13.6640625" style="52" customWidth="1"/>
    <col min="6922" max="6922" width="7.83203125" style="52" customWidth="1"/>
    <col min="6923" max="6923" width="15.1640625" style="52" customWidth="1"/>
    <col min="6924" max="6924" width="14" style="52" customWidth="1"/>
    <col min="6925" max="6925" width="7.83203125" style="52" customWidth="1"/>
    <col min="6926" max="6926" width="16.83203125" style="52" customWidth="1"/>
    <col min="6927" max="6927" width="13.6640625" style="52" customWidth="1"/>
    <col min="6928" max="6928" width="8.83203125" style="52" customWidth="1"/>
    <col min="6929" max="6929" width="15.5" style="52" customWidth="1"/>
    <col min="6930" max="6930" width="13.83203125" style="52" customWidth="1"/>
    <col min="6931" max="7171" width="9.33203125" style="52"/>
    <col min="7172" max="7172" width="8" style="52" customWidth="1"/>
    <col min="7173" max="7173" width="16.6640625" style="52" customWidth="1"/>
    <col min="7174" max="7174" width="16.5" style="52" customWidth="1"/>
    <col min="7175" max="7175" width="7" style="52" customWidth="1"/>
    <col min="7176" max="7176" width="15.5" style="52" customWidth="1"/>
    <col min="7177" max="7177" width="13.6640625" style="52" customWidth="1"/>
    <col min="7178" max="7178" width="7.83203125" style="52" customWidth="1"/>
    <col min="7179" max="7179" width="15.1640625" style="52" customWidth="1"/>
    <col min="7180" max="7180" width="14" style="52" customWidth="1"/>
    <col min="7181" max="7181" width="7.83203125" style="52" customWidth="1"/>
    <col min="7182" max="7182" width="16.83203125" style="52" customWidth="1"/>
    <col min="7183" max="7183" width="13.6640625" style="52" customWidth="1"/>
    <col min="7184" max="7184" width="8.83203125" style="52" customWidth="1"/>
    <col min="7185" max="7185" width="15.5" style="52" customWidth="1"/>
    <col min="7186" max="7186" width="13.83203125" style="52" customWidth="1"/>
    <col min="7187" max="7427" width="9.33203125" style="52"/>
    <col min="7428" max="7428" width="8" style="52" customWidth="1"/>
    <col min="7429" max="7429" width="16.6640625" style="52" customWidth="1"/>
    <col min="7430" max="7430" width="16.5" style="52" customWidth="1"/>
    <col min="7431" max="7431" width="7" style="52" customWidth="1"/>
    <col min="7432" max="7432" width="15.5" style="52" customWidth="1"/>
    <col min="7433" max="7433" width="13.6640625" style="52" customWidth="1"/>
    <col min="7434" max="7434" width="7.83203125" style="52" customWidth="1"/>
    <col min="7435" max="7435" width="15.1640625" style="52" customWidth="1"/>
    <col min="7436" max="7436" width="14" style="52" customWidth="1"/>
    <col min="7437" max="7437" width="7.83203125" style="52" customWidth="1"/>
    <col min="7438" max="7438" width="16.83203125" style="52" customWidth="1"/>
    <col min="7439" max="7439" width="13.6640625" style="52" customWidth="1"/>
    <col min="7440" max="7440" width="8.83203125" style="52" customWidth="1"/>
    <col min="7441" max="7441" width="15.5" style="52" customWidth="1"/>
    <col min="7442" max="7442" width="13.83203125" style="52" customWidth="1"/>
    <col min="7443" max="7683" width="9.33203125" style="52"/>
    <col min="7684" max="7684" width="8" style="52" customWidth="1"/>
    <col min="7685" max="7685" width="16.6640625" style="52" customWidth="1"/>
    <col min="7686" max="7686" width="16.5" style="52" customWidth="1"/>
    <col min="7687" max="7687" width="7" style="52" customWidth="1"/>
    <col min="7688" max="7688" width="15.5" style="52" customWidth="1"/>
    <col min="7689" max="7689" width="13.6640625" style="52" customWidth="1"/>
    <col min="7690" max="7690" width="7.83203125" style="52" customWidth="1"/>
    <col min="7691" max="7691" width="15.1640625" style="52" customWidth="1"/>
    <col min="7692" max="7692" width="14" style="52" customWidth="1"/>
    <col min="7693" max="7693" width="7.83203125" style="52" customWidth="1"/>
    <col min="7694" max="7694" width="16.83203125" style="52" customWidth="1"/>
    <col min="7695" max="7695" width="13.6640625" style="52" customWidth="1"/>
    <col min="7696" max="7696" width="8.83203125" style="52" customWidth="1"/>
    <col min="7697" max="7697" width="15.5" style="52" customWidth="1"/>
    <col min="7698" max="7698" width="13.83203125" style="52" customWidth="1"/>
    <col min="7699" max="7939" width="9.33203125" style="52"/>
    <col min="7940" max="7940" width="8" style="52" customWidth="1"/>
    <col min="7941" max="7941" width="16.6640625" style="52" customWidth="1"/>
    <col min="7942" max="7942" width="16.5" style="52" customWidth="1"/>
    <col min="7943" max="7943" width="7" style="52" customWidth="1"/>
    <col min="7944" max="7944" width="15.5" style="52" customWidth="1"/>
    <col min="7945" max="7945" width="13.6640625" style="52" customWidth="1"/>
    <col min="7946" max="7946" width="7.83203125" style="52" customWidth="1"/>
    <col min="7947" max="7947" width="15.1640625" style="52" customWidth="1"/>
    <col min="7948" max="7948" width="14" style="52" customWidth="1"/>
    <col min="7949" max="7949" width="7.83203125" style="52" customWidth="1"/>
    <col min="7950" max="7950" width="16.83203125" style="52" customWidth="1"/>
    <col min="7951" max="7951" width="13.6640625" style="52" customWidth="1"/>
    <col min="7952" max="7952" width="8.83203125" style="52" customWidth="1"/>
    <col min="7953" max="7953" width="15.5" style="52" customWidth="1"/>
    <col min="7954" max="7954" width="13.83203125" style="52" customWidth="1"/>
    <col min="7955" max="8195" width="9.33203125" style="52"/>
    <col min="8196" max="8196" width="8" style="52" customWidth="1"/>
    <col min="8197" max="8197" width="16.6640625" style="52" customWidth="1"/>
    <col min="8198" max="8198" width="16.5" style="52" customWidth="1"/>
    <col min="8199" max="8199" width="7" style="52" customWidth="1"/>
    <col min="8200" max="8200" width="15.5" style="52" customWidth="1"/>
    <col min="8201" max="8201" width="13.6640625" style="52" customWidth="1"/>
    <col min="8202" max="8202" width="7.83203125" style="52" customWidth="1"/>
    <col min="8203" max="8203" width="15.1640625" style="52" customWidth="1"/>
    <col min="8204" max="8204" width="14" style="52" customWidth="1"/>
    <col min="8205" max="8205" width="7.83203125" style="52" customWidth="1"/>
    <col min="8206" max="8206" width="16.83203125" style="52" customWidth="1"/>
    <col min="8207" max="8207" width="13.6640625" style="52" customWidth="1"/>
    <col min="8208" max="8208" width="8.83203125" style="52" customWidth="1"/>
    <col min="8209" max="8209" width="15.5" style="52" customWidth="1"/>
    <col min="8210" max="8210" width="13.83203125" style="52" customWidth="1"/>
    <col min="8211" max="8451" width="9.33203125" style="52"/>
    <col min="8452" max="8452" width="8" style="52" customWidth="1"/>
    <col min="8453" max="8453" width="16.6640625" style="52" customWidth="1"/>
    <col min="8454" max="8454" width="16.5" style="52" customWidth="1"/>
    <col min="8455" max="8455" width="7" style="52" customWidth="1"/>
    <col min="8456" max="8456" width="15.5" style="52" customWidth="1"/>
    <col min="8457" max="8457" width="13.6640625" style="52" customWidth="1"/>
    <col min="8458" max="8458" width="7.83203125" style="52" customWidth="1"/>
    <col min="8459" max="8459" width="15.1640625" style="52" customWidth="1"/>
    <col min="8460" max="8460" width="14" style="52" customWidth="1"/>
    <col min="8461" max="8461" width="7.83203125" style="52" customWidth="1"/>
    <col min="8462" max="8462" width="16.83203125" style="52" customWidth="1"/>
    <col min="8463" max="8463" width="13.6640625" style="52" customWidth="1"/>
    <col min="8464" max="8464" width="8.83203125" style="52" customWidth="1"/>
    <col min="8465" max="8465" width="15.5" style="52" customWidth="1"/>
    <col min="8466" max="8466" width="13.83203125" style="52" customWidth="1"/>
    <col min="8467" max="8707" width="9.33203125" style="52"/>
    <col min="8708" max="8708" width="8" style="52" customWidth="1"/>
    <col min="8709" max="8709" width="16.6640625" style="52" customWidth="1"/>
    <col min="8710" max="8710" width="16.5" style="52" customWidth="1"/>
    <col min="8711" max="8711" width="7" style="52" customWidth="1"/>
    <col min="8712" max="8712" width="15.5" style="52" customWidth="1"/>
    <col min="8713" max="8713" width="13.6640625" style="52" customWidth="1"/>
    <col min="8714" max="8714" width="7.83203125" style="52" customWidth="1"/>
    <col min="8715" max="8715" width="15.1640625" style="52" customWidth="1"/>
    <col min="8716" max="8716" width="14" style="52" customWidth="1"/>
    <col min="8717" max="8717" width="7.83203125" style="52" customWidth="1"/>
    <col min="8718" max="8718" width="16.83203125" style="52" customWidth="1"/>
    <col min="8719" max="8719" width="13.6640625" style="52" customWidth="1"/>
    <col min="8720" max="8720" width="8.83203125" style="52" customWidth="1"/>
    <col min="8721" max="8721" width="15.5" style="52" customWidth="1"/>
    <col min="8722" max="8722" width="13.83203125" style="52" customWidth="1"/>
    <col min="8723" max="8963" width="9.33203125" style="52"/>
    <col min="8964" max="8964" width="8" style="52" customWidth="1"/>
    <col min="8965" max="8965" width="16.6640625" style="52" customWidth="1"/>
    <col min="8966" max="8966" width="16.5" style="52" customWidth="1"/>
    <col min="8967" max="8967" width="7" style="52" customWidth="1"/>
    <col min="8968" max="8968" width="15.5" style="52" customWidth="1"/>
    <col min="8969" max="8969" width="13.6640625" style="52" customWidth="1"/>
    <col min="8970" max="8970" width="7.83203125" style="52" customWidth="1"/>
    <col min="8971" max="8971" width="15.1640625" style="52" customWidth="1"/>
    <col min="8972" max="8972" width="14" style="52" customWidth="1"/>
    <col min="8973" max="8973" width="7.83203125" style="52" customWidth="1"/>
    <col min="8974" max="8974" width="16.83203125" style="52" customWidth="1"/>
    <col min="8975" max="8975" width="13.6640625" style="52" customWidth="1"/>
    <col min="8976" max="8976" width="8.83203125" style="52" customWidth="1"/>
    <col min="8977" max="8977" width="15.5" style="52" customWidth="1"/>
    <col min="8978" max="8978" width="13.83203125" style="52" customWidth="1"/>
    <col min="8979" max="9219" width="9.33203125" style="52"/>
    <col min="9220" max="9220" width="8" style="52" customWidth="1"/>
    <col min="9221" max="9221" width="16.6640625" style="52" customWidth="1"/>
    <col min="9222" max="9222" width="16.5" style="52" customWidth="1"/>
    <col min="9223" max="9223" width="7" style="52" customWidth="1"/>
    <col min="9224" max="9224" width="15.5" style="52" customWidth="1"/>
    <col min="9225" max="9225" width="13.6640625" style="52" customWidth="1"/>
    <col min="9226" max="9226" width="7.83203125" style="52" customWidth="1"/>
    <col min="9227" max="9227" width="15.1640625" style="52" customWidth="1"/>
    <col min="9228" max="9228" width="14" style="52" customWidth="1"/>
    <col min="9229" max="9229" width="7.83203125" style="52" customWidth="1"/>
    <col min="9230" max="9230" width="16.83203125" style="52" customWidth="1"/>
    <col min="9231" max="9231" width="13.6640625" style="52" customWidth="1"/>
    <col min="9232" max="9232" width="8.83203125" style="52" customWidth="1"/>
    <col min="9233" max="9233" width="15.5" style="52" customWidth="1"/>
    <col min="9234" max="9234" width="13.83203125" style="52" customWidth="1"/>
    <col min="9235" max="9475" width="9.33203125" style="52"/>
    <col min="9476" max="9476" width="8" style="52" customWidth="1"/>
    <col min="9477" max="9477" width="16.6640625" style="52" customWidth="1"/>
    <col min="9478" max="9478" width="16.5" style="52" customWidth="1"/>
    <col min="9479" max="9479" width="7" style="52" customWidth="1"/>
    <col min="9480" max="9480" width="15.5" style="52" customWidth="1"/>
    <col min="9481" max="9481" width="13.6640625" style="52" customWidth="1"/>
    <col min="9482" max="9482" width="7.83203125" style="52" customWidth="1"/>
    <col min="9483" max="9483" width="15.1640625" style="52" customWidth="1"/>
    <col min="9484" max="9484" width="14" style="52" customWidth="1"/>
    <col min="9485" max="9485" width="7.83203125" style="52" customWidth="1"/>
    <col min="9486" max="9486" width="16.83203125" style="52" customWidth="1"/>
    <col min="9487" max="9487" width="13.6640625" style="52" customWidth="1"/>
    <col min="9488" max="9488" width="8.83203125" style="52" customWidth="1"/>
    <col min="9489" max="9489" width="15.5" style="52" customWidth="1"/>
    <col min="9490" max="9490" width="13.83203125" style="52" customWidth="1"/>
    <col min="9491" max="9731" width="9.33203125" style="52"/>
    <col min="9732" max="9732" width="8" style="52" customWidth="1"/>
    <col min="9733" max="9733" width="16.6640625" style="52" customWidth="1"/>
    <col min="9734" max="9734" width="16.5" style="52" customWidth="1"/>
    <col min="9735" max="9735" width="7" style="52" customWidth="1"/>
    <col min="9736" max="9736" width="15.5" style="52" customWidth="1"/>
    <col min="9737" max="9737" width="13.6640625" style="52" customWidth="1"/>
    <col min="9738" max="9738" width="7.83203125" style="52" customWidth="1"/>
    <col min="9739" max="9739" width="15.1640625" style="52" customWidth="1"/>
    <col min="9740" max="9740" width="14" style="52" customWidth="1"/>
    <col min="9741" max="9741" width="7.83203125" style="52" customWidth="1"/>
    <col min="9742" max="9742" width="16.83203125" style="52" customWidth="1"/>
    <col min="9743" max="9743" width="13.6640625" style="52" customWidth="1"/>
    <col min="9744" max="9744" width="8.83203125" style="52" customWidth="1"/>
    <col min="9745" max="9745" width="15.5" style="52" customWidth="1"/>
    <col min="9746" max="9746" width="13.83203125" style="52" customWidth="1"/>
    <col min="9747" max="9987" width="9.33203125" style="52"/>
    <col min="9988" max="9988" width="8" style="52" customWidth="1"/>
    <col min="9989" max="9989" width="16.6640625" style="52" customWidth="1"/>
    <col min="9990" max="9990" width="16.5" style="52" customWidth="1"/>
    <col min="9991" max="9991" width="7" style="52" customWidth="1"/>
    <col min="9992" max="9992" width="15.5" style="52" customWidth="1"/>
    <col min="9993" max="9993" width="13.6640625" style="52" customWidth="1"/>
    <col min="9994" max="9994" width="7.83203125" style="52" customWidth="1"/>
    <col min="9995" max="9995" width="15.1640625" style="52" customWidth="1"/>
    <col min="9996" max="9996" width="14" style="52" customWidth="1"/>
    <col min="9997" max="9997" width="7.83203125" style="52" customWidth="1"/>
    <col min="9998" max="9998" width="16.83203125" style="52" customWidth="1"/>
    <col min="9999" max="9999" width="13.6640625" style="52" customWidth="1"/>
    <col min="10000" max="10000" width="8.83203125" style="52" customWidth="1"/>
    <col min="10001" max="10001" width="15.5" style="52" customWidth="1"/>
    <col min="10002" max="10002" width="13.83203125" style="52" customWidth="1"/>
    <col min="10003" max="10243" width="9.33203125" style="52"/>
    <col min="10244" max="10244" width="8" style="52" customWidth="1"/>
    <col min="10245" max="10245" width="16.6640625" style="52" customWidth="1"/>
    <col min="10246" max="10246" width="16.5" style="52" customWidth="1"/>
    <col min="10247" max="10247" width="7" style="52" customWidth="1"/>
    <col min="10248" max="10248" width="15.5" style="52" customWidth="1"/>
    <col min="10249" max="10249" width="13.6640625" style="52" customWidth="1"/>
    <col min="10250" max="10250" width="7.83203125" style="52" customWidth="1"/>
    <col min="10251" max="10251" width="15.1640625" style="52" customWidth="1"/>
    <col min="10252" max="10252" width="14" style="52" customWidth="1"/>
    <col min="10253" max="10253" width="7.83203125" style="52" customWidth="1"/>
    <col min="10254" max="10254" width="16.83203125" style="52" customWidth="1"/>
    <col min="10255" max="10255" width="13.6640625" style="52" customWidth="1"/>
    <col min="10256" max="10256" width="8.83203125" style="52" customWidth="1"/>
    <col min="10257" max="10257" width="15.5" style="52" customWidth="1"/>
    <col min="10258" max="10258" width="13.83203125" style="52" customWidth="1"/>
    <col min="10259" max="10499" width="9.33203125" style="52"/>
    <col min="10500" max="10500" width="8" style="52" customWidth="1"/>
    <col min="10501" max="10501" width="16.6640625" style="52" customWidth="1"/>
    <col min="10502" max="10502" width="16.5" style="52" customWidth="1"/>
    <col min="10503" max="10503" width="7" style="52" customWidth="1"/>
    <col min="10504" max="10504" width="15.5" style="52" customWidth="1"/>
    <col min="10505" max="10505" width="13.6640625" style="52" customWidth="1"/>
    <col min="10506" max="10506" width="7.83203125" style="52" customWidth="1"/>
    <col min="10507" max="10507" width="15.1640625" style="52" customWidth="1"/>
    <col min="10508" max="10508" width="14" style="52" customWidth="1"/>
    <col min="10509" max="10509" width="7.83203125" style="52" customWidth="1"/>
    <col min="10510" max="10510" width="16.83203125" style="52" customWidth="1"/>
    <col min="10511" max="10511" width="13.6640625" style="52" customWidth="1"/>
    <col min="10512" max="10512" width="8.83203125" style="52" customWidth="1"/>
    <col min="10513" max="10513" width="15.5" style="52" customWidth="1"/>
    <col min="10514" max="10514" width="13.83203125" style="52" customWidth="1"/>
    <col min="10515" max="10755" width="9.33203125" style="52"/>
    <col min="10756" max="10756" width="8" style="52" customWidth="1"/>
    <col min="10757" max="10757" width="16.6640625" style="52" customWidth="1"/>
    <col min="10758" max="10758" width="16.5" style="52" customWidth="1"/>
    <col min="10759" max="10759" width="7" style="52" customWidth="1"/>
    <col min="10760" max="10760" width="15.5" style="52" customWidth="1"/>
    <col min="10761" max="10761" width="13.6640625" style="52" customWidth="1"/>
    <col min="10762" max="10762" width="7.83203125" style="52" customWidth="1"/>
    <col min="10763" max="10763" width="15.1640625" style="52" customWidth="1"/>
    <col min="10764" max="10764" width="14" style="52" customWidth="1"/>
    <col min="10765" max="10765" width="7.83203125" style="52" customWidth="1"/>
    <col min="10766" max="10766" width="16.83203125" style="52" customWidth="1"/>
    <col min="10767" max="10767" width="13.6640625" style="52" customWidth="1"/>
    <col min="10768" max="10768" width="8.83203125" style="52" customWidth="1"/>
    <col min="10769" max="10769" width="15.5" style="52" customWidth="1"/>
    <col min="10770" max="10770" width="13.83203125" style="52" customWidth="1"/>
    <col min="10771" max="11011" width="9.33203125" style="52"/>
    <col min="11012" max="11012" width="8" style="52" customWidth="1"/>
    <col min="11013" max="11013" width="16.6640625" style="52" customWidth="1"/>
    <col min="11014" max="11014" width="16.5" style="52" customWidth="1"/>
    <col min="11015" max="11015" width="7" style="52" customWidth="1"/>
    <col min="11016" max="11016" width="15.5" style="52" customWidth="1"/>
    <col min="11017" max="11017" width="13.6640625" style="52" customWidth="1"/>
    <col min="11018" max="11018" width="7.83203125" style="52" customWidth="1"/>
    <col min="11019" max="11019" width="15.1640625" style="52" customWidth="1"/>
    <col min="11020" max="11020" width="14" style="52" customWidth="1"/>
    <col min="11021" max="11021" width="7.83203125" style="52" customWidth="1"/>
    <col min="11022" max="11022" width="16.83203125" style="52" customWidth="1"/>
    <col min="11023" max="11023" width="13.6640625" style="52" customWidth="1"/>
    <col min="11024" max="11024" width="8.83203125" style="52" customWidth="1"/>
    <col min="11025" max="11025" width="15.5" style="52" customWidth="1"/>
    <col min="11026" max="11026" width="13.83203125" style="52" customWidth="1"/>
    <col min="11027" max="11267" width="9.33203125" style="52"/>
    <col min="11268" max="11268" width="8" style="52" customWidth="1"/>
    <col min="11269" max="11269" width="16.6640625" style="52" customWidth="1"/>
    <col min="11270" max="11270" width="16.5" style="52" customWidth="1"/>
    <col min="11271" max="11271" width="7" style="52" customWidth="1"/>
    <col min="11272" max="11272" width="15.5" style="52" customWidth="1"/>
    <col min="11273" max="11273" width="13.6640625" style="52" customWidth="1"/>
    <col min="11274" max="11274" width="7.83203125" style="52" customWidth="1"/>
    <col min="11275" max="11275" width="15.1640625" style="52" customWidth="1"/>
    <col min="11276" max="11276" width="14" style="52" customWidth="1"/>
    <col min="11277" max="11277" width="7.83203125" style="52" customWidth="1"/>
    <col min="11278" max="11278" width="16.83203125" style="52" customWidth="1"/>
    <col min="11279" max="11279" width="13.6640625" style="52" customWidth="1"/>
    <col min="11280" max="11280" width="8.83203125" style="52" customWidth="1"/>
    <col min="11281" max="11281" width="15.5" style="52" customWidth="1"/>
    <col min="11282" max="11282" width="13.83203125" style="52" customWidth="1"/>
    <col min="11283" max="11523" width="9.33203125" style="52"/>
    <col min="11524" max="11524" width="8" style="52" customWidth="1"/>
    <col min="11525" max="11525" width="16.6640625" style="52" customWidth="1"/>
    <col min="11526" max="11526" width="16.5" style="52" customWidth="1"/>
    <col min="11527" max="11527" width="7" style="52" customWidth="1"/>
    <col min="11528" max="11528" width="15.5" style="52" customWidth="1"/>
    <col min="11529" max="11529" width="13.6640625" style="52" customWidth="1"/>
    <col min="11530" max="11530" width="7.83203125" style="52" customWidth="1"/>
    <col min="11531" max="11531" width="15.1640625" style="52" customWidth="1"/>
    <col min="11532" max="11532" width="14" style="52" customWidth="1"/>
    <col min="11533" max="11533" width="7.83203125" style="52" customWidth="1"/>
    <col min="11534" max="11534" width="16.83203125" style="52" customWidth="1"/>
    <col min="11535" max="11535" width="13.6640625" style="52" customWidth="1"/>
    <col min="11536" max="11536" width="8.83203125" style="52" customWidth="1"/>
    <col min="11537" max="11537" width="15.5" style="52" customWidth="1"/>
    <col min="11538" max="11538" width="13.83203125" style="52" customWidth="1"/>
    <col min="11539" max="11779" width="9.33203125" style="52"/>
    <col min="11780" max="11780" width="8" style="52" customWidth="1"/>
    <col min="11781" max="11781" width="16.6640625" style="52" customWidth="1"/>
    <col min="11782" max="11782" width="16.5" style="52" customWidth="1"/>
    <col min="11783" max="11783" width="7" style="52" customWidth="1"/>
    <col min="11784" max="11784" width="15.5" style="52" customWidth="1"/>
    <col min="11785" max="11785" width="13.6640625" style="52" customWidth="1"/>
    <col min="11786" max="11786" width="7.83203125" style="52" customWidth="1"/>
    <col min="11787" max="11787" width="15.1640625" style="52" customWidth="1"/>
    <col min="11788" max="11788" width="14" style="52" customWidth="1"/>
    <col min="11789" max="11789" width="7.83203125" style="52" customWidth="1"/>
    <col min="11790" max="11790" width="16.83203125" style="52" customWidth="1"/>
    <col min="11791" max="11791" width="13.6640625" style="52" customWidth="1"/>
    <col min="11792" max="11792" width="8.83203125" style="52" customWidth="1"/>
    <col min="11793" max="11793" width="15.5" style="52" customWidth="1"/>
    <col min="11794" max="11794" width="13.83203125" style="52" customWidth="1"/>
    <col min="11795" max="12035" width="9.33203125" style="52"/>
    <col min="12036" max="12036" width="8" style="52" customWidth="1"/>
    <col min="12037" max="12037" width="16.6640625" style="52" customWidth="1"/>
    <col min="12038" max="12038" width="16.5" style="52" customWidth="1"/>
    <col min="12039" max="12039" width="7" style="52" customWidth="1"/>
    <col min="12040" max="12040" width="15.5" style="52" customWidth="1"/>
    <col min="12041" max="12041" width="13.6640625" style="52" customWidth="1"/>
    <col min="12042" max="12042" width="7.83203125" style="52" customWidth="1"/>
    <col min="12043" max="12043" width="15.1640625" style="52" customWidth="1"/>
    <col min="12044" max="12044" width="14" style="52" customWidth="1"/>
    <col min="12045" max="12045" width="7.83203125" style="52" customWidth="1"/>
    <col min="12046" max="12046" width="16.83203125" style="52" customWidth="1"/>
    <col min="12047" max="12047" width="13.6640625" style="52" customWidth="1"/>
    <col min="12048" max="12048" width="8.83203125" style="52" customWidth="1"/>
    <col min="12049" max="12049" width="15.5" style="52" customWidth="1"/>
    <col min="12050" max="12050" width="13.83203125" style="52" customWidth="1"/>
    <col min="12051" max="12291" width="9.33203125" style="52"/>
    <col min="12292" max="12292" width="8" style="52" customWidth="1"/>
    <col min="12293" max="12293" width="16.6640625" style="52" customWidth="1"/>
    <col min="12294" max="12294" width="16.5" style="52" customWidth="1"/>
    <col min="12295" max="12295" width="7" style="52" customWidth="1"/>
    <col min="12296" max="12296" width="15.5" style="52" customWidth="1"/>
    <col min="12297" max="12297" width="13.6640625" style="52" customWidth="1"/>
    <col min="12298" max="12298" width="7.83203125" style="52" customWidth="1"/>
    <col min="12299" max="12299" width="15.1640625" style="52" customWidth="1"/>
    <col min="12300" max="12300" width="14" style="52" customWidth="1"/>
    <col min="12301" max="12301" width="7.83203125" style="52" customWidth="1"/>
    <col min="12302" max="12302" width="16.83203125" style="52" customWidth="1"/>
    <col min="12303" max="12303" width="13.6640625" style="52" customWidth="1"/>
    <col min="12304" max="12304" width="8.83203125" style="52" customWidth="1"/>
    <col min="12305" max="12305" width="15.5" style="52" customWidth="1"/>
    <col min="12306" max="12306" width="13.83203125" style="52" customWidth="1"/>
    <col min="12307" max="12547" width="9.33203125" style="52"/>
    <col min="12548" max="12548" width="8" style="52" customWidth="1"/>
    <col min="12549" max="12549" width="16.6640625" style="52" customWidth="1"/>
    <col min="12550" max="12550" width="16.5" style="52" customWidth="1"/>
    <col min="12551" max="12551" width="7" style="52" customWidth="1"/>
    <col min="12552" max="12552" width="15.5" style="52" customWidth="1"/>
    <col min="12553" max="12553" width="13.6640625" style="52" customWidth="1"/>
    <col min="12554" max="12554" width="7.83203125" style="52" customWidth="1"/>
    <col min="12555" max="12555" width="15.1640625" style="52" customWidth="1"/>
    <col min="12556" max="12556" width="14" style="52" customWidth="1"/>
    <col min="12557" max="12557" width="7.83203125" style="52" customWidth="1"/>
    <col min="12558" max="12558" width="16.83203125" style="52" customWidth="1"/>
    <col min="12559" max="12559" width="13.6640625" style="52" customWidth="1"/>
    <col min="12560" max="12560" width="8.83203125" style="52" customWidth="1"/>
    <col min="12561" max="12561" width="15.5" style="52" customWidth="1"/>
    <col min="12562" max="12562" width="13.83203125" style="52" customWidth="1"/>
    <col min="12563" max="12803" width="9.33203125" style="52"/>
    <col min="12804" max="12804" width="8" style="52" customWidth="1"/>
    <col min="12805" max="12805" width="16.6640625" style="52" customWidth="1"/>
    <col min="12806" max="12806" width="16.5" style="52" customWidth="1"/>
    <col min="12807" max="12807" width="7" style="52" customWidth="1"/>
    <col min="12808" max="12808" width="15.5" style="52" customWidth="1"/>
    <col min="12809" max="12809" width="13.6640625" style="52" customWidth="1"/>
    <col min="12810" max="12810" width="7.83203125" style="52" customWidth="1"/>
    <col min="12811" max="12811" width="15.1640625" style="52" customWidth="1"/>
    <col min="12812" max="12812" width="14" style="52" customWidth="1"/>
    <col min="12813" max="12813" width="7.83203125" style="52" customWidth="1"/>
    <col min="12814" max="12814" width="16.83203125" style="52" customWidth="1"/>
    <col min="12815" max="12815" width="13.6640625" style="52" customWidth="1"/>
    <col min="12816" max="12816" width="8.83203125" style="52" customWidth="1"/>
    <col min="12817" max="12817" width="15.5" style="52" customWidth="1"/>
    <col min="12818" max="12818" width="13.83203125" style="52" customWidth="1"/>
    <col min="12819" max="13059" width="9.33203125" style="52"/>
    <col min="13060" max="13060" width="8" style="52" customWidth="1"/>
    <col min="13061" max="13061" width="16.6640625" style="52" customWidth="1"/>
    <col min="13062" max="13062" width="16.5" style="52" customWidth="1"/>
    <col min="13063" max="13063" width="7" style="52" customWidth="1"/>
    <col min="13064" max="13064" width="15.5" style="52" customWidth="1"/>
    <col min="13065" max="13065" width="13.6640625" style="52" customWidth="1"/>
    <col min="13066" max="13066" width="7.83203125" style="52" customWidth="1"/>
    <col min="13067" max="13067" width="15.1640625" style="52" customWidth="1"/>
    <col min="13068" max="13068" width="14" style="52" customWidth="1"/>
    <col min="13069" max="13069" width="7.83203125" style="52" customWidth="1"/>
    <col min="13070" max="13070" width="16.83203125" style="52" customWidth="1"/>
    <col min="13071" max="13071" width="13.6640625" style="52" customWidth="1"/>
    <col min="13072" max="13072" width="8.83203125" style="52" customWidth="1"/>
    <col min="13073" max="13073" width="15.5" style="52" customWidth="1"/>
    <col min="13074" max="13074" width="13.83203125" style="52" customWidth="1"/>
    <col min="13075" max="13315" width="9.33203125" style="52"/>
    <col min="13316" max="13316" width="8" style="52" customWidth="1"/>
    <col min="13317" max="13317" width="16.6640625" style="52" customWidth="1"/>
    <col min="13318" max="13318" width="16.5" style="52" customWidth="1"/>
    <col min="13319" max="13319" width="7" style="52" customWidth="1"/>
    <col min="13320" max="13320" width="15.5" style="52" customWidth="1"/>
    <col min="13321" max="13321" width="13.6640625" style="52" customWidth="1"/>
    <col min="13322" max="13322" width="7.83203125" style="52" customWidth="1"/>
    <col min="13323" max="13323" width="15.1640625" style="52" customWidth="1"/>
    <col min="13324" max="13324" width="14" style="52" customWidth="1"/>
    <col min="13325" max="13325" width="7.83203125" style="52" customWidth="1"/>
    <col min="13326" max="13326" width="16.83203125" style="52" customWidth="1"/>
    <col min="13327" max="13327" width="13.6640625" style="52" customWidth="1"/>
    <col min="13328" max="13328" width="8.83203125" style="52" customWidth="1"/>
    <col min="13329" max="13329" width="15.5" style="52" customWidth="1"/>
    <col min="13330" max="13330" width="13.83203125" style="52" customWidth="1"/>
    <col min="13331" max="13571" width="9.33203125" style="52"/>
    <col min="13572" max="13572" width="8" style="52" customWidth="1"/>
    <col min="13573" max="13573" width="16.6640625" style="52" customWidth="1"/>
    <col min="13574" max="13574" width="16.5" style="52" customWidth="1"/>
    <col min="13575" max="13575" width="7" style="52" customWidth="1"/>
    <col min="13576" max="13576" width="15.5" style="52" customWidth="1"/>
    <col min="13577" max="13577" width="13.6640625" style="52" customWidth="1"/>
    <col min="13578" max="13578" width="7.83203125" style="52" customWidth="1"/>
    <col min="13579" max="13579" width="15.1640625" style="52" customWidth="1"/>
    <col min="13580" max="13580" width="14" style="52" customWidth="1"/>
    <col min="13581" max="13581" width="7.83203125" style="52" customWidth="1"/>
    <col min="13582" max="13582" width="16.83203125" style="52" customWidth="1"/>
    <col min="13583" max="13583" width="13.6640625" style="52" customWidth="1"/>
    <col min="13584" max="13584" width="8.83203125" style="52" customWidth="1"/>
    <col min="13585" max="13585" width="15.5" style="52" customWidth="1"/>
    <col min="13586" max="13586" width="13.83203125" style="52" customWidth="1"/>
    <col min="13587" max="13827" width="9.33203125" style="52"/>
    <col min="13828" max="13828" width="8" style="52" customWidth="1"/>
    <col min="13829" max="13829" width="16.6640625" style="52" customWidth="1"/>
    <col min="13830" max="13830" width="16.5" style="52" customWidth="1"/>
    <col min="13831" max="13831" width="7" style="52" customWidth="1"/>
    <col min="13832" max="13832" width="15.5" style="52" customWidth="1"/>
    <col min="13833" max="13833" width="13.6640625" style="52" customWidth="1"/>
    <col min="13834" max="13834" width="7.83203125" style="52" customWidth="1"/>
    <col min="13835" max="13835" width="15.1640625" style="52" customWidth="1"/>
    <col min="13836" max="13836" width="14" style="52" customWidth="1"/>
    <col min="13837" max="13837" width="7.83203125" style="52" customWidth="1"/>
    <col min="13838" max="13838" width="16.83203125" style="52" customWidth="1"/>
    <col min="13839" max="13839" width="13.6640625" style="52" customWidth="1"/>
    <col min="13840" max="13840" width="8.83203125" style="52" customWidth="1"/>
    <col min="13841" max="13841" width="15.5" style="52" customWidth="1"/>
    <col min="13842" max="13842" width="13.83203125" style="52" customWidth="1"/>
    <col min="13843" max="14083" width="9.33203125" style="52"/>
    <col min="14084" max="14084" width="8" style="52" customWidth="1"/>
    <col min="14085" max="14085" width="16.6640625" style="52" customWidth="1"/>
    <col min="14086" max="14086" width="16.5" style="52" customWidth="1"/>
    <col min="14087" max="14087" width="7" style="52" customWidth="1"/>
    <col min="14088" max="14088" width="15.5" style="52" customWidth="1"/>
    <col min="14089" max="14089" width="13.6640625" style="52" customWidth="1"/>
    <col min="14090" max="14090" width="7.83203125" style="52" customWidth="1"/>
    <col min="14091" max="14091" width="15.1640625" style="52" customWidth="1"/>
    <col min="14092" max="14092" width="14" style="52" customWidth="1"/>
    <col min="14093" max="14093" width="7.83203125" style="52" customWidth="1"/>
    <col min="14094" max="14094" width="16.83203125" style="52" customWidth="1"/>
    <col min="14095" max="14095" width="13.6640625" style="52" customWidth="1"/>
    <col min="14096" max="14096" width="8.83203125" style="52" customWidth="1"/>
    <col min="14097" max="14097" width="15.5" style="52" customWidth="1"/>
    <col min="14098" max="14098" width="13.83203125" style="52" customWidth="1"/>
    <col min="14099" max="14339" width="9.33203125" style="52"/>
    <col min="14340" max="14340" width="8" style="52" customWidth="1"/>
    <col min="14341" max="14341" width="16.6640625" style="52" customWidth="1"/>
    <col min="14342" max="14342" width="16.5" style="52" customWidth="1"/>
    <col min="14343" max="14343" width="7" style="52" customWidth="1"/>
    <col min="14344" max="14344" width="15.5" style="52" customWidth="1"/>
    <col min="14345" max="14345" width="13.6640625" style="52" customWidth="1"/>
    <col min="14346" max="14346" width="7.83203125" style="52" customWidth="1"/>
    <col min="14347" max="14347" width="15.1640625" style="52" customWidth="1"/>
    <col min="14348" max="14348" width="14" style="52" customWidth="1"/>
    <col min="14349" max="14349" width="7.83203125" style="52" customWidth="1"/>
    <col min="14350" max="14350" width="16.83203125" style="52" customWidth="1"/>
    <col min="14351" max="14351" width="13.6640625" style="52" customWidth="1"/>
    <col min="14352" max="14352" width="8.83203125" style="52" customWidth="1"/>
    <col min="14353" max="14353" width="15.5" style="52" customWidth="1"/>
    <col min="14354" max="14354" width="13.83203125" style="52" customWidth="1"/>
    <col min="14355" max="14595" width="9.33203125" style="52"/>
    <col min="14596" max="14596" width="8" style="52" customWidth="1"/>
    <col min="14597" max="14597" width="16.6640625" style="52" customWidth="1"/>
    <col min="14598" max="14598" width="16.5" style="52" customWidth="1"/>
    <col min="14599" max="14599" width="7" style="52" customWidth="1"/>
    <col min="14600" max="14600" width="15.5" style="52" customWidth="1"/>
    <col min="14601" max="14601" width="13.6640625" style="52" customWidth="1"/>
    <col min="14602" max="14602" width="7.83203125" style="52" customWidth="1"/>
    <col min="14603" max="14603" width="15.1640625" style="52" customWidth="1"/>
    <col min="14604" max="14604" width="14" style="52" customWidth="1"/>
    <col min="14605" max="14605" width="7.83203125" style="52" customWidth="1"/>
    <col min="14606" max="14606" width="16.83203125" style="52" customWidth="1"/>
    <col min="14607" max="14607" width="13.6640625" style="52" customWidth="1"/>
    <col min="14608" max="14608" width="8.83203125" style="52" customWidth="1"/>
    <col min="14609" max="14609" width="15.5" style="52" customWidth="1"/>
    <col min="14610" max="14610" width="13.83203125" style="52" customWidth="1"/>
    <col min="14611" max="14851" width="9.33203125" style="52"/>
    <col min="14852" max="14852" width="8" style="52" customWidth="1"/>
    <col min="14853" max="14853" width="16.6640625" style="52" customWidth="1"/>
    <col min="14854" max="14854" width="16.5" style="52" customWidth="1"/>
    <col min="14855" max="14855" width="7" style="52" customWidth="1"/>
    <col min="14856" max="14856" width="15.5" style="52" customWidth="1"/>
    <col min="14857" max="14857" width="13.6640625" style="52" customWidth="1"/>
    <col min="14858" max="14858" width="7.83203125" style="52" customWidth="1"/>
    <col min="14859" max="14859" width="15.1640625" style="52" customWidth="1"/>
    <col min="14860" max="14860" width="14" style="52" customWidth="1"/>
    <col min="14861" max="14861" width="7.83203125" style="52" customWidth="1"/>
    <col min="14862" max="14862" width="16.83203125" style="52" customWidth="1"/>
    <col min="14863" max="14863" width="13.6640625" style="52" customWidth="1"/>
    <col min="14864" max="14864" width="8.83203125" style="52" customWidth="1"/>
    <col min="14865" max="14865" width="15.5" style="52" customWidth="1"/>
    <col min="14866" max="14866" width="13.83203125" style="52" customWidth="1"/>
    <col min="14867" max="15107" width="9.33203125" style="52"/>
    <col min="15108" max="15108" width="8" style="52" customWidth="1"/>
    <col min="15109" max="15109" width="16.6640625" style="52" customWidth="1"/>
    <col min="15110" max="15110" width="16.5" style="52" customWidth="1"/>
    <col min="15111" max="15111" width="7" style="52" customWidth="1"/>
    <col min="15112" max="15112" width="15.5" style="52" customWidth="1"/>
    <col min="15113" max="15113" width="13.6640625" style="52" customWidth="1"/>
    <col min="15114" max="15114" width="7.83203125" style="52" customWidth="1"/>
    <col min="15115" max="15115" width="15.1640625" style="52" customWidth="1"/>
    <col min="15116" max="15116" width="14" style="52" customWidth="1"/>
    <col min="15117" max="15117" width="7.83203125" style="52" customWidth="1"/>
    <col min="15118" max="15118" width="16.83203125" style="52" customWidth="1"/>
    <col min="15119" max="15119" width="13.6640625" style="52" customWidth="1"/>
    <col min="15120" max="15120" width="8.83203125" style="52" customWidth="1"/>
    <col min="15121" max="15121" width="15.5" style="52" customWidth="1"/>
    <col min="15122" max="15122" width="13.83203125" style="52" customWidth="1"/>
    <col min="15123" max="15363" width="9.33203125" style="52"/>
    <col min="15364" max="15364" width="8" style="52" customWidth="1"/>
    <col min="15365" max="15365" width="16.6640625" style="52" customWidth="1"/>
    <col min="15366" max="15366" width="16.5" style="52" customWidth="1"/>
    <col min="15367" max="15367" width="7" style="52" customWidth="1"/>
    <col min="15368" max="15368" width="15.5" style="52" customWidth="1"/>
    <col min="15369" max="15369" width="13.6640625" style="52" customWidth="1"/>
    <col min="15370" max="15370" width="7.83203125" style="52" customWidth="1"/>
    <col min="15371" max="15371" width="15.1640625" style="52" customWidth="1"/>
    <col min="15372" max="15372" width="14" style="52" customWidth="1"/>
    <col min="15373" max="15373" width="7.83203125" style="52" customWidth="1"/>
    <col min="15374" max="15374" width="16.83203125" style="52" customWidth="1"/>
    <col min="15375" max="15375" width="13.6640625" style="52" customWidth="1"/>
    <col min="15376" max="15376" width="8.83203125" style="52" customWidth="1"/>
    <col min="15377" max="15377" width="15.5" style="52" customWidth="1"/>
    <col min="15378" max="15378" width="13.83203125" style="52" customWidth="1"/>
    <col min="15379" max="15619" width="9.33203125" style="52"/>
    <col min="15620" max="15620" width="8" style="52" customWidth="1"/>
    <col min="15621" max="15621" width="16.6640625" style="52" customWidth="1"/>
    <col min="15622" max="15622" width="16.5" style="52" customWidth="1"/>
    <col min="15623" max="15623" width="7" style="52" customWidth="1"/>
    <col min="15624" max="15624" width="15.5" style="52" customWidth="1"/>
    <col min="15625" max="15625" width="13.6640625" style="52" customWidth="1"/>
    <col min="15626" max="15626" width="7.83203125" style="52" customWidth="1"/>
    <col min="15627" max="15627" width="15.1640625" style="52" customWidth="1"/>
    <col min="15628" max="15628" width="14" style="52" customWidth="1"/>
    <col min="15629" max="15629" width="7.83203125" style="52" customWidth="1"/>
    <col min="15630" max="15630" width="16.83203125" style="52" customWidth="1"/>
    <col min="15631" max="15631" width="13.6640625" style="52" customWidth="1"/>
    <col min="15632" max="15632" width="8.83203125" style="52" customWidth="1"/>
    <col min="15633" max="15633" width="15.5" style="52" customWidth="1"/>
    <col min="15634" max="15634" width="13.83203125" style="52" customWidth="1"/>
    <col min="15635" max="15875" width="9.33203125" style="52"/>
    <col min="15876" max="15876" width="8" style="52" customWidth="1"/>
    <col min="15877" max="15877" width="16.6640625" style="52" customWidth="1"/>
    <col min="15878" max="15878" width="16.5" style="52" customWidth="1"/>
    <col min="15879" max="15879" width="7" style="52" customWidth="1"/>
    <col min="15880" max="15880" width="15.5" style="52" customWidth="1"/>
    <col min="15881" max="15881" width="13.6640625" style="52" customWidth="1"/>
    <col min="15882" max="15882" width="7.83203125" style="52" customWidth="1"/>
    <col min="15883" max="15883" width="15.1640625" style="52" customWidth="1"/>
    <col min="15884" max="15884" width="14" style="52" customWidth="1"/>
    <col min="15885" max="15885" width="7.83203125" style="52" customWidth="1"/>
    <col min="15886" max="15886" width="16.83203125" style="52" customWidth="1"/>
    <col min="15887" max="15887" width="13.6640625" style="52" customWidth="1"/>
    <col min="15888" max="15888" width="8.83203125" style="52" customWidth="1"/>
    <col min="15889" max="15889" width="15.5" style="52" customWidth="1"/>
    <col min="15890" max="15890" width="13.83203125" style="52" customWidth="1"/>
    <col min="15891" max="16131" width="9.33203125" style="52"/>
    <col min="16132" max="16132" width="8" style="52" customWidth="1"/>
    <col min="16133" max="16133" width="16.6640625" style="52" customWidth="1"/>
    <col min="16134" max="16134" width="16.5" style="52" customWidth="1"/>
    <col min="16135" max="16135" width="7" style="52" customWidth="1"/>
    <col min="16136" max="16136" width="15.5" style="52" customWidth="1"/>
    <col min="16137" max="16137" width="13.6640625" style="52" customWidth="1"/>
    <col min="16138" max="16138" width="7.83203125" style="52" customWidth="1"/>
    <col min="16139" max="16139" width="15.1640625" style="52" customWidth="1"/>
    <col min="16140" max="16140" width="14" style="52" customWidth="1"/>
    <col min="16141" max="16141" width="7.83203125" style="52" customWidth="1"/>
    <col min="16142" max="16142" width="16.83203125" style="52" customWidth="1"/>
    <col min="16143" max="16143" width="13.6640625" style="52" customWidth="1"/>
    <col min="16144" max="16144" width="8.83203125" style="52" customWidth="1"/>
    <col min="16145" max="16145" width="15.5" style="52" customWidth="1"/>
    <col min="16146" max="16146" width="13.83203125" style="52" customWidth="1"/>
    <col min="16147" max="16384" width="9.33203125" style="52"/>
  </cols>
  <sheetData>
    <row r="1" spans="2:25" ht="65.25" customHeight="1">
      <c r="B1" s="126" t="s">
        <v>52</v>
      </c>
      <c r="C1" s="126"/>
      <c r="D1" s="126"/>
      <c r="E1" s="126"/>
      <c r="F1" s="126"/>
      <c r="G1" s="126"/>
      <c r="H1" s="126"/>
      <c r="I1" s="126"/>
      <c r="J1" s="126"/>
      <c r="K1" s="90"/>
      <c r="L1" s="90"/>
      <c r="M1" s="90"/>
      <c r="N1" s="127" t="s">
        <v>53</v>
      </c>
      <c r="O1" s="127"/>
      <c r="P1" s="127"/>
      <c r="Q1" s="127"/>
      <c r="R1" s="127"/>
      <c r="S1" s="127"/>
      <c r="T1" s="127"/>
      <c r="U1" s="127"/>
      <c r="V1" s="127"/>
      <c r="W1" s="127"/>
      <c r="X1" s="127"/>
      <c r="Y1" s="127"/>
    </row>
    <row r="2" spans="2:25" ht="20.25" customHeight="1">
      <c r="B2" s="128" t="s">
        <v>132</v>
      </c>
      <c r="C2" s="128"/>
      <c r="D2" s="128"/>
      <c r="E2" s="128"/>
      <c r="F2" s="128"/>
      <c r="G2" s="128"/>
      <c r="H2" s="128"/>
      <c r="I2" s="128"/>
      <c r="J2" s="128"/>
      <c r="K2" s="128"/>
      <c r="L2" s="128"/>
      <c r="M2" s="128"/>
      <c r="N2" s="128"/>
      <c r="O2" s="128"/>
      <c r="P2" s="128"/>
      <c r="Q2" s="128"/>
      <c r="R2" s="128"/>
      <c r="S2" s="128"/>
      <c r="T2" s="128"/>
      <c r="U2" s="128"/>
      <c r="V2" s="128"/>
      <c r="W2" s="128"/>
      <c r="X2" s="128"/>
      <c r="Y2" s="128"/>
    </row>
    <row r="3" spans="2:25" ht="33" customHeight="1">
      <c r="B3" s="176" t="s">
        <v>124</v>
      </c>
      <c r="C3" s="176"/>
      <c r="D3" s="176"/>
      <c r="E3" s="176"/>
      <c r="F3" s="176"/>
      <c r="G3" s="176"/>
      <c r="H3" s="176"/>
      <c r="I3" s="176"/>
      <c r="J3" s="176"/>
      <c r="K3" s="176"/>
      <c r="L3" s="176"/>
      <c r="M3" s="176"/>
      <c r="N3" s="176"/>
      <c r="O3" s="176"/>
      <c r="P3" s="176"/>
      <c r="Q3" s="176"/>
      <c r="R3" s="176"/>
      <c r="S3" s="176"/>
      <c r="T3" s="176"/>
      <c r="U3" s="176"/>
      <c r="V3" s="176"/>
      <c r="W3" s="176"/>
      <c r="X3" s="176"/>
      <c r="Y3" s="176"/>
    </row>
    <row r="4" spans="2:25" s="54" customFormat="1" ht="30" customHeight="1">
      <c r="B4" s="66" t="s">
        <v>56</v>
      </c>
      <c r="C4" s="49" t="s">
        <v>57</v>
      </c>
      <c r="D4" s="66" t="s">
        <v>58</v>
      </c>
      <c r="E4" s="67" t="s">
        <v>115</v>
      </c>
      <c r="F4" s="67" t="s">
        <v>116</v>
      </c>
      <c r="G4" s="67" t="s">
        <v>114</v>
      </c>
      <c r="H4" s="66" t="s">
        <v>56</v>
      </c>
      <c r="I4" s="49" t="s">
        <v>57</v>
      </c>
      <c r="J4" s="66" t="s">
        <v>58</v>
      </c>
      <c r="K4" s="67" t="s">
        <v>115</v>
      </c>
      <c r="L4" s="67" t="s">
        <v>116</v>
      </c>
      <c r="M4" s="93" t="s">
        <v>114</v>
      </c>
      <c r="N4" s="66" t="s">
        <v>56</v>
      </c>
      <c r="O4" s="49" t="s">
        <v>57</v>
      </c>
      <c r="P4" s="66" t="s">
        <v>58</v>
      </c>
      <c r="Q4" s="67" t="s">
        <v>115</v>
      </c>
      <c r="R4" s="67" t="s">
        <v>116</v>
      </c>
      <c r="S4" s="67" t="s">
        <v>114</v>
      </c>
      <c r="T4" s="66" t="s">
        <v>56</v>
      </c>
      <c r="U4" s="49" t="s">
        <v>57</v>
      </c>
      <c r="V4" s="66" t="s">
        <v>58</v>
      </c>
      <c r="W4" s="67" t="s">
        <v>115</v>
      </c>
      <c r="X4" s="67" t="s">
        <v>116</v>
      </c>
      <c r="Y4" s="67" t="s">
        <v>114</v>
      </c>
    </row>
    <row r="5" spans="2:25" s="58" customFormat="1" ht="20.25" customHeight="1">
      <c r="B5" s="55">
        <v>1</v>
      </c>
      <c r="C5" s="56" t="s">
        <v>59</v>
      </c>
      <c r="D5" s="59">
        <v>26</v>
      </c>
      <c r="E5" s="68" t="e">
        <f>#REF!</f>
        <v>#REF!</v>
      </c>
      <c r="F5" s="72" t="e">
        <f>#REF!</f>
        <v>#REF!</v>
      </c>
      <c r="G5" s="76" t="e">
        <f>#REF!</f>
        <v>#REF!</v>
      </c>
      <c r="H5" s="65">
        <v>1</v>
      </c>
      <c r="I5" s="63" t="s">
        <v>60</v>
      </c>
      <c r="J5" s="44">
        <v>35</v>
      </c>
      <c r="K5" s="68" t="e">
        <f>#REF!</f>
        <v>#REF!</v>
      </c>
      <c r="L5" s="72" t="e">
        <f>#REF!</f>
        <v>#REF!</v>
      </c>
      <c r="M5" s="76" t="e">
        <f>#REF!</f>
        <v>#REF!</v>
      </c>
      <c r="N5" s="65">
        <v>1</v>
      </c>
      <c r="O5" s="94" t="s">
        <v>85</v>
      </c>
      <c r="P5" s="44">
        <v>24</v>
      </c>
      <c r="Q5" s="68" t="e">
        <f>#REF!</f>
        <v>#REF!</v>
      </c>
      <c r="R5" s="72" t="e">
        <f>#REF!</f>
        <v>#REF!</v>
      </c>
      <c r="S5" s="76" t="e">
        <f>#REF!</f>
        <v>#REF!</v>
      </c>
      <c r="T5" s="65">
        <v>1</v>
      </c>
      <c r="U5" s="63" t="s">
        <v>78</v>
      </c>
      <c r="V5" s="44">
        <v>27</v>
      </c>
      <c r="W5" s="68" t="e">
        <f>#REF!</f>
        <v>#REF!</v>
      </c>
      <c r="X5" s="72" t="e">
        <f>#REF!</f>
        <v>#REF!</v>
      </c>
      <c r="Y5" s="76" t="e">
        <f>#REF!</f>
        <v>#REF!</v>
      </c>
    </row>
    <row r="6" spans="2:25" s="58" customFormat="1" ht="20.25" customHeight="1">
      <c r="B6" s="55">
        <v>2</v>
      </c>
      <c r="C6" s="56" t="s">
        <v>64</v>
      </c>
      <c r="D6" s="59">
        <v>28</v>
      </c>
      <c r="E6" s="68" t="e">
        <f>#REF!</f>
        <v>#REF!</v>
      </c>
      <c r="F6" s="72" t="e">
        <f>#REF!</f>
        <v>#REF!</v>
      </c>
      <c r="G6" s="76" t="e">
        <f>#REF!</f>
        <v>#REF!</v>
      </c>
      <c r="H6" s="65">
        <v>2</v>
      </c>
      <c r="I6" s="63" t="s">
        <v>65</v>
      </c>
      <c r="J6" s="44">
        <v>34</v>
      </c>
      <c r="K6" s="68" t="e">
        <f>#REF!</f>
        <v>#REF!</v>
      </c>
      <c r="L6" s="72" t="e">
        <f>#REF!</f>
        <v>#REF!</v>
      </c>
      <c r="M6" s="76" t="e">
        <f>#REF!</f>
        <v>#REF!</v>
      </c>
      <c r="N6" s="65">
        <v>2</v>
      </c>
      <c r="O6" s="94" t="s">
        <v>89</v>
      </c>
      <c r="P6" s="44">
        <v>22</v>
      </c>
      <c r="Q6" s="68" t="e">
        <f>#REF!</f>
        <v>#REF!</v>
      </c>
      <c r="R6" s="72" t="e">
        <f>#REF!</f>
        <v>#REF!</v>
      </c>
      <c r="S6" s="76" t="e">
        <f>#REF!</f>
        <v>#REF!</v>
      </c>
      <c r="T6" s="65">
        <v>2</v>
      </c>
      <c r="U6" s="63" t="s">
        <v>82</v>
      </c>
      <c r="V6" s="65">
        <v>25</v>
      </c>
      <c r="W6" s="68" t="e">
        <f>#REF!</f>
        <v>#REF!</v>
      </c>
      <c r="X6" s="72" t="e">
        <f>#REF!</f>
        <v>#REF!</v>
      </c>
      <c r="Y6" s="76" t="e">
        <f>#REF!</f>
        <v>#REF!</v>
      </c>
    </row>
    <row r="7" spans="2:25" s="58" customFormat="1" ht="20.25" customHeight="1">
      <c r="B7" s="55">
        <v>3</v>
      </c>
      <c r="C7" s="56" t="s">
        <v>68</v>
      </c>
      <c r="D7" s="59">
        <v>29</v>
      </c>
      <c r="E7" s="68" t="e">
        <f>#REF!</f>
        <v>#REF!</v>
      </c>
      <c r="F7" s="72" t="e">
        <f>#REF!</f>
        <v>#REF!</v>
      </c>
      <c r="G7" s="76" t="e">
        <f>#REF!</f>
        <v>#REF!</v>
      </c>
      <c r="H7" s="65">
        <v>3</v>
      </c>
      <c r="I7" s="63" t="s">
        <v>69</v>
      </c>
      <c r="J7" s="44">
        <v>28</v>
      </c>
      <c r="K7" s="68" t="e">
        <f>#REF!</f>
        <v>#REF!</v>
      </c>
      <c r="L7" s="72" t="e">
        <f>#REF!</f>
        <v>#REF!</v>
      </c>
      <c r="M7" s="76" t="e">
        <f>#REF!</f>
        <v>#REF!</v>
      </c>
      <c r="N7" s="65">
        <v>3</v>
      </c>
      <c r="O7" s="94" t="s">
        <v>92</v>
      </c>
      <c r="P7" s="44">
        <v>25</v>
      </c>
      <c r="Q7" s="68" t="e">
        <f>#REF!</f>
        <v>#REF!</v>
      </c>
      <c r="R7" s="72" t="e">
        <f>#REF!</f>
        <v>#REF!</v>
      </c>
      <c r="S7" s="76" t="e">
        <f>#REF!</f>
        <v>#REF!</v>
      </c>
      <c r="T7" s="65">
        <v>3</v>
      </c>
      <c r="U7" s="63" t="s">
        <v>86</v>
      </c>
      <c r="V7" s="44">
        <v>27</v>
      </c>
      <c r="W7" s="69" t="e">
        <f>#REF!</f>
        <v>#REF!</v>
      </c>
      <c r="X7" s="73" t="e">
        <f>#REF!</f>
        <v>#REF!</v>
      </c>
      <c r="Y7" s="77" t="e">
        <f>#REF!</f>
        <v>#REF!</v>
      </c>
    </row>
    <row r="8" spans="2:25" s="58" customFormat="1" ht="20.25" customHeight="1">
      <c r="B8" s="55">
        <v>4</v>
      </c>
      <c r="C8" s="56" t="s">
        <v>72</v>
      </c>
      <c r="D8" s="59">
        <v>28</v>
      </c>
      <c r="E8" s="68" t="e">
        <f>#REF!</f>
        <v>#REF!</v>
      </c>
      <c r="F8" s="72" t="e">
        <f>#REF!</f>
        <v>#REF!</v>
      </c>
      <c r="G8" s="76" t="e">
        <f>#REF!</f>
        <v>#REF!</v>
      </c>
      <c r="H8" s="65">
        <v>4</v>
      </c>
      <c r="I8" s="63" t="s">
        <v>73</v>
      </c>
      <c r="J8" s="44">
        <v>21</v>
      </c>
      <c r="K8" s="68" t="e">
        <f>#REF!</f>
        <v>#REF!</v>
      </c>
      <c r="L8" s="72" t="e">
        <f>#REF!</f>
        <v>#REF!</v>
      </c>
      <c r="M8" s="76" t="e">
        <f>#REF!</f>
        <v>#REF!</v>
      </c>
      <c r="N8" s="65">
        <v>4</v>
      </c>
      <c r="O8" s="94" t="s">
        <v>96</v>
      </c>
      <c r="P8" s="44">
        <v>25</v>
      </c>
      <c r="Q8" s="68" t="e">
        <f>#REF!</f>
        <v>#REF!</v>
      </c>
      <c r="R8" s="68" t="e">
        <f>#REF!</f>
        <v>#REF!</v>
      </c>
      <c r="S8" s="68" t="e">
        <f>#REF!</f>
        <v>#REF!</v>
      </c>
      <c r="T8" s="65">
        <v>4</v>
      </c>
      <c r="U8" s="63" t="s">
        <v>93</v>
      </c>
      <c r="V8" s="44">
        <v>17</v>
      </c>
      <c r="W8" s="68" t="e">
        <f>#REF!</f>
        <v>#REF!</v>
      </c>
      <c r="X8" s="72" t="e">
        <f>#REF!</f>
        <v>#REF!</v>
      </c>
      <c r="Y8" s="76" t="e">
        <f>#REF!</f>
        <v>#REF!</v>
      </c>
    </row>
    <row r="9" spans="2:25" s="58" customFormat="1" ht="20.25" customHeight="1">
      <c r="B9" s="55">
        <v>5</v>
      </c>
      <c r="C9" s="56" t="s">
        <v>77</v>
      </c>
      <c r="D9" s="59">
        <v>25</v>
      </c>
      <c r="E9" s="68" t="e">
        <f>#REF!</f>
        <v>#REF!</v>
      </c>
      <c r="F9" s="72" t="e">
        <f>#REF!</f>
        <v>#REF!</v>
      </c>
      <c r="G9" s="76" t="e">
        <f>#REF!</f>
        <v>#REF!</v>
      </c>
      <c r="H9" s="65">
        <v>5</v>
      </c>
      <c r="I9" s="91" t="s">
        <v>99</v>
      </c>
      <c r="J9" s="65">
        <v>26</v>
      </c>
      <c r="K9" s="71" t="e">
        <f>#REF!</f>
        <v>#REF!</v>
      </c>
      <c r="L9" s="75" t="e">
        <f>#REF!</f>
        <v>#REF!</v>
      </c>
      <c r="M9" s="79" t="e">
        <f>#REF!</f>
        <v>#REF!</v>
      </c>
      <c r="N9" s="65">
        <v>5</v>
      </c>
      <c r="O9" s="94" t="s">
        <v>100</v>
      </c>
      <c r="P9" s="44">
        <v>18</v>
      </c>
      <c r="Q9" s="68" t="e">
        <f>#REF!</f>
        <v>#REF!</v>
      </c>
      <c r="R9" s="72" t="e">
        <f>#REF!</f>
        <v>#REF!</v>
      </c>
      <c r="S9" s="76" t="e">
        <f>#REF!</f>
        <v>#REF!</v>
      </c>
      <c r="T9" s="65">
        <v>5</v>
      </c>
      <c r="U9" s="63" t="s">
        <v>97</v>
      </c>
      <c r="V9" s="44">
        <v>27</v>
      </c>
      <c r="W9" s="68" t="e">
        <f>#REF!</f>
        <v>#REF!</v>
      </c>
      <c r="X9" s="72" t="e">
        <f>#REF!</f>
        <v>#REF!</v>
      </c>
      <c r="Y9" s="76" t="e">
        <f>#REF!</f>
        <v>#REF!</v>
      </c>
    </row>
    <row r="10" spans="2:25" s="58" customFormat="1" ht="20.25" customHeight="1">
      <c r="B10" s="55">
        <v>6</v>
      </c>
      <c r="C10" s="56" t="s">
        <v>81</v>
      </c>
      <c r="D10" s="59">
        <v>23</v>
      </c>
      <c r="E10" s="68" t="e">
        <f>#REF!</f>
        <v>#REF!</v>
      </c>
      <c r="F10" s="72" t="e">
        <f>#REF!</f>
        <v>#REF!</v>
      </c>
      <c r="G10" s="76" t="e">
        <f>#REF!</f>
        <v>#REF!</v>
      </c>
      <c r="H10" s="65">
        <v>6</v>
      </c>
      <c r="I10" s="91" t="s">
        <v>103</v>
      </c>
      <c r="J10" s="65">
        <v>24</v>
      </c>
      <c r="K10" s="71" t="e">
        <f>#REF!</f>
        <v>#REF!</v>
      </c>
      <c r="L10" s="75" t="e">
        <f>#REF!</f>
        <v>#REF!</v>
      </c>
      <c r="M10" s="79" t="e">
        <f>#REF!</f>
        <v>#REF!</v>
      </c>
      <c r="N10" s="65">
        <v>6</v>
      </c>
      <c r="O10" s="94" t="s">
        <v>104</v>
      </c>
      <c r="P10" s="44">
        <v>26</v>
      </c>
      <c r="Q10" s="68" t="e">
        <f>#REF!</f>
        <v>#REF!</v>
      </c>
      <c r="R10" s="72" t="e">
        <f>#REF!</f>
        <v>#REF!</v>
      </c>
      <c r="S10" s="76" t="e">
        <f>#REF!</f>
        <v>#REF!</v>
      </c>
      <c r="T10" s="65">
        <v>6</v>
      </c>
      <c r="U10" s="63" t="s">
        <v>101</v>
      </c>
      <c r="V10" s="44">
        <v>22</v>
      </c>
      <c r="W10" s="68" t="e">
        <f>#REF!</f>
        <v>#REF!</v>
      </c>
      <c r="X10" s="72" t="e">
        <f>#REF!</f>
        <v>#REF!</v>
      </c>
      <c r="Y10" s="76" t="e">
        <f>#REF!</f>
        <v>#REF!</v>
      </c>
    </row>
    <row r="11" spans="2:25" s="58" customFormat="1" ht="20.25" customHeight="1">
      <c r="B11" s="55">
        <v>7</v>
      </c>
      <c r="C11" s="57" t="s">
        <v>61</v>
      </c>
      <c r="D11" s="55">
        <v>21</v>
      </c>
      <c r="E11" s="69" t="e">
        <f>#REF!</f>
        <v>#REF!</v>
      </c>
      <c r="F11" s="73" t="e">
        <f>#REF!</f>
        <v>#REF!</v>
      </c>
      <c r="G11" s="92" t="e">
        <f>#REF!</f>
        <v>#REF!</v>
      </c>
      <c r="H11" s="65">
        <v>7</v>
      </c>
      <c r="I11" s="91" t="s">
        <v>107</v>
      </c>
      <c r="J11" s="65">
        <v>20</v>
      </c>
      <c r="K11" s="71">
        <f>KTLB21!AI46</f>
        <v>0</v>
      </c>
      <c r="L11" s="75">
        <f>KTLB21!AJ46</f>
        <v>0</v>
      </c>
      <c r="M11" s="79">
        <f>KTLB21!AK46</f>
        <v>0</v>
      </c>
      <c r="N11" s="65">
        <v>7</v>
      </c>
      <c r="O11" s="94" t="s">
        <v>108</v>
      </c>
      <c r="P11" s="44">
        <v>19</v>
      </c>
      <c r="Q11" s="68" t="e">
        <f>#REF!</f>
        <v>#REF!</v>
      </c>
      <c r="R11" s="72" t="e">
        <f>#REF!</f>
        <v>#REF!</v>
      </c>
      <c r="S11" s="76" t="e">
        <f>#REF!</f>
        <v>#REF!</v>
      </c>
      <c r="T11" s="65">
        <v>7</v>
      </c>
      <c r="U11" s="64" t="s">
        <v>105</v>
      </c>
      <c r="V11" s="44">
        <v>10</v>
      </c>
      <c r="W11" s="68" t="e">
        <f>#REF!</f>
        <v>#REF!</v>
      </c>
      <c r="X11" s="72" t="e">
        <f>#REF!</f>
        <v>#REF!</v>
      </c>
      <c r="Y11" s="76" t="e">
        <f>#REF!</f>
        <v>#REF!</v>
      </c>
    </row>
    <row r="12" spans="2:25" s="58" customFormat="1" ht="20.25" customHeight="1">
      <c r="B12" s="55">
        <v>8</v>
      </c>
      <c r="C12" s="57" t="s">
        <v>66</v>
      </c>
      <c r="D12" s="55">
        <v>24</v>
      </c>
      <c r="E12" s="69" t="e">
        <f>#REF!</f>
        <v>#REF!</v>
      </c>
      <c r="F12" s="73" t="e">
        <f>#REF!</f>
        <v>#REF!</v>
      </c>
      <c r="G12" s="92" t="e">
        <f>#REF!</f>
        <v>#REF!</v>
      </c>
      <c r="H12" s="65">
        <v>8</v>
      </c>
      <c r="I12" s="91" t="s">
        <v>110</v>
      </c>
      <c r="J12" s="65">
        <v>33</v>
      </c>
      <c r="K12" s="71" t="e">
        <f>#REF!</f>
        <v>#REF!</v>
      </c>
      <c r="L12" s="75" t="e">
        <f>#REF!</f>
        <v>#REF!</v>
      </c>
      <c r="M12" s="79" t="e">
        <f>#REF!</f>
        <v>#REF!</v>
      </c>
      <c r="N12" s="65">
        <v>8</v>
      </c>
      <c r="O12" s="94" t="s">
        <v>111</v>
      </c>
      <c r="P12" s="44">
        <v>19</v>
      </c>
      <c r="Q12" s="68" t="e">
        <f>#REF!</f>
        <v>#REF!</v>
      </c>
      <c r="R12" s="72" t="e">
        <f>#REF!</f>
        <v>#REF!</v>
      </c>
      <c r="S12" s="76" t="e">
        <f>#REF!</f>
        <v>#REF!</v>
      </c>
      <c r="T12" s="65">
        <v>8</v>
      </c>
      <c r="U12" s="63" t="s">
        <v>109</v>
      </c>
      <c r="V12" s="44">
        <v>25</v>
      </c>
      <c r="W12" s="68" t="e">
        <f>#REF!</f>
        <v>#REF!</v>
      </c>
      <c r="X12" s="72" t="e">
        <f>#REF!</f>
        <v>#REF!</v>
      </c>
      <c r="Y12" s="76" t="e">
        <f>#REF!</f>
        <v>#REF!</v>
      </c>
    </row>
    <row r="13" spans="2:25" s="58" customFormat="1" ht="20.25" customHeight="1">
      <c r="B13" s="55">
        <v>9</v>
      </c>
      <c r="C13" s="57" t="s">
        <v>70</v>
      </c>
      <c r="D13" s="55">
        <v>35</v>
      </c>
      <c r="E13" s="69" t="e">
        <f>#REF!</f>
        <v>#REF!</v>
      </c>
      <c r="F13" s="73" t="e">
        <f>#REF!</f>
        <v>#REF!</v>
      </c>
      <c r="G13" s="92" t="e">
        <f>#REF!</f>
        <v>#REF!</v>
      </c>
      <c r="H13" s="65">
        <v>9</v>
      </c>
      <c r="I13" s="91" t="s">
        <v>113</v>
      </c>
      <c r="J13" s="65">
        <v>33</v>
      </c>
      <c r="K13" s="71" t="e">
        <f>#REF!</f>
        <v>#REF!</v>
      </c>
      <c r="L13" s="75" t="e">
        <f>#REF!</f>
        <v>#REF!</v>
      </c>
      <c r="M13" s="79" t="e">
        <f>#REF!</f>
        <v>#REF!</v>
      </c>
      <c r="N13" s="65">
        <v>9</v>
      </c>
      <c r="O13" s="91" t="s">
        <v>87</v>
      </c>
      <c r="P13" s="65">
        <v>36</v>
      </c>
      <c r="Q13" s="69">
        <f>NHKS21!AI44</f>
        <v>0</v>
      </c>
      <c r="R13" s="73">
        <f>NHKS21!AJ44</f>
        <v>0</v>
      </c>
      <c r="S13" s="77">
        <f>NHKS21!AK44</f>
        <v>0</v>
      </c>
      <c r="T13" s="65">
        <v>9</v>
      </c>
      <c r="U13" s="91" t="s">
        <v>112</v>
      </c>
      <c r="V13" s="65">
        <v>36</v>
      </c>
      <c r="W13" s="69" t="e">
        <f>#REF!</f>
        <v>#REF!</v>
      </c>
      <c r="X13" s="73" t="e">
        <f>#REF!</f>
        <v>#REF!</v>
      </c>
      <c r="Y13" s="77" t="e">
        <f>#REF!</f>
        <v>#REF!</v>
      </c>
    </row>
    <row r="14" spans="2:25" s="58" customFormat="1" ht="20.25" customHeight="1">
      <c r="B14" s="55">
        <v>10</v>
      </c>
      <c r="C14" s="57" t="s">
        <v>74</v>
      </c>
      <c r="D14" s="55">
        <v>33</v>
      </c>
      <c r="E14" s="69" t="e">
        <f>#REF!</f>
        <v>#REF!</v>
      </c>
      <c r="F14" s="73" t="e">
        <f>#REF!</f>
        <v>#REF!</v>
      </c>
      <c r="G14" s="92" t="e">
        <f>#REF!</f>
        <v>#REF!</v>
      </c>
      <c r="H14" s="65">
        <v>10</v>
      </c>
      <c r="I14" s="91" t="s">
        <v>63</v>
      </c>
      <c r="J14" s="65">
        <v>36</v>
      </c>
      <c r="K14" s="71" t="e">
        <f>#REF!</f>
        <v>#REF!</v>
      </c>
      <c r="L14" s="75" t="e">
        <f>#REF!</f>
        <v>#REF!</v>
      </c>
      <c r="M14" s="79" t="e">
        <f>#REF!</f>
        <v>#REF!</v>
      </c>
      <c r="N14" s="65">
        <v>10</v>
      </c>
      <c r="O14" s="91" t="s">
        <v>90</v>
      </c>
      <c r="P14" s="65">
        <v>39</v>
      </c>
      <c r="Q14" s="69" t="e">
        <f>#REF!</f>
        <v>#REF!</v>
      </c>
      <c r="R14" s="73" t="e">
        <f>#REF!</f>
        <v>#REF!</v>
      </c>
      <c r="S14" s="77" t="e">
        <f>#REF!</f>
        <v>#REF!</v>
      </c>
      <c r="T14" s="65">
        <v>10</v>
      </c>
      <c r="U14" s="91" t="s">
        <v>62</v>
      </c>
      <c r="V14" s="65">
        <v>37</v>
      </c>
      <c r="W14" s="69" t="e">
        <f>#REF!</f>
        <v>#REF!</v>
      </c>
      <c r="X14" s="73" t="e">
        <f>#REF!</f>
        <v>#REF!</v>
      </c>
      <c r="Y14" s="77" t="e">
        <f>#REF!</f>
        <v>#REF!</v>
      </c>
    </row>
    <row r="15" spans="2:25" s="58" customFormat="1" ht="20.25" customHeight="1">
      <c r="B15" s="55">
        <v>11</v>
      </c>
      <c r="C15" s="57" t="s">
        <v>79</v>
      </c>
      <c r="D15" s="55">
        <v>28</v>
      </c>
      <c r="E15" s="69" t="e">
        <f>#REF!</f>
        <v>#REF!</v>
      </c>
      <c r="F15" s="73" t="e">
        <f>#REF!</f>
        <v>#REF!</v>
      </c>
      <c r="G15" s="92" t="e">
        <f>#REF!</f>
        <v>#REF!</v>
      </c>
      <c r="H15" s="65">
        <v>11</v>
      </c>
      <c r="I15" s="91" t="s">
        <v>67</v>
      </c>
      <c r="J15" s="65">
        <v>25</v>
      </c>
      <c r="K15" s="71" t="e">
        <f>#REF!</f>
        <v>#REF!</v>
      </c>
      <c r="L15" s="75" t="e">
        <f>#REF!</f>
        <v>#REF!</v>
      </c>
      <c r="M15" s="79" t="e">
        <f>#REF!</f>
        <v>#REF!</v>
      </c>
      <c r="N15" s="65">
        <v>11</v>
      </c>
      <c r="O15" s="91" t="s">
        <v>94</v>
      </c>
      <c r="P15" s="65">
        <v>24</v>
      </c>
      <c r="Q15" s="69" t="e">
        <f>#REF!</f>
        <v>#REF!</v>
      </c>
      <c r="R15" s="73" t="e">
        <f>#REF!</f>
        <v>#REF!</v>
      </c>
      <c r="S15" s="77" t="e">
        <f>#REF!</f>
        <v>#REF!</v>
      </c>
      <c r="T15" s="65">
        <v>11</v>
      </c>
      <c r="U15" s="91" t="s">
        <v>75</v>
      </c>
      <c r="V15" s="65">
        <v>23</v>
      </c>
      <c r="W15" s="69" t="e">
        <f>#REF!</f>
        <v>#REF!</v>
      </c>
      <c r="X15" s="73" t="e">
        <f>#REF!</f>
        <v>#REF!</v>
      </c>
      <c r="Y15" s="77" t="e">
        <f>#REF!</f>
        <v>#REF!</v>
      </c>
    </row>
    <row r="16" spans="2:25" s="58" customFormat="1" ht="20.25" customHeight="1">
      <c r="B16" s="55">
        <v>12</v>
      </c>
      <c r="C16" s="57" t="s">
        <v>83</v>
      </c>
      <c r="D16" s="55">
        <v>34</v>
      </c>
      <c r="E16" s="69" t="e">
        <f>#REF!</f>
        <v>#REF!</v>
      </c>
      <c r="F16" s="73" t="e">
        <f>#REF!</f>
        <v>#REF!</v>
      </c>
      <c r="G16" s="92" t="e">
        <f>#REF!</f>
        <v>#REF!</v>
      </c>
      <c r="H16" s="65">
        <v>12</v>
      </c>
      <c r="I16" s="91" t="s">
        <v>71</v>
      </c>
      <c r="J16" s="65">
        <v>29</v>
      </c>
      <c r="K16" s="71">
        <f>CNOT21.3!AI38</f>
        <v>0</v>
      </c>
      <c r="L16" s="75">
        <f>CNOT21.3!AJ38</f>
        <v>0</v>
      </c>
      <c r="M16" s="79">
        <f>CNOT21.3!AK38</f>
        <v>0</v>
      </c>
      <c r="N16" s="65">
        <v>12</v>
      </c>
      <c r="O16" s="91" t="s">
        <v>98</v>
      </c>
      <c r="P16" s="65">
        <v>24</v>
      </c>
      <c r="Q16" s="69" t="e">
        <f>#REF!</f>
        <v>#REF!</v>
      </c>
      <c r="R16" s="73" t="e">
        <f>#REF!</f>
        <v>#REF!</v>
      </c>
      <c r="S16" s="77" t="e">
        <f>#REF!</f>
        <v>#REF!</v>
      </c>
      <c r="T16" s="65">
        <v>12</v>
      </c>
      <c r="U16" s="91" t="s">
        <v>80</v>
      </c>
      <c r="V16" s="65">
        <v>32</v>
      </c>
      <c r="W16" s="69" t="e">
        <f>#REF!</f>
        <v>#REF!</v>
      </c>
      <c r="X16" s="73" t="e">
        <f>#REF!</f>
        <v>#REF!</v>
      </c>
      <c r="Y16" s="77" t="e">
        <f>#REF!</f>
        <v>#REF!</v>
      </c>
    </row>
    <row r="17" spans="1:25" s="58" customFormat="1" ht="21" customHeight="1">
      <c r="B17" s="152" t="s">
        <v>117</v>
      </c>
      <c r="C17" s="152"/>
      <c r="D17" s="152"/>
      <c r="E17" s="152"/>
      <c r="F17" s="152"/>
      <c r="G17" s="152"/>
      <c r="H17" s="65">
        <v>13</v>
      </c>
      <c r="I17" s="91" t="s">
        <v>76</v>
      </c>
      <c r="J17" s="65">
        <v>26</v>
      </c>
      <c r="K17" s="71" t="e">
        <f>#REF!</f>
        <v>#REF!</v>
      </c>
      <c r="L17" s="75" t="e">
        <f>#REF!</f>
        <v>#REF!</v>
      </c>
      <c r="M17" s="79" t="e">
        <f>#REF!</f>
        <v>#REF!</v>
      </c>
      <c r="N17" s="65">
        <v>13</v>
      </c>
      <c r="O17" s="91" t="s">
        <v>102</v>
      </c>
      <c r="P17" s="65">
        <v>26</v>
      </c>
      <c r="Q17" s="69">
        <f>QTMMT21!AI70</f>
        <v>0</v>
      </c>
      <c r="R17" s="73">
        <f>QTMMT21!AJ70</f>
        <v>0</v>
      </c>
      <c r="S17" s="77">
        <f>QTMMT21!AK70</f>
        <v>0</v>
      </c>
      <c r="T17" s="65">
        <v>13</v>
      </c>
      <c r="U17" s="91" t="s">
        <v>84</v>
      </c>
      <c r="V17" s="65">
        <v>19</v>
      </c>
      <c r="W17" s="69" t="e">
        <f>#REF!</f>
        <v>#REF!</v>
      </c>
      <c r="X17" s="73" t="e">
        <f>#REF!</f>
        <v>#REF!</v>
      </c>
      <c r="Y17" s="77" t="e">
        <f>#REF!</f>
        <v>#REF!</v>
      </c>
    </row>
    <row r="18" spans="1:25" s="58" customFormat="1" ht="21" customHeight="1">
      <c r="B18" s="180" t="s">
        <v>131</v>
      </c>
      <c r="C18" s="181"/>
      <c r="D18" s="181"/>
      <c r="E18" s="181"/>
      <c r="F18" s="170" t="e">
        <f>SUM(E5:E16)</f>
        <v>#REF!</v>
      </c>
      <c r="G18" s="171"/>
      <c r="H18" s="177" t="s">
        <v>120</v>
      </c>
      <c r="I18" s="177"/>
      <c r="J18" s="177"/>
      <c r="K18" s="177"/>
      <c r="L18" s="177"/>
      <c r="M18" s="177"/>
      <c r="N18" s="65">
        <v>14</v>
      </c>
      <c r="O18" s="91" t="s">
        <v>106</v>
      </c>
      <c r="P18" s="65">
        <v>39</v>
      </c>
      <c r="Q18" s="69">
        <f>CSSĐ21.4!AI32</f>
        <v>0</v>
      </c>
      <c r="R18" s="73">
        <f>CSSĐ21.4!AJ32</f>
        <v>0</v>
      </c>
      <c r="S18" s="77">
        <f>CSSĐ21.4!AK32</f>
        <v>0</v>
      </c>
      <c r="T18" s="65">
        <v>14</v>
      </c>
      <c r="U18" s="91" t="s">
        <v>88</v>
      </c>
      <c r="V18" s="65">
        <v>33</v>
      </c>
      <c r="W18" s="69" t="e">
        <f>#REF!</f>
        <v>#REF!</v>
      </c>
      <c r="X18" s="73" t="e">
        <f>#REF!</f>
        <v>#REF!</v>
      </c>
      <c r="Y18" s="77" t="e">
        <f>#REF!</f>
        <v>#REF!</v>
      </c>
    </row>
    <row r="19" spans="1:25" s="58" customFormat="1" ht="21" customHeight="1">
      <c r="B19" s="123" t="e">
        <f>"Tổng HS vắng có phép "&amp;SUM(F5:F16)+SUM(F11:F16)</f>
        <v>#REF!</v>
      </c>
      <c r="C19" s="124"/>
      <c r="D19" s="124"/>
      <c r="E19" s="124"/>
      <c r="F19" s="124"/>
      <c r="G19" s="125"/>
      <c r="H19" s="168" t="s">
        <v>131</v>
      </c>
      <c r="I19" s="169"/>
      <c r="J19" s="169"/>
      <c r="K19" s="169"/>
      <c r="L19" s="170" t="e">
        <f>SUM(K5:K17)</f>
        <v>#REF!</v>
      </c>
      <c r="M19" s="171"/>
      <c r="N19" s="152" t="s">
        <v>118</v>
      </c>
      <c r="O19" s="152"/>
      <c r="P19" s="152"/>
      <c r="Q19" s="152"/>
      <c r="R19" s="152"/>
      <c r="S19" s="152"/>
      <c r="T19" s="65">
        <v>15</v>
      </c>
      <c r="U19" s="91" t="s">
        <v>91</v>
      </c>
      <c r="V19" s="65">
        <v>27</v>
      </c>
      <c r="W19" s="69" t="e">
        <f>#REF!</f>
        <v>#REF!</v>
      </c>
      <c r="X19" s="73" t="e">
        <f>#REF!</f>
        <v>#REF!</v>
      </c>
      <c r="Y19" s="77" t="e">
        <f>#REF!</f>
        <v>#REF!</v>
      </c>
    </row>
    <row r="20" spans="1:25" s="58" customFormat="1" ht="21" customHeight="1">
      <c r="B20" s="159" t="e">
        <f>"Tổng HS đi học trễ "&amp;SUM(G5:G10)+SUM(G5:G16)</f>
        <v>#REF!</v>
      </c>
      <c r="C20" s="160"/>
      <c r="D20" s="160"/>
      <c r="E20" s="160"/>
      <c r="F20" s="160"/>
      <c r="G20" s="161"/>
      <c r="H20" s="123" t="e">
        <f>"Tổng HS vắng có phép " &amp;SUM(L5:L17)</f>
        <v>#REF!</v>
      </c>
      <c r="I20" s="124"/>
      <c r="J20" s="124"/>
      <c r="K20" s="124"/>
      <c r="L20" s="124"/>
      <c r="M20" s="124"/>
      <c r="N20" s="168" t="s">
        <v>127</v>
      </c>
      <c r="O20" s="169"/>
      <c r="P20" s="169"/>
      <c r="Q20" s="169"/>
      <c r="R20" s="170" t="e">
        <f>SUM(Q5:Q18)</f>
        <v>#REF!</v>
      </c>
      <c r="S20" s="171"/>
      <c r="T20" s="65">
        <v>16</v>
      </c>
      <c r="U20" s="91" t="s">
        <v>95</v>
      </c>
      <c r="V20" s="65">
        <v>30</v>
      </c>
      <c r="W20" s="71" t="e">
        <f>#REF!</f>
        <v>#REF!</v>
      </c>
      <c r="X20" s="75" t="e">
        <f>#REF!</f>
        <v>#REF!</v>
      </c>
      <c r="Y20" s="79" t="e">
        <f>#REF!</f>
        <v>#REF!</v>
      </c>
    </row>
    <row r="21" spans="1:25" s="60" customFormat="1" ht="19.5">
      <c r="H21" s="178" t="e">
        <f>"Tổng HS đi học trễ " &amp;SUM(M5:M17)</f>
        <v>#REF!</v>
      </c>
      <c r="I21" s="179"/>
      <c r="J21" s="179"/>
      <c r="K21" s="179"/>
      <c r="L21" s="179"/>
      <c r="M21" s="179"/>
      <c r="N21" s="157" t="e">
        <f>"Tổng HS vắng có phép "&amp;SUM(R5:R18)</f>
        <v>#REF!</v>
      </c>
      <c r="O21" s="157"/>
      <c r="P21" s="157"/>
      <c r="Q21" s="157"/>
      <c r="R21" s="157"/>
      <c r="S21" s="157"/>
      <c r="T21" s="177" t="s">
        <v>119</v>
      </c>
      <c r="U21" s="177"/>
      <c r="V21" s="177"/>
      <c r="W21" s="177"/>
      <c r="X21" s="177"/>
      <c r="Y21" s="177"/>
    </row>
    <row r="22" spans="1:25" s="80" customFormat="1" ht="24.75" customHeight="1">
      <c r="A22" s="165" t="s">
        <v>129</v>
      </c>
      <c r="B22" s="165"/>
      <c r="C22" s="165"/>
      <c r="D22" s="165"/>
      <c r="E22" s="165"/>
      <c r="F22" s="165"/>
      <c r="G22" s="165"/>
      <c r="H22" s="165"/>
      <c r="I22" s="165"/>
      <c r="J22" s="165"/>
      <c r="K22" s="165"/>
      <c r="L22" s="166" t="e">
        <f>SUM(E5:E16)+SUM(K5:K17)+SUM(Q5:Q18)+SUM(W5:W20)</f>
        <v>#REF!</v>
      </c>
      <c r="M22" s="166"/>
      <c r="N22" s="158" t="e">
        <f>"Tổng HS đi học trễ "&amp;SUM(S5:S18)</f>
        <v>#REF!</v>
      </c>
      <c r="O22" s="158"/>
      <c r="P22" s="158"/>
      <c r="Q22" s="158"/>
      <c r="R22" s="158"/>
      <c r="S22" s="158"/>
      <c r="T22" s="168" t="s">
        <v>127</v>
      </c>
      <c r="U22" s="169"/>
      <c r="V22" s="169"/>
      <c r="W22" s="169"/>
      <c r="X22" s="170" t="e">
        <f>SUM(W5:W20)</f>
        <v>#REF!</v>
      </c>
      <c r="Y22" s="171"/>
    </row>
    <row r="23" spans="1:25" ht="24.75" customHeight="1">
      <c r="C23" s="172" t="s">
        <v>128</v>
      </c>
      <c r="D23" s="173"/>
      <c r="E23" s="173"/>
      <c r="F23" s="173"/>
      <c r="G23" s="173"/>
      <c r="H23" s="173"/>
      <c r="I23" s="173"/>
      <c r="J23" s="173"/>
      <c r="K23" s="173"/>
      <c r="L23" s="173"/>
      <c r="M23" s="173"/>
      <c r="N23" s="173"/>
      <c r="O23" s="167" t="e">
        <f>SUM(F5:F16)+SUM(L5:L17)+SUM(R5:R18)+SUM(X5:X20)</f>
        <v>#REF!</v>
      </c>
      <c r="P23" s="167"/>
      <c r="Q23" s="174"/>
      <c r="R23" s="174"/>
      <c r="S23" s="175"/>
      <c r="T23" s="123" t="e">
        <f>"Tổng HS vắng có phép "&amp; SUM(X5:X20)</f>
        <v>#REF!</v>
      </c>
      <c r="U23" s="124"/>
      <c r="V23" s="124"/>
      <c r="W23" s="124"/>
      <c r="X23" s="124"/>
      <c r="Y23" s="125"/>
    </row>
    <row r="24" spans="1:25" ht="24.75" customHeight="1">
      <c r="A24" s="97"/>
      <c r="B24" s="97"/>
      <c r="C24" s="96"/>
      <c r="E24" s="164" t="s">
        <v>130</v>
      </c>
      <c r="F24" s="164"/>
      <c r="G24" s="164"/>
      <c r="H24" s="164"/>
      <c r="I24" s="164"/>
      <c r="J24" s="164"/>
      <c r="K24" s="164"/>
      <c r="L24" s="164"/>
      <c r="M24" s="164"/>
      <c r="N24" s="164"/>
      <c r="O24" s="164"/>
      <c r="P24" s="162" t="e">
        <f>SUM(G5:G16)+SUM(M5:M17)+SUM(S5:S18)+SUM(Y5:Y20)</f>
        <v>#REF!</v>
      </c>
      <c r="Q24" s="162"/>
      <c r="R24" s="162"/>
      <c r="S24" s="163"/>
      <c r="T24" s="159" t="e">
        <f>"Tổng HS đi học trễ "&amp; SUM(Y5:Y20)</f>
        <v>#REF!</v>
      </c>
      <c r="U24" s="160"/>
      <c r="V24" s="160"/>
      <c r="W24" s="160"/>
      <c r="X24" s="160"/>
      <c r="Y24" s="161"/>
    </row>
    <row r="26" spans="1:25">
      <c r="C26" s="52"/>
      <c r="D26" s="52"/>
      <c r="E26" s="52"/>
      <c r="F26" s="52"/>
      <c r="G26" s="52"/>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59" right="0.1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6"/>
  <sheetViews>
    <sheetView topLeftCell="A55" workbookViewId="0">
      <selection activeCell="I58" sqref="I58"/>
    </sheetView>
  </sheetViews>
  <sheetFormatPr defaultColWidth="9.33203125" defaultRowHeight="15.75"/>
  <cols>
    <col min="1" max="1" width="6.6640625" style="36" customWidth="1"/>
    <col min="2" max="2" width="26.83203125" style="36" customWidth="1"/>
    <col min="3" max="3" width="10" style="36" customWidth="1"/>
    <col min="4" max="34" width="4" style="36" customWidth="1"/>
    <col min="35" max="37" width="6.6640625" style="36" customWidth="1"/>
    <col min="38" max="16384" width="9.33203125" style="36"/>
  </cols>
  <sheetData>
    <row r="1" spans="1:37">
      <c r="A1" s="185" t="s">
        <v>0</v>
      </c>
      <c r="B1" s="185"/>
      <c r="C1" s="185"/>
      <c r="D1" s="185"/>
      <c r="E1" s="185"/>
      <c r="F1" s="185"/>
      <c r="G1" s="185"/>
      <c r="H1" s="185"/>
      <c r="I1" s="185"/>
      <c r="J1" s="185"/>
      <c r="K1" s="185"/>
      <c r="L1" s="185"/>
      <c r="M1" s="185"/>
      <c r="N1" s="185"/>
      <c r="O1" s="185"/>
      <c r="P1" s="182" t="s">
        <v>1</v>
      </c>
      <c r="Q1" s="182"/>
      <c r="R1" s="182"/>
      <c r="S1" s="182"/>
      <c r="T1" s="182"/>
      <c r="U1" s="182"/>
      <c r="V1" s="182"/>
      <c r="W1" s="182"/>
      <c r="X1" s="182"/>
      <c r="Y1" s="182"/>
      <c r="Z1" s="182"/>
      <c r="AA1" s="182"/>
      <c r="AB1" s="182"/>
      <c r="AC1" s="182"/>
      <c r="AD1" s="182"/>
      <c r="AE1" s="182"/>
      <c r="AF1" s="182"/>
      <c r="AG1" s="182"/>
      <c r="AH1" s="182"/>
      <c r="AI1" s="182"/>
      <c r="AJ1" s="182"/>
      <c r="AK1" s="182"/>
    </row>
    <row r="2" spans="1:37">
      <c r="A2" s="182" t="s">
        <v>43</v>
      </c>
      <c r="B2" s="182"/>
      <c r="C2" s="182"/>
      <c r="D2" s="182"/>
      <c r="E2" s="182"/>
      <c r="F2" s="182"/>
      <c r="G2" s="182"/>
      <c r="H2" s="182"/>
      <c r="I2" s="182"/>
      <c r="J2" s="182"/>
      <c r="K2" s="182"/>
      <c r="L2" s="182"/>
      <c r="M2" s="182"/>
      <c r="N2" s="182"/>
      <c r="O2" s="182"/>
      <c r="P2" s="182" t="s">
        <v>2</v>
      </c>
      <c r="Q2" s="182"/>
      <c r="R2" s="182"/>
      <c r="S2" s="182"/>
      <c r="T2" s="182"/>
      <c r="U2" s="182"/>
      <c r="V2" s="182"/>
      <c r="W2" s="182"/>
      <c r="X2" s="182"/>
      <c r="Y2" s="182"/>
      <c r="Z2" s="182"/>
      <c r="AA2" s="182"/>
      <c r="AB2" s="182"/>
      <c r="AC2" s="182"/>
      <c r="AD2" s="182"/>
      <c r="AE2" s="182"/>
      <c r="AF2" s="182"/>
      <c r="AG2" s="182"/>
      <c r="AH2" s="182"/>
      <c r="AI2" s="182"/>
      <c r="AJ2" s="182"/>
      <c r="AK2" s="182"/>
    </row>
    <row r="3" spans="1:37" ht="32.25" customHeight="1">
      <c r="A3" s="183" t="s">
        <v>207</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row>
    <row r="4" spans="1:37" s="8" customFormat="1" ht="31.5" customHeight="1">
      <c r="B4" s="81"/>
      <c r="C4" s="81"/>
      <c r="D4" s="81" t="s">
        <v>51</v>
      </c>
      <c r="E4" s="81" t="s">
        <v>51</v>
      </c>
      <c r="F4" s="81"/>
      <c r="G4" s="81"/>
      <c r="H4" s="184" t="s">
        <v>121</v>
      </c>
      <c r="I4" s="184"/>
      <c r="J4" s="184"/>
      <c r="K4" s="184"/>
      <c r="L4" s="184">
        <v>10</v>
      </c>
      <c r="M4" s="184"/>
      <c r="N4" s="184" t="s">
        <v>122</v>
      </c>
      <c r="O4" s="184"/>
      <c r="P4" s="184"/>
      <c r="Q4" s="184">
        <v>2021</v>
      </c>
      <c r="R4" s="184"/>
      <c r="S4" s="184"/>
      <c r="T4" s="81"/>
      <c r="U4" s="81"/>
      <c r="V4" s="81"/>
      <c r="W4" s="81"/>
      <c r="X4" s="81"/>
      <c r="Y4" s="81"/>
      <c r="Z4" s="81"/>
      <c r="AA4" s="81"/>
      <c r="AB4" s="81"/>
      <c r="AC4" s="81"/>
      <c r="AD4" s="81"/>
      <c r="AE4" s="81"/>
      <c r="AF4" s="81"/>
      <c r="AG4" s="81"/>
      <c r="AH4" s="81"/>
      <c r="AI4" s="81"/>
      <c r="AJ4" s="81"/>
      <c r="AK4" s="81"/>
    </row>
    <row r="5" spans="1:37" s="9" customFormat="1" ht="21" customHeight="1">
      <c r="A5" s="193" t="s">
        <v>3</v>
      </c>
      <c r="B5" s="195" t="s">
        <v>4</v>
      </c>
      <c r="C5" s="196"/>
      <c r="D5" s="82">
        <f>DATE(Q4,L4,1)</f>
        <v>44470</v>
      </c>
      <c r="E5" s="82">
        <f>D5+1</f>
        <v>44471</v>
      </c>
      <c r="F5" s="82">
        <f t="shared" ref="F5:AH5" si="0">E5+1</f>
        <v>44472</v>
      </c>
      <c r="G5" s="82">
        <f t="shared" si="0"/>
        <v>44473</v>
      </c>
      <c r="H5" s="82">
        <f t="shared" si="0"/>
        <v>44474</v>
      </c>
      <c r="I5" s="82">
        <f t="shared" si="0"/>
        <v>44475</v>
      </c>
      <c r="J5" s="82">
        <f t="shared" si="0"/>
        <v>44476</v>
      </c>
      <c r="K5" s="82">
        <f t="shared" si="0"/>
        <v>44477</v>
      </c>
      <c r="L5" s="82">
        <f t="shared" si="0"/>
        <v>44478</v>
      </c>
      <c r="M5" s="82">
        <f t="shared" si="0"/>
        <v>44479</v>
      </c>
      <c r="N5" s="82">
        <f t="shared" si="0"/>
        <v>44480</v>
      </c>
      <c r="O5" s="82">
        <f t="shared" si="0"/>
        <v>44481</v>
      </c>
      <c r="P5" s="82">
        <f t="shared" si="0"/>
        <v>44482</v>
      </c>
      <c r="Q5" s="82">
        <f t="shared" si="0"/>
        <v>44483</v>
      </c>
      <c r="R5" s="82">
        <f t="shared" si="0"/>
        <v>44484</v>
      </c>
      <c r="S5" s="82">
        <f t="shared" si="0"/>
        <v>44485</v>
      </c>
      <c r="T5" s="82">
        <f t="shared" si="0"/>
        <v>44486</v>
      </c>
      <c r="U5" s="82">
        <f t="shared" si="0"/>
        <v>44487</v>
      </c>
      <c r="V5" s="82">
        <f t="shared" si="0"/>
        <v>44488</v>
      </c>
      <c r="W5" s="82">
        <f t="shared" si="0"/>
        <v>44489</v>
      </c>
      <c r="X5" s="82">
        <f t="shared" si="0"/>
        <v>44490</v>
      </c>
      <c r="Y5" s="82">
        <f t="shared" si="0"/>
        <v>44491</v>
      </c>
      <c r="Z5" s="82">
        <f t="shared" si="0"/>
        <v>44492</v>
      </c>
      <c r="AA5" s="82">
        <f t="shared" si="0"/>
        <v>44493</v>
      </c>
      <c r="AB5" s="82">
        <f t="shared" si="0"/>
        <v>44494</v>
      </c>
      <c r="AC5" s="82">
        <f t="shared" si="0"/>
        <v>44495</v>
      </c>
      <c r="AD5" s="82">
        <f t="shared" si="0"/>
        <v>44496</v>
      </c>
      <c r="AE5" s="82">
        <f t="shared" si="0"/>
        <v>44497</v>
      </c>
      <c r="AF5" s="82">
        <f t="shared" si="0"/>
        <v>44498</v>
      </c>
      <c r="AG5" s="82">
        <f t="shared" si="0"/>
        <v>44499</v>
      </c>
      <c r="AH5" s="82">
        <f t="shared" si="0"/>
        <v>44500</v>
      </c>
      <c r="AI5" s="190" t="s">
        <v>5</v>
      </c>
      <c r="AJ5" s="190" t="s">
        <v>6</v>
      </c>
      <c r="AK5" s="190" t="s">
        <v>7</v>
      </c>
    </row>
    <row r="6" spans="1:37" s="9" customFormat="1" ht="21" customHeight="1">
      <c r="A6" s="194"/>
      <c r="B6" s="197"/>
      <c r="C6" s="198"/>
      <c r="D6" s="83">
        <f>IF(WEEKDAY(D5)=1,"CN",WEEKDAY(D5))</f>
        <v>6</v>
      </c>
      <c r="E6" s="83">
        <f t="shared" ref="E6:AH6" si="1">IF(WEEKDAY(E5)=1,"CN",WEEKDAY(E5))</f>
        <v>7</v>
      </c>
      <c r="F6" s="83" t="str">
        <f t="shared" si="1"/>
        <v>CN</v>
      </c>
      <c r="G6" s="83">
        <f t="shared" si="1"/>
        <v>2</v>
      </c>
      <c r="H6" s="83">
        <f t="shared" si="1"/>
        <v>3</v>
      </c>
      <c r="I6" s="83">
        <f t="shared" si="1"/>
        <v>4</v>
      </c>
      <c r="J6" s="83">
        <f t="shared" si="1"/>
        <v>5</v>
      </c>
      <c r="K6" s="83">
        <f t="shared" si="1"/>
        <v>6</v>
      </c>
      <c r="L6" s="83">
        <f t="shared" si="1"/>
        <v>7</v>
      </c>
      <c r="M6" s="83" t="str">
        <f t="shared" si="1"/>
        <v>CN</v>
      </c>
      <c r="N6" s="83">
        <f t="shared" si="1"/>
        <v>2</v>
      </c>
      <c r="O6" s="83">
        <f t="shared" si="1"/>
        <v>3</v>
      </c>
      <c r="P6" s="83">
        <f t="shared" si="1"/>
        <v>4</v>
      </c>
      <c r="Q6" s="83">
        <f t="shared" si="1"/>
        <v>5</v>
      </c>
      <c r="R6" s="83">
        <f t="shared" si="1"/>
        <v>6</v>
      </c>
      <c r="S6" s="83">
        <f t="shared" si="1"/>
        <v>7</v>
      </c>
      <c r="T6" s="83" t="str">
        <f t="shared" si="1"/>
        <v>CN</v>
      </c>
      <c r="U6" s="83">
        <f t="shared" si="1"/>
        <v>2</v>
      </c>
      <c r="V6" s="83">
        <f t="shared" si="1"/>
        <v>3</v>
      </c>
      <c r="W6" s="83">
        <f t="shared" si="1"/>
        <v>4</v>
      </c>
      <c r="X6" s="83">
        <f t="shared" si="1"/>
        <v>5</v>
      </c>
      <c r="Y6" s="83">
        <f t="shared" si="1"/>
        <v>6</v>
      </c>
      <c r="Z6" s="83">
        <f t="shared" si="1"/>
        <v>7</v>
      </c>
      <c r="AA6" s="83" t="str">
        <f t="shared" si="1"/>
        <v>CN</v>
      </c>
      <c r="AB6" s="83">
        <f t="shared" si="1"/>
        <v>2</v>
      </c>
      <c r="AC6" s="83">
        <f t="shared" si="1"/>
        <v>3</v>
      </c>
      <c r="AD6" s="83">
        <f t="shared" si="1"/>
        <v>4</v>
      </c>
      <c r="AE6" s="83">
        <f t="shared" si="1"/>
        <v>5</v>
      </c>
      <c r="AF6" s="83">
        <f t="shared" si="1"/>
        <v>6</v>
      </c>
      <c r="AG6" s="83">
        <f t="shared" si="1"/>
        <v>7</v>
      </c>
      <c r="AH6" s="83" t="str">
        <f t="shared" si="1"/>
        <v>CN</v>
      </c>
      <c r="AI6" s="191"/>
      <c r="AJ6" s="191"/>
      <c r="AK6" s="191"/>
    </row>
    <row r="7" spans="1:37" s="37" customFormat="1" ht="21" customHeight="1">
      <c r="A7" s="106">
        <v>1</v>
      </c>
      <c r="B7" s="108" t="s">
        <v>149</v>
      </c>
      <c r="C7" s="109" t="s">
        <v>25</v>
      </c>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7">
        <f t="shared" ref="AI7:AI42" si="2">COUNTIF(D7:AH7,"K")+2*COUNTIF(D7:AH7,"2K")+COUNTIF(D7:AH7,"TK")+COUNTIF(D7:AH7,"KT")+COUNTIF(D7:AH7,"PK")+COUNTIF(D7:AH7,"KP")+2*COUNTIF(D7:AH7,"K2")</f>
        <v>0</v>
      </c>
      <c r="AJ7" s="105">
        <f t="shared" ref="AJ7:AJ42" si="3">COUNTIF(E7:AI7,"P")+2*COUNTIF(E7:AI7,"2P")+COUNTIF(E7:AI7,"TP")+COUNTIF(E7:AI7,"PT")+COUNTIF(E7:AI7,"PK")+COUNTIF(E7:AI7,"KP")+2*COUNTIF(E7:AI7,"P2")</f>
        <v>0</v>
      </c>
      <c r="AK7" s="105">
        <f t="shared" ref="AK7:AK42" si="4">COUNTIF(D7:AH7,"T")+2*COUNTIF(D7:AH7,"2T")+2*COUNTIF(D7:AH7,"T2")+COUNTIF(D7:AH7,"PT")+COUNTIF(D7:AH7,"TP")+COUNTIF(D7:AH7,"TK")+COUNTIF(D7:AH7,"KT")</f>
        <v>0</v>
      </c>
    </row>
    <row r="8" spans="1:37" s="37" customFormat="1" ht="21" customHeight="1">
      <c r="A8" s="106">
        <v>2</v>
      </c>
      <c r="B8" s="108" t="s">
        <v>150</v>
      </c>
      <c r="C8" s="110" t="s">
        <v>139</v>
      </c>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7">
        <f t="shared" si="2"/>
        <v>0</v>
      </c>
      <c r="AJ8" s="105">
        <f t="shared" si="3"/>
        <v>0</v>
      </c>
      <c r="AK8" s="105">
        <f t="shared" si="4"/>
        <v>0</v>
      </c>
    </row>
    <row r="9" spans="1:37" s="38" customFormat="1" ht="21" customHeight="1">
      <c r="A9" s="106">
        <v>3</v>
      </c>
      <c r="B9" s="108" t="s">
        <v>151</v>
      </c>
      <c r="C9" s="110" t="s">
        <v>152</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7">
        <f t="shared" si="2"/>
        <v>0</v>
      </c>
      <c r="AJ9" s="105">
        <f t="shared" si="3"/>
        <v>0</v>
      </c>
      <c r="AK9" s="105">
        <f t="shared" si="4"/>
        <v>0</v>
      </c>
    </row>
    <row r="10" spans="1:37" s="37" customFormat="1" ht="21" customHeight="1">
      <c r="A10" s="106">
        <v>4</v>
      </c>
      <c r="B10" s="108" t="s">
        <v>153</v>
      </c>
      <c r="C10" s="109" t="s">
        <v>19</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7">
        <f t="shared" si="2"/>
        <v>0</v>
      </c>
      <c r="AJ10" s="105">
        <f t="shared" si="3"/>
        <v>0</v>
      </c>
      <c r="AK10" s="105">
        <f t="shared" si="4"/>
        <v>0</v>
      </c>
    </row>
    <row r="11" spans="1:37" s="37" customFormat="1" ht="21" customHeight="1">
      <c r="A11" s="106">
        <v>5</v>
      </c>
      <c r="B11" s="108" t="s">
        <v>154</v>
      </c>
      <c r="C11" s="109" t="s">
        <v>19</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7">
        <f t="shared" si="2"/>
        <v>0</v>
      </c>
      <c r="AJ11" s="105">
        <f t="shared" si="3"/>
        <v>0</v>
      </c>
      <c r="AK11" s="105">
        <f t="shared" si="4"/>
        <v>0</v>
      </c>
    </row>
    <row r="12" spans="1:37" s="37" customFormat="1" ht="21" customHeight="1">
      <c r="A12" s="106">
        <v>6</v>
      </c>
      <c r="B12" s="108" t="s">
        <v>155</v>
      </c>
      <c r="C12" s="110" t="s">
        <v>32</v>
      </c>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7">
        <f t="shared" si="2"/>
        <v>0</v>
      </c>
      <c r="AJ12" s="105">
        <f t="shared" si="3"/>
        <v>0</v>
      </c>
      <c r="AK12" s="105">
        <f t="shared" si="4"/>
        <v>0</v>
      </c>
    </row>
    <row r="13" spans="1:37" ht="21" customHeight="1">
      <c r="A13" s="106">
        <v>7</v>
      </c>
      <c r="B13" s="108" t="s">
        <v>134</v>
      </c>
      <c r="C13" s="109" t="s">
        <v>32</v>
      </c>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7">
        <f t="shared" si="2"/>
        <v>0</v>
      </c>
      <c r="AJ13" s="105">
        <f t="shared" si="3"/>
        <v>0</v>
      </c>
      <c r="AK13" s="105">
        <f t="shared" si="4"/>
        <v>0</v>
      </c>
    </row>
    <row r="14" spans="1:37" s="37" customFormat="1" ht="21" customHeight="1">
      <c r="A14" s="106">
        <v>8</v>
      </c>
      <c r="B14" s="108" t="s">
        <v>156</v>
      </c>
      <c r="C14" s="109" t="s">
        <v>12</v>
      </c>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7">
        <f t="shared" si="2"/>
        <v>0</v>
      </c>
      <c r="AJ14" s="105">
        <f t="shared" si="3"/>
        <v>0</v>
      </c>
      <c r="AK14" s="105">
        <f t="shared" si="4"/>
        <v>0</v>
      </c>
    </row>
    <row r="15" spans="1:37" s="37" customFormat="1" ht="21" customHeight="1">
      <c r="A15" s="106">
        <v>9</v>
      </c>
      <c r="B15" s="108" t="s">
        <v>157</v>
      </c>
      <c r="C15" s="109" t="s">
        <v>12</v>
      </c>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7">
        <f t="shared" si="2"/>
        <v>0</v>
      </c>
      <c r="AJ15" s="105">
        <f t="shared" si="3"/>
        <v>0</v>
      </c>
      <c r="AK15" s="105">
        <f t="shared" si="4"/>
        <v>0</v>
      </c>
    </row>
    <row r="16" spans="1:37" s="37" customFormat="1" ht="21" customHeight="1">
      <c r="A16" s="106">
        <v>10</v>
      </c>
      <c r="B16" s="108" t="s">
        <v>158</v>
      </c>
      <c r="C16" s="109" t="s">
        <v>159</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7">
        <f t="shared" si="2"/>
        <v>0</v>
      </c>
      <c r="AJ16" s="105">
        <f t="shared" si="3"/>
        <v>0</v>
      </c>
      <c r="AK16" s="105">
        <f t="shared" si="4"/>
        <v>0</v>
      </c>
    </row>
    <row r="17" spans="1:40" s="37" customFormat="1" ht="21" customHeight="1">
      <c r="A17" s="106">
        <v>11</v>
      </c>
      <c r="B17" s="108" t="s">
        <v>134</v>
      </c>
      <c r="C17" s="110" t="s">
        <v>141</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7">
        <f t="shared" si="2"/>
        <v>0</v>
      </c>
      <c r="AJ17" s="105">
        <f t="shared" si="3"/>
        <v>0</v>
      </c>
      <c r="AK17" s="105">
        <f t="shared" si="4"/>
        <v>0</v>
      </c>
    </row>
    <row r="18" spans="1:40" s="37" customFormat="1" ht="21" customHeight="1">
      <c r="A18" s="106">
        <v>12</v>
      </c>
      <c r="B18" s="108" t="s">
        <v>160</v>
      </c>
      <c r="C18" s="110" t="s">
        <v>161</v>
      </c>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7">
        <f t="shared" si="2"/>
        <v>0</v>
      </c>
      <c r="AJ18" s="105">
        <f t="shared" si="3"/>
        <v>0</v>
      </c>
      <c r="AK18" s="105">
        <f t="shared" si="4"/>
        <v>0</v>
      </c>
    </row>
    <row r="19" spans="1:40" s="37" customFormat="1" ht="21" customHeight="1">
      <c r="A19" s="106">
        <v>13</v>
      </c>
      <c r="B19" s="108" t="s">
        <v>162</v>
      </c>
      <c r="C19" s="110" t="s">
        <v>161</v>
      </c>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7">
        <f t="shared" si="2"/>
        <v>0</v>
      </c>
      <c r="AJ19" s="105">
        <f t="shared" si="3"/>
        <v>0</v>
      </c>
      <c r="AK19" s="105">
        <f t="shared" si="4"/>
        <v>0</v>
      </c>
    </row>
    <row r="20" spans="1:40" s="39" customFormat="1" ht="21" customHeight="1">
      <c r="A20" s="106">
        <v>14</v>
      </c>
      <c r="B20" s="108" t="s">
        <v>163</v>
      </c>
      <c r="C20" s="110" t="s">
        <v>164</v>
      </c>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7">
        <f t="shared" si="2"/>
        <v>0</v>
      </c>
      <c r="AJ20" s="105">
        <f t="shared" si="3"/>
        <v>0</v>
      </c>
      <c r="AK20" s="105">
        <f t="shared" si="4"/>
        <v>0</v>
      </c>
    </row>
    <row r="21" spans="1:40" s="40" customFormat="1" ht="21" customHeight="1">
      <c r="A21" s="106">
        <v>15</v>
      </c>
      <c r="B21" s="108" t="s">
        <v>145</v>
      </c>
      <c r="C21" s="109" t="s">
        <v>165</v>
      </c>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7">
        <f t="shared" si="2"/>
        <v>0</v>
      </c>
      <c r="AJ21" s="105">
        <f t="shared" si="3"/>
        <v>0</v>
      </c>
      <c r="AK21" s="105">
        <f t="shared" si="4"/>
        <v>0</v>
      </c>
    </row>
    <row r="22" spans="1:40" s="40" customFormat="1" ht="21" customHeight="1">
      <c r="A22" s="106">
        <v>16</v>
      </c>
      <c r="B22" s="108" t="s">
        <v>166</v>
      </c>
      <c r="C22" s="109" t="s">
        <v>167</v>
      </c>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7">
        <f t="shared" si="2"/>
        <v>0</v>
      </c>
      <c r="AJ22" s="105">
        <f t="shared" si="3"/>
        <v>0</v>
      </c>
      <c r="AK22" s="105">
        <f t="shared" si="4"/>
        <v>0</v>
      </c>
    </row>
    <row r="23" spans="1:40" s="37" customFormat="1" ht="21" customHeight="1">
      <c r="A23" s="106">
        <v>17</v>
      </c>
      <c r="B23" s="108" t="s">
        <v>168</v>
      </c>
      <c r="C23" s="110" t="s">
        <v>167</v>
      </c>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7">
        <f t="shared" si="2"/>
        <v>0</v>
      </c>
      <c r="AJ23" s="105">
        <f t="shared" si="3"/>
        <v>0</v>
      </c>
      <c r="AK23" s="105">
        <f t="shared" si="4"/>
        <v>0</v>
      </c>
    </row>
    <row r="24" spans="1:40" s="37" customFormat="1" ht="21" customHeight="1">
      <c r="A24" s="106">
        <v>18</v>
      </c>
      <c r="B24" s="108" t="s">
        <v>169</v>
      </c>
      <c r="C24" s="109" t="s">
        <v>10</v>
      </c>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7">
        <f t="shared" si="2"/>
        <v>0</v>
      </c>
      <c r="AJ24" s="105">
        <f t="shared" si="3"/>
        <v>0</v>
      </c>
      <c r="AK24" s="105">
        <f t="shared" si="4"/>
        <v>0</v>
      </c>
    </row>
    <row r="25" spans="1:40" ht="21" customHeight="1">
      <c r="A25" s="106">
        <v>19</v>
      </c>
      <c r="B25" s="108" t="s">
        <v>170</v>
      </c>
      <c r="C25" s="109" t="s">
        <v>10</v>
      </c>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7">
        <f t="shared" si="2"/>
        <v>0</v>
      </c>
      <c r="AJ25" s="105">
        <f t="shared" si="3"/>
        <v>0</v>
      </c>
      <c r="AK25" s="105">
        <f t="shared" si="4"/>
        <v>0</v>
      </c>
    </row>
    <row r="26" spans="1:40" s="37" customFormat="1" ht="21" customHeight="1">
      <c r="A26" s="106">
        <v>20</v>
      </c>
      <c r="B26" s="108" t="s">
        <v>171</v>
      </c>
      <c r="C26" s="109" t="s">
        <v>172</v>
      </c>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7">
        <f t="shared" si="2"/>
        <v>0</v>
      </c>
      <c r="AJ26" s="105">
        <f t="shared" si="3"/>
        <v>0</v>
      </c>
      <c r="AK26" s="105">
        <f t="shared" si="4"/>
        <v>0</v>
      </c>
    </row>
    <row r="27" spans="1:40" s="37" customFormat="1" ht="21" customHeight="1">
      <c r="A27" s="106">
        <v>21</v>
      </c>
      <c r="B27" s="108" t="s">
        <v>173</v>
      </c>
      <c r="C27" s="109" t="s">
        <v>172</v>
      </c>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7">
        <f t="shared" si="2"/>
        <v>0</v>
      </c>
      <c r="AJ27" s="105">
        <f t="shared" si="3"/>
        <v>0</v>
      </c>
      <c r="AK27" s="105">
        <f t="shared" si="4"/>
        <v>0</v>
      </c>
      <c r="AL27" s="36"/>
      <c r="AM27" s="36"/>
      <c r="AN27" s="36"/>
    </row>
    <row r="28" spans="1:40" s="9" customFormat="1" ht="21" customHeight="1">
      <c r="A28" s="106">
        <v>22</v>
      </c>
      <c r="B28" s="108" t="s">
        <v>174</v>
      </c>
      <c r="C28" s="109" t="s">
        <v>18</v>
      </c>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7">
        <f t="shared" si="2"/>
        <v>0</v>
      </c>
      <c r="AJ28" s="105">
        <f t="shared" si="3"/>
        <v>0</v>
      </c>
      <c r="AK28" s="105">
        <f t="shared" si="4"/>
        <v>0</v>
      </c>
      <c r="AL28" s="85"/>
      <c r="AM28" s="85"/>
    </row>
    <row r="29" spans="1:40">
      <c r="A29" s="106">
        <v>23</v>
      </c>
      <c r="B29" s="108" t="s">
        <v>153</v>
      </c>
      <c r="C29" s="109" t="s">
        <v>18</v>
      </c>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7">
        <f t="shared" si="2"/>
        <v>0</v>
      </c>
      <c r="AJ29" s="105">
        <f t="shared" si="3"/>
        <v>0</v>
      </c>
      <c r="AK29" s="105">
        <f t="shared" si="4"/>
        <v>0</v>
      </c>
    </row>
    <row r="30" spans="1:40">
      <c r="A30" s="106">
        <v>24</v>
      </c>
      <c r="B30" s="108" t="s">
        <v>175</v>
      </c>
      <c r="C30" s="109" t="s">
        <v>176</v>
      </c>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7">
        <f t="shared" si="2"/>
        <v>0</v>
      </c>
      <c r="AJ30" s="105">
        <f t="shared" si="3"/>
        <v>0</v>
      </c>
      <c r="AK30" s="105">
        <f t="shared" si="4"/>
        <v>0</v>
      </c>
    </row>
    <row r="31" spans="1:40">
      <c r="A31" s="106">
        <v>25</v>
      </c>
      <c r="B31" s="108" t="s">
        <v>177</v>
      </c>
      <c r="C31" s="109" t="s">
        <v>26</v>
      </c>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7">
        <f t="shared" si="2"/>
        <v>0</v>
      </c>
      <c r="AJ31" s="105">
        <f t="shared" si="3"/>
        <v>0</v>
      </c>
      <c r="AK31" s="105">
        <f t="shared" si="4"/>
        <v>0</v>
      </c>
    </row>
    <row r="32" spans="1:40">
      <c r="A32" s="106">
        <v>26</v>
      </c>
      <c r="B32" s="108" t="s">
        <v>178</v>
      </c>
      <c r="C32" s="109" t="s">
        <v>179</v>
      </c>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7">
        <f t="shared" si="2"/>
        <v>0</v>
      </c>
      <c r="AJ32" s="105">
        <f t="shared" si="3"/>
        <v>0</v>
      </c>
      <c r="AK32" s="105">
        <f t="shared" si="4"/>
        <v>0</v>
      </c>
    </row>
    <row r="33" spans="1:37">
      <c r="A33" s="106">
        <v>27</v>
      </c>
      <c r="B33" s="108" t="s">
        <v>180</v>
      </c>
      <c r="C33" s="110" t="s">
        <v>181</v>
      </c>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7">
        <f t="shared" si="2"/>
        <v>0</v>
      </c>
      <c r="AJ33" s="105">
        <f t="shared" si="3"/>
        <v>0</v>
      </c>
      <c r="AK33" s="105">
        <f t="shared" si="4"/>
        <v>0</v>
      </c>
    </row>
    <row r="34" spans="1:37">
      <c r="A34" s="106">
        <v>28</v>
      </c>
      <c r="B34" s="108" t="s">
        <v>182</v>
      </c>
      <c r="C34" s="109" t="s">
        <v>49</v>
      </c>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7">
        <f t="shared" si="2"/>
        <v>0</v>
      </c>
      <c r="AJ34" s="105">
        <f t="shared" si="3"/>
        <v>0</v>
      </c>
      <c r="AK34" s="105">
        <f t="shared" si="4"/>
        <v>0</v>
      </c>
    </row>
    <row r="35" spans="1:37">
      <c r="A35" s="106">
        <v>29</v>
      </c>
      <c r="B35" s="108" t="s">
        <v>183</v>
      </c>
      <c r="C35" s="110" t="s">
        <v>184</v>
      </c>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7">
        <f t="shared" si="2"/>
        <v>0</v>
      </c>
      <c r="AJ35" s="105">
        <f t="shared" si="3"/>
        <v>0</v>
      </c>
      <c r="AK35" s="105">
        <f t="shared" si="4"/>
        <v>0</v>
      </c>
    </row>
    <row r="36" spans="1:37">
      <c r="A36" s="106">
        <v>30</v>
      </c>
      <c r="B36" s="108" t="s">
        <v>185</v>
      </c>
      <c r="C36" s="110" t="s">
        <v>17</v>
      </c>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7">
        <f t="shared" si="2"/>
        <v>0</v>
      </c>
      <c r="AJ36" s="105">
        <f t="shared" si="3"/>
        <v>0</v>
      </c>
      <c r="AK36" s="105">
        <f t="shared" si="4"/>
        <v>0</v>
      </c>
    </row>
    <row r="37" spans="1:37">
      <c r="A37" s="106">
        <v>31</v>
      </c>
      <c r="B37" s="108" t="s">
        <v>186</v>
      </c>
      <c r="C37" s="109" t="s">
        <v>17</v>
      </c>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7">
        <f t="shared" si="2"/>
        <v>0</v>
      </c>
      <c r="AJ37" s="105">
        <f t="shared" si="3"/>
        <v>0</v>
      </c>
      <c r="AK37" s="105">
        <f t="shared" si="4"/>
        <v>0</v>
      </c>
    </row>
    <row r="38" spans="1:37">
      <c r="A38" s="106">
        <v>32</v>
      </c>
      <c r="B38" s="108" t="s">
        <v>187</v>
      </c>
      <c r="C38" s="110" t="s">
        <v>14</v>
      </c>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7">
        <f t="shared" si="2"/>
        <v>0</v>
      </c>
      <c r="AJ38" s="105">
        <f t="shared" si="3"/>
        <v>0</v>
      </c>
      <c r="AK38" s="105">
        <f t="shared" si="4"/>
        <v>0</v>
      </c>
    </row>
    <row r="39" spans="1:37">
      <c r="A39" s="106">
        <v>33</v>
      </c>
      <c r="B39" s="108" t="s">
        <v>188</v>
      </c>
      <c r="C39" s="110" t="s">
        <v>30</v>
      </c>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7">
        <f t="shared" si="2"/>
        <v>0</v>
      </c>
      <c r="AJ39" s="105">
        <f t="shared" si="3"/>
        <v>0</v>
      </c>
      <c r="AK39" s="105">
        <f t="shared" si="4"/>
        <v>0</v>
      </c>
    </row>
    <row r="40" spans="1:37">
      <c r="A40" s="106">
        <v>34</v>
      </c>
      <c r="B40" s="108" t="s">
        <v>138</v>
      </c>
      <c r="C40" s="110" t="s">
        <v>189</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7">
        <f t="shared" si="2"/>
        <v>0</v>
      </c>
      <c r="AJ40" s="105">
        <f t="shared" si="3"/>
        <v>0</v>
      </c>
      <c r="AK40" s="105">
        <f t="shared" si="4"/>
        <v>0</v>
      </c>
    </row>
    <row r="41" spans="1:37">
      <c r="A41" s="106">
        <v>35</v>
      </c>
      <c r="B41" s="108" t="s">
        <v>190</v>
      </c>
      <c r="C41" s="110" t="s">
        <v>46</v>
      </c>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7">
        <f t="shared" si="2"/>
        <v>0</v>
      </c>
      <c r="AJ41" s="105">
        <f t="shared" si="3"/>
        <v>0</v>
      </c>
      <c r="AK41" s="105">
        <f t="shared" si="4"/>
        <v>0</v>
      </c>
    </row>
    <row r="42" spans="1:37">
      <c r="A42" s="106">
        <v>36</v>
      </c>
      <c r="B42" s="108" t="s">
        <v>191</v>
      </c>
      <c r="C42" s="109" t="s">
        <v>8</v>
      </c>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7">
        <f t="shared" si="2"/>
        <v>0</v>
      </c>
      <c r="AJ42" s="105">
        <f t="shared" si="3"/>
        <v>0</v>
      </c>
      <c r="AK42" s="105">
        <f t="shared" si="4"/>
        <v>0</v>
      </c>
    </row>
    <row r="43" spans="1:37">
      <c r="A43" s="106">
        <v>37</v>
      </c>
      <c r="B43" s="108" t="s">
        <v>145</v>
      </c>
      <c r="C43" s="109" t="s">
        <v>192</v>
      </c>
      <c r="D43" s="22"/>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7">
        <f>COUNTIF(D43:AH43,"K")+2*COUNTIF(D43:AH43,"2K")+COUNTIF(D43:AH43,"TK")+COUNTIF(D43:AH43,"KT")+COUNTIF(D43:AH43,"PK")+COUNTIF(D43:AH43,"KP")+2*COUNTIF(D43:AH43,"K2")</f>
        <v>0</v>
      </c>
      <c r="AJ43" s="84">
        <f>COUNTIF(E43:AI43,"P")+2*COUNTIF(E43:AI43,"2P")+COUNTIF(E43:AI43,"TP")+COUNTIF(E43:AI43,"PT")+COUNTIF(E43:AI43,"PK")+COUNTIF(E43:AI43,"KP")+2*COUNTIF(E43:AI43,"P2")</f>
        <v>0</v>
      </c>
      <c r="AK43" s="98">
        <f>COUNTIF(D43:AH43,"T")+2*COUNTIF(D43:AH43,"2T")+2*COUNTIF(D43:AH43,"T2")+COUNTIF(D43:AH43,"PT")+COUNTIF(D43:AH43,"TP")+COUNTIF(D43:AH43,"TK")+COUNTIF(D43:AH43,"KT")</f>
        <v>0</v>
      </c>
    </row>
    <row r="44" spans="1:37">
      <c r="A44" s="106">
        <v>38</v>
      </c>
      <c r="B44" s="108" t="s">
        <v>145</v>
      </c>
      <c r="C44" s="109" t="s">
        <v>15</v>
      </c>
      <c r="D44" s="22"/>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7">
        <f t="shared" ref="AI44:AI63" si="5">COUNTIF(D44:AH44,"K")+2*COUNTIF(D44:AH44,"2K")+COUNTIF(D44:AH44,"TK")+COUNTIF(D44:AH44,"KT")+COUNTIF(D44:AH44,"PK")+COUNTIF(D44:AH44,"KP")+2*COUNTIF(D44:AH44,"K2")</f>
        <v>0</v>
      </c>
      <c r="AJ44" s="84">
        <f t="shared" ref="AJ44:AJ63" si="6">COUNTIF(E44:AI44,"P")+2*COUNTIF(E44:AI44,"2P")+COUNTIF(E44:AI44,"TP")+COUNTIF(E44:AI44,"PT")+COUNTIF(E44:AI44,"PK")+COUNTIF(E44:AI44,"KP")+2*COUNTIF(E44:AI44,"P2")</f>
        <v>0</v>
      </c>
      <c r="AK44" s="98">
        <f t="shared" ref="AK44:AK63" si="7">COUNTIF(D44:AH44,"T")+2*COUNTIF(D44:AH44,"2T")+2*COUNTIF(D44:AH44,"T2")+COUNTIF(D44:AH44,"PT")+COUNTIF(D44:AH44,"TP")+COUNTIF(D44:AH44,"TK")+COUNTIF(D44:AH44,"KT")</f>
        <v>0</v>
      </c>
    </row>
    <row r="45" spans="1:37">
      <c r="A45" s="106">
        <v>39</v>
      </c>
      <c r="B45" s="108" t="s">
        <v>193</v>
      </c>
      <c r="C45" s="109" t="s">
        <v>40</v>
      </c>
      <c r="D45" s="22"/>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7">
        <f t="shared" si="5"/>
        <v>0</v>
      </c>
      <c r="AJ45" s="84">
        <f t="shared" si="6"/>
        <v>0</v>
      </c>
      <c r="AK45" s="98">
        <f t="shared" si="7"/>
        <v>0</v>
      </c>
    </row>
    <row r="46" spans="1:37">
      <c r="A46" s="106">
        <v>40</v>
      </c>
      <c r="B46" s="108" t="s">
        <v>194</v>
      </c>
      <c r="C46" s="110" t="s">
        <v>21</v>
      </c>
      <c r="D46" s="22"/>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7">
        <f t="shared" ref="AI46:AI57" si="8">COUNTIF(D46:AH46,"K")+2*COUNTIF(D46:AH46,"2K")+COUNTIF(D46:AH46,"TK")+COUNTIF(D46:AH46,"KT")+COUNTIF(D46:AH46,"PK")+COUNTIF(D46:AH46,"KP")+2*COUNTIF(D46:AH46,"K2")</f>
        <v>0</v>
      </c>
      <c r="AJ46" s="107">
        <f t="shared" ref="AJ46:AJ57" si="9">COUNTIF(E46:AI46,"P")+2*COUNTIF(E46:AI46,"2P")+COUNTIF(E46:AI46,"TP")+COUNTIF(E46:AI46,"PT")+COUNTIF(E46:AI46,"PK")+COUNTIF(E46:AI46,"KP")+2*COUNTIF(E46:AI46,"P2")</f>
        <v>0</v>
      </c>
      <c r="AK46" s="107">
        <f t="shared" ref="AK46:AK57" si="10">COUNTIF(D46:AH46,"T")+2*COUNTIF(D46:AH46,"2T")+2*COUNTIF(D46:AH46,"T2")+COUNTIF(D46:AH46,"PT")+COUNTIF(D46:AH46,"TP")+COUNTIF(D46:AH46,"TK")+COUNTIF(D46:AH46,"KT")</f>
        <v>0</v>
      </c>
    </row>
    <row r="47" spans="1:37">
      <c r="A47" s="106">
        <v>41</v>
      </c>
      <c r="B47" s="108" t="s">
        <v>195</v>
      </c>
      <c r="C47" s="109" t="s">
        <v>27</v>
      </c>
      <c r="D47" s="22"/>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7">
        <f t="shared" si="8"/>
        <v>0</v>
      </c>
      <c r="AJ47" s="107">
        <f t="shared" si="9"/>
        <v>0</v>
      </c>
      <c r="AK47" s="107">
        <f t="shared" si="10"/>
        <v>0</v>
      </c>
    </row>
    <row r="48" spans="1:37">
      <c r="A48" s="106">
        <v>42</v>
      </c>
      <c r="B48" s="108" t="s">
        <v>143</v>
      </c>
      <c r="C48" s="109" t="s">
        <v>44</v>
      </c>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7">
        <f t="shared" si="8"/>
        <v>0</v>
      </c>
      <c r="AJ48" s="107">
        <f t="shared" si="9"/>
        <v>0</v>
      </c>
      <c r="AK48" s="107">
        <f t="shared" si="10"/>
        <v>0</v>
      </c>
    </row>
    <row r="49" spans="1:37">
      <c r="A49" s="106">
        <v>43</v>
      </c>
      <c r="B49" s="108" t="s">
        <v>196</v>
      </c>
      <c r="C49" s="110" t="s">
        <v>45</v>
      </c>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7">
        <f t="shared" si="8"/>
        <v>0</v>
      </c>
      <c r="AJ49" s="107">
        <f t="shared" si="9"/>
        <v>0</v>
      </c>
      <c r="AK49" s="107">
        <f t="shared" si="10"/>
        <v>0</v>
      </c>
    </row>
    <row r="50" spans="1:37">
      <c r="A50" s="106">
        <v>44</v>
      </c>
      <c r="B50" s="108" t="s">
        <v>133</v>
      </c>
      <c r="C50" s="109" t="s">
        <v>197</v>
      </c>
      <c r="D50" s="25"/>
      <c r="E50" s="25"/>
      <c r="F50" s="25"/>
      <c r="G50" s="25"/>
      <c r="H50" s="25"/>
      <c r="I50" s="25"/>
      <c r="J50" s="25"/>
      <c r="K50" s="25"/>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7">
        <f t="shared" si="8"/>
        <v>0</v>
      </c>
      <c r="AJ50" s="107">
        <f t="shared" si="9"/>
        <v>0</v>
      </c>
      <c r="AK50" s="107">
        <f t="shared" si="10"/>
        <v>0</v>
      </c>
    </row>
    <row r="51" spans="1:37">
      <c r="A51" s="106">
        <v>45</v>
      </c>
      <c r="B51" s="108" t="s">
        <v>135</v>
      </c>
      <c r="C51" s="110" t="s">
        <v>28</v>
      </c>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7">
        <f t="shared" si="8"/>
        <v>0</v>
      </c>
      <c r="AJ51" s="107">
        <f t="shared" si="9"/>
        <v>0</v>
      </c>
      <c r="AK51" s="107">
        <f t="shared" si="10"/>
        <v>0</v>
      </c>
    </row>
    <row r="52" spans="1:37">
      <c r="A52" s="106">
        <v>46</v>
      </c>
      <c r="B52" s="108" t="s">
        <v>198</v>
      </c>
      <c r="C52" s="109" t="s">
        <v>199</v>
      </c>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7">
        <f t="shared" si="8"/>
        <v>0</v>
      </c>
      <c r="AJ52" s="107">
        <f t="shared" si="9"/>
        <v>0</v>
      </c>
      <c r="AK52" s="107">
        <f t="shared" si="10"/>
        <v>0</v>
      </c>
    </row>
    <row r="53" spans="1:37">
      <c r="A53" s="106">
        <v>47</v>
      </c>
      <c r="B53" s="108" t="s">
        <v>200</v>
      </c>
      <c r="C53" s="110" t="s">
        <v>36</v>
      </c>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7">
        <f t="shared" si="8"/>
        <v>0</v>
      </c>
      <c r="AJ53" s="107">
        <f t="shared" si="9"/>
        <v>0</v>
      </c>
      <c r="AK53" s="107">
        <f t="shared" si="10"/>
        <v>0</v>
      </c>
    </row>
    <row r="54" spans="1:37">
      <c r="A54" s="106">
        <v>48</v>
      </c>
      <c r="B54" s="108" t="s">
        <v>201</v>
      </c>
      <c r="C54" s="109" t="s">
        <v>36</v>
      </c>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7">
        <f t="shared" si="8"/>
        <v>0</v>
      </c>
      <c r="AJ54" s="107">
        <f t="shared" si="9"/>
        <v>0</v>
      </c>
      <c r="AK54" s="107">
        <f t="shared" si="10"/>
        <v>0</v>
      </c>
    </row>
    <row r="55" spans="1:37">
      <c r="A55" s="106">
        <v>49</v>
      </c>
      <c r="B55" s="108" t="s">
        <v>202</v>
      </c>
      <c r="C55" s="109" t="s">
        <v>203</v>
      </c>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7">
        <f t="shared" si="8"/>
        <v>0</v>
      </c>
      <c r="AJ55" s="107">
        <f t="shared" si="9"/>
        <v>0</v>
      </c>
      <c r="AK55" s="107">
        <f t="shared" si="10"/>
        <v>0</v>
      </c>
    </row>
    <row r="56" spans="1:37">
      <c r="A56" s="106">
        <v>50</v>
      </c>
      <c r="B56" s="112" t="s">
        <v>204</v>
      </c>
      <c r="C56" s="113" t="s">
        <v>205</v>
      </c>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7">
        <f t="shared" si="8"/>
        <v>0</v>
      </c>
      <c r="AJ56" s="107">
        <f t="shared" si="9"/>
        <v>0</v>
      </c>
      <c r="AK56" s="107">
        <f t="shared" si="10"/>
        <v>0</v>
      </c>
    </row>
    <row r="57" spans="1:37">
      <c r="A57" s="106">
        <v>51</v>
      </c>
      <c r="B57" s="118" t="s">
        <v>206</v>
      </c>
      <c r="C57" s="119" t="s">
        <v>164</v>
      </c>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7">
        <f t="shared" si="8"/>
        <v>0</v>
      </c>
      <c r="AJ57" s="107">
        <f t="shared" si="9"/>
        <v>0</v>
      </c>
      <c r="AK57" s="107">
        <f t="shared" si="10"/>
        <v>0</v>
      </c>
    </row>
    <row r="58" spans="1:37">
      <c r="A58" s="106"/>
      <c r="B58" s="108"/>
      <c r="C58" s="110"/>
      <c r="D58" s="22"/>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7">
        <f t="shared" si="5"/>
        <v>0</v>
      </c>
      <c r="AJ58" s="84">
        <f t="shared" si="6"/>
        <v>0</v>
      </c>
      <c r="AK58" s="98">
        <f t="shared" si="7"/>
        <v>0</v>
      </c>
    </row>
    <row r="59" spans="1:37">
      <c r="A59" s="106"/>
      <c r="B59" s="108"/>
      <c r="C59" s="109"/>
      <c r="D59" s="22"/>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7">
        <f t="shared" si="5"/>
        <v>0</v>
      </c>
      <c r="AJ59" s="84">
        <f t="shared" si="6"/>
        <v>0</v>
      </c>
      <c r="AK59" s="98">
        <f t="shared" si="7"/>
        <v>0</v>
      </c>
    </row>
    <row r="60" spans="1:37">
      <c r="A60" s="106"/>
      <c r="B60" s="108"/>
      <c r="C60" s="109"/>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7">
        <f t="shared" si="5"/>
        <v>0</v>
      </c>
      <c r="AJ60" s="84">
        <f t="shared" si="6"/>
        <v>0</v>
      </c>
      <c r="AK60" s="98">
        <f t="shared" si="7"/>
        <v>0</v>
      </c>
    </row>
    <row r="61" spans="1:37">
      <c r="A61" s="106"/>
      <c r="B61" s="108"/>
      <c r="C61" s="110"/>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7">
        <f t="shared" si="5"/>
        <v>0</v>
      </c>
      <c r="AJ61" s="84">
        <f t="shared" si="6"/>
        <v>0</v>
      </c>
      <c r="AK61" s="98">
        <f t="shared" si="7"/>
        <v>0</v>
      </c>
    </row>
    <row r="62" spans="1:37">
      <c r="A62" s="106"/>
      <c r="B62" s="108"/>
      <c r="C62" s="109"/>
      <c r="D62" s="25"/>
      <c r="E62" s="25"/>
      <c r="F62" s="25"/>
      <c r="G62" s="25"/>
      <c r="H62" s="25"/>
      <c r="I62" s="25"/>
      <c r="J62" s="25"/>
      <c r="K62" s="25"/>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7">
        <f t="shared" si="5"/>
        <v>0</v>
      </c>
      <c r="AJ62" s="84">
        <f t="shared" si="6"/>
        <v>0</v>
      </c>
      <c r="AK62" s="98">
        <f t="shared" si="7"/>
        <v>0</v>
      </c>
    </row>
    <row r="63" spans="1:37">
      <c r="A63" s="106"/>
      <c r="B63" s="108"/>
      <c r="C63" s="110"/>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7">
        <f t="shared" si="5"/>
        <v>0</v>
      </c>
      <c r="AJ63" s="84">
        <f t="shared" si="6"/>
        <v>0</v>
      </c>
      <c r="AK63" s="98">
        <f t="shared" si="7"/>
        <v>0</v>
      </c>
    </row>
    <row r="64" spans="1:37">
      <c r="A64" s="106"/>
      <c r="B64" s="108"/>
      <c r="C64" s="109"/>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7">
        <f t="shared" ref="AI64:AI69" si="11">COUNTIF(D64:AH64,"K")+2*COUNTIF(D64:AH64,"2K")+COUNTIF(D64:AH64,"TK")+COUNTIF(D64:AH64,"KT")+COUNTIF(D64:AH64,"PK")+COUNTIF(D64:AH64,"KP")+2*COUNTIF(D64:AH64,"K2")</f>
        <v>0</v>
      </c>
      <c r="AJ64" s="99">
        <f t="shared" ref="AJ64:AJ69" si="12">COUNTIF(E64:AI64,"P")+2*COUNTIF(E64:AI64,"2P")+COUNTIF(E64:AI64,"TP")+COUNTIF(E64:AI64,"PT")+COUNTIF(E64:AI64,"PK")+COUNTIF(E64:AI64,"KP")+2*COUNTIF(E64:AI64,"P2")</f>
        <v>0</v>
      </c>
      <c r="AK64" s="99">
        <f t="shared" ref="AK64:AK69" si="13">COUNTIF(D64:AH64,"T")+2*COUNTIF(D64:AH64,"2T")+2*COUNTIF(D64:AH64,"T2")+COUNTIF(D64:AH64,"PT")+COUNTIF(D64:AH64,"TP")+COUNTIF(D64:AH64,"TK")+COUNTIF(D64:AH64,"KT")</f>
        <v>0</v>
      </c>
    </row>
    <row r="65" spans="1:37">
      <c r="A65" s="106"/>
      <c r="B65" s="108"/>
      <c r="C65" s="110"/>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7">
        <f t="shared" si="11"/>
        <v>0</v>
      </c>
      <c r="AJ65" s="99">
        <f t="shared" si="12"/>
        <v>0</v>
      </c>
      <c r="AK65" s="99">
        <f t="shared" si="13"/>
        <v>0</v>
      </c>
    </row>
    <row r="66" spans="1:37">
      <c r="A66" s="106"/>
      <c r="B66" s="108"/>
      <c r="C66" s="109"/>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7">
        <f t="shared" si="11"/>
        <v>0</v>
      </c>
      <c r="AJ66" s="99">
        <f t="shared" si="12"/>
        <v>0</v>
      </c>
      <c r="AK66" s="99">
        <f t="shared" si="13"/>
        <v>0</v>
      </c>
    </row>
    <row r="67" spans="1:37">
      <c r="A67" s="106"/>
      <c r="B67" s="108"/>
      <c r="C67" s="109"/>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7">
        <f t="shared" si="11"/>
        <v>0</v>
      </c>
      <c r="AJ67" s="99">
        <f t="shared" si="12"/>
        <v>0</v>
      </c>
      <c r="AK67" s="99">
        <f t="shared" si="13"/>
        <v>0</v>
      </c>
    </row>
    <row r="68" spans="1:37">
      <c r="A68" s="106"/>
      <c r="B68" s="112"/>
      <c r="C68" s="113"/>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7">
        <f t="shared" si="11"/>
        <v>0</v>
      </c>
      <c r="AJ68" s="99">
        <f t="shared" si="12"/>
        <v>0</v>
      </c>
      <c r="AK68" s="99">
        <f t="shared" si="13"/>
        <v>0</v>
      </c>
    </row>
    <row r="69" spans="1:37">
      <c r="A69" s="106"/>
      <c r="B69" s="118"/>
      <c r="C69" s="119"/>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7">
        <f t="shared" si="11"/>
        <v>0</v>
      </c>
      <c r="AJ69" s="99">
        <f t="shared" si="12"/>
        <v>0</v>
      </c>
      <c r="AK69" s="99">
        <f t="shared" si="13"/>
        <v>0</v>
      </c>
    </row>
    <row r="70" spans="1:37">
      <c r="A70" s="192" t="s">
        <v>9</v>
      </c>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7">
        <f>SUM(AI43:AI69)</f>
        <v>0</v>
      </c>
      <c r="AJ70" s="7">
        <f>SUM(AJ43:AJ69)</f>
        <v>0</v>
      </c>
      <c r="AK70" s="7">
        <f>SUM(AK43:AK69)</f>
        <v>0</v>
      </c>
    </row>
    <row r="71" spans="1:37">
      <c r="A71" s="187" t="s">
        <v>125</v>
      </c>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9"/>
    </row>
    <row r="72" spans="1:37">
      <c r="B72" s="3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1:37">
      <c r="B73" s="186"/>
      <c r="C73" s="186"/>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1:37">
      <c r="B74" s="186"/>
      <c r="C74" s="186"/>
      <c r="D74" s="186"/>
      <c r="E74" s="186"/>
      <c r="F74" s="186"/>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row>
    <row r="75" spans="1:37">
      <c r="B75" s="186"/>
      <c r="C75" s="186"/>
      <c r="D75" s="186"/>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row>
    <row r="76" spans="1:37">
      <c r="B76" s="186"/>
      <c r="C76" s="186"/>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sheetData>
  <mergeCells count="20">
    <mergeCell ref="B73:C73"/>
    <mergeCell ref="Q4:S4"/>
    <mergeCell ref="A71:AK71"/>
    <mergeCell ref="B75:D75"/>
    <mergeCell ref="B76:C76"/>
    <mergeCell ref="B74:F74"/>
    <mergeCell ref="AI5:AI6"/>
    <mergeCell ref="A70:AH70"/>
    <mergeCell ref="AJ5:AJ6"/>
    <mergeCell ref="AK5:AK6"/>
    <mergeCell ref="A5:A6"/>
    <mergeCell ref="B5:C6"/>
    <mergeCell ref="P1:AK1"/>
    <mergeCell ref="A2:O2"/>
    <mergeCell ref="P2:AK2"/>
    <mergeCell ref="A3:AK3"/>
    <mergeCell ref="H4:K4"/>
    <mergeCell ref="L4:M4"/>
    <mergeCell ref="N4:P4"/>
    <mergeCell ref="A1:O1"/>
  </mergeCells>
  <conditionalFormatting sqref="D62:L62 D63:AH69 D6:AH45 D58:AH61">
    <cfRule type="expression" dxfId="28" priority="2">
      <formula>IF(D$6="CN",1,0)</formula>
    </cfRule>
  </conditionalFormatting>
  <conditionalFormatting sqref="D6:AH42">
    <cfRule type="expression" dxfId="27" priority="4">
      <formula>IF(#REF!="CN",1,0)</formula>
    </cfRule>
  </conditionalFormatting>
  <conditionalFormatting sqref="D6:AH42">
    <cfRule type="expression" dxfId="26" priority="3">
      <formula>IF(#REF!="CN",1,0)</formula>
    </cfRule>
  </conditionalFormatting>
  <conditionalFormatting sqref="D50:L50 D51:AH57 D46:AH49">
    <cfRule type="expression" dxfId="25" priority="1">
      <formula>IF(D$6="CN",1,0)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7"/>
  <sheetViews>
    <sheetView topLeftCell="A16" zoomScaleNormal="100" workbookViewId="0">
      <selection activeCell="AA27" sqref="AA27"/>
    </sheetView>
  </sheetViews>
  <sheetFormatPr defaultColWidth="9.33203125" defaultRowHeight="18"/>
  <cols>
    <col min="1" max="1" width="6.6640625" style="8" customWidth="1"/>
    <col min="2" max="2" width="23.5" style="8" customWidth="1"/>
    <col min="3" max="3" width="10.83203125" style="8" customWidth="1"/>
    <col min="4" max="34" width="4" style="8" customWidth="1"/>
    <col min="35" max="37" width="6.6640625" style="8" customWidth="1"/>
    <col min="38" max="16384" width="9.33203125" style="8"/>
  </cols>
  <sheetData>
    <row r="1" spans="1:38">
      <c r="A1" s="185" t="s">
        <v>0</v>
      </c>
      <c r="B1" s="185"/>
      <c r="C1" s="185"/>
      <c r="D1" s="185"/>
      <c r="E1" s="185"/>
      <c r="F1" s="185"/>
      <c r="G1" s="185"/>
      <c r="H1" s="185"/>
      <c r="I1" s="185"/>
      <c r="J1" s="185"/>
      <c r="K1" s="185"/>
      <c r="L1" s="185"/>
      <c r="M1" s="185"/>
      <c r="N1" s="185"/>
      <c r="O1" s="185"/>
      <c r="P1" s="182" t="s">
        <v>1</v>
      </c>
      <c r="Q1" s="182"/>
      <c r="R1" s="182"/>
      <c r="S1" s="182"/>
      <c r="T1" s="182"/>
      <c r="U1" s="182"/>
      <c r="V1" s="182"/>
      <c r="W1" s="182"/>
      <c r="X1" s="182"/>
      <c r="Y1" s="182"/>
      <c r="Z1" s="182"/>
      <c r="AA1" s="182"/>
      <c r="AB1" s="182"/>
      <c r="AC1" s="182"/>
      <c r="AD1" s="182"/>
      <c r="AE1" s="182"/>
      <c r="AF1" s="182"/>
      <c r="AG1" s="182"/>
      <c r="AH1" s="182"/>
      <c r="AI1" s="182"/>
      <c r="AJ1" s="182"/>
      <c r="AK1" s="182"/>
    </row>
    <row r="2" spans="1:38">
      <c r="A2" s="182" t="s">
        <v>43</v>
      </c>
      <c r="B2" s="182"/>
      <c r="C2" s="182"/>
      <c r="D2" s="182"/>
      <c r="E2" s="182"/>
      <c r="F2" s="182"/>
      <c r="G2" s="182"/>
      <c r="H2" s="182"/>
      <c r="I2" s="182"/>
      <c r="J2" s="182"/>
      <c r="K2" s="182"/>
      <c r="L2" s="182"/>
      <c r="M2" s="182"/>
      <c r="N2" s="182"/>
      <c r="O2" s="182"/>
      <c r="P2" s="182" t="s">
        <v>2</v>
      </c>
      <c r="Q2" s="182"/>
      <c r="R2" s="182"/>
      <c r="S2" s="182"/>
      <c r="T2" s="182"/>
      <c r="U2" s="182"/>
      <c r="V2" s="182"/>
      <c r="W2" s="182"/>
      <c r="X2" s="182"/>
      <c r="Y2" s="182"/>
      <c r="Z2" s="182"/>
      <c r="AA2" s="182"/>
      <c r="AB2" s="182"/>
      <c r="AC2" s="182"/>
      <c r="AD2" s="182"/>
      <c r="AE2" s="182"/>
      <c r="AF2" s="182"/>
      <c r="AG2" s="182"/>
      <c r="AH2" s="182"/>
      <c r="AI2" s="182"/>
      <c r="AJ2" s="182"/>
      <c r="AK2" s="182"/>
    </row>
    <row r="3" spans="1:38" ht="22.5">
      <c r="A3" s="183" t="s">
        <v>229</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row>
    <row r="4" spans="1:38" ht="31.5" customHeight="1">
      <c r="B4" s="81"/>
      <c r="C4" s="81"/>
      <c r="D4" s="81" t="s">
        <v>51</v>
      </c>
      <c r="E4" s="81" t="s">
        <v>51</v>
      </c>
      <c r="F4" s="81"/>
      <c r="G4" s="81"/>
      <c r="H4" s="184" t="s">
        <v>121</v>
      </c>
      <c r="I4" s="184"/>
      <c r="J4" s="184"/>
      <c r="K4" s="184"/>
      <c r="L4" s="184">
        <v>10</v>
      </c>
      <c r="M4" s="184"/>
      <c r="N4" s="184" t="s">
        <v>122</v>
      </c>
      <c r="O4" s="184"/>
      <c r="P4" s="184"/>
      <c r="Q4" s="184">
        <v>2021</v>
      </c>
      <c r="R4" s="184"/>
      <c r="S4" s="184"/>
      <c r="T4" s="81"/>
      <c r="U4" s="81"/>
      <c r="V4" s="81"/>
      <c r="W4" s="81"/>
      <c r="X4" s="81"/>
      <c r="Y4" s="81"/>
      <c r="Z4" s="81"/>
      <c r="AA4" s="81"/>
      <c r="AB4" s="81"/>
      <c r="AC4" s="81"/>
      <c r="AD4" s="81"/>
      <c r="AE4" s="81"/>
      <c r="AF4" s="81"/>
      <c r="AG4" s="81"/>
      <c r="AH4" s="81"/>
      <c r="AI4" s="81"/>
      <c r="AJ4" s="81"/>
      <c r="AK4" s="81"/>
    </row>
    <row r="5" spans="1:38" s="9" customFormat="1" ht="21" customHeight="1">
      <c r="A5" s="193" t="s">
        <v>3</v>
      </c>
      <c r="B5" s="195" t="s">
        <v>4</v>
      </c>
      <c r="C5" s="196"/>
      <c r="D5" s="82">
        <f>DATE(Q4,L4,1)</f>
        <v>44470</v>
      </c>
      <c r="E5" s="82">
        <f>D5+1</f>
        <v>44471</v>
      </c>
      <c r="F5" s="82">
        <f t="shared" ref="F5:AH5" si="0">E5+1</f>
        <v>44472</v>
      </c>
      <c r="G5" s="82">
        <f t="shared" si="0"/>
        <v>44473</v>
      </c>
      <c r="H5" s="82">
        <f t="shared" si="0"/>
        <v>44474</v>
      </c>
      <c r="I5" s="82">
        <f t="shared" si="0"/>
        <v>44475</v>
      </c>
      <c r="J5" s="82">
        <f t="shared" si="0"/>
        <v>44476</v>
      </c>
      <c r="K5" s="82">
        <f t="shared" si="0"/>
        <v>44477</v>
      </c>
      <c r="L5" s="82">
        <f t="shared" si="0"/>
        <v>44478</v>
      </c>
      <c r="M5" s="82">
        <f t="shared" si="0"/>
        <v>44479</v>
      </c>
      <c r="N5" s="82">
        <f t="shared" si="0"/>
        <v>44480</v>
      </c>
      <c r="O5" s="82">
        <f t="shared" si="0"/>
        <v>44481</v>
      </c>
      <c r="P5" s="82">
        <f t="shared" si="0"/>
        <v>44482</v>
      </c>
      <c r="Q5" s="82">
        <f t="shared" si="0"/>
        <v>44483</v>
      </c>
      <c r="R5" s="82">
        <f t="shared" si="0"/>
        <v>44484</v>
      </c>
      <c r="S5" s="82">
        <f t="shared" si="0"/>
        <v>44485</v>
      </c>
      <c r="T5" s="82">
        <f t="shared" si="0"/>
        <v>44486</v>
      </c>
      <c r="U5" s="82">
        <f t="shared" si="0"/>
        <v>44487</v>
      </c>
      <c r="V5" s="82">
        <f t="shared" si="0"/>
        <v>44488</v>
      </c>
      <c r="W5" s="82">
        <f t="shared" si="0"/>
        <v>44489</v>
      </c>
      <c r="X5" s="82">
        <f t="shared" si="0"/>
        <v>44490</v>
      </c>
      <c r="Y5" s="82">
        <f t="shared" si="0"/>
        <v>44491</v>
      </c>
      <c r="Z5" s="82">
        <f t="shared" si="0"/>
        <v>44492</v>
      </c>
      <c r="AA5" s="82">
        <f t="shared" si="0"/>
        <v>44493</v>
      </c>
      <c r="AB5" s="82">
        <f t="shared" si="0"/>
        <v>44494</v>
      </c>
      <c r="AC5" s="82">
        <f t="shared" si="0"/>
        <v>44495</v>
      </c>
      <c r="AD5" s="82">
        <f t="shared" si="0"/>
        <v>44496</v>
      </c>
      <c r="AE5" s="82">
        <f t="shared" si="0"/>
        <v>44497</v>
      </c>
      <c r="AF5" s="82">
        <f t="shared" si="0"/>
        <v>44498</v>
      </c>
      <c r="AG5" s="82">
        <f t="shared" si="0"/>
        <v>44499</v>
      </c>
      <c r="AH5" s="82">
        <f t="shared" si="0"/>
        <v>44500</v>
      </c>
      <c r="AI5" s="190" t="s">
        <v>5</v>
      </c>
      <c r="AJ5" s="190" t="s">
        <v>6</v>
      </c>
      <c r="AK5" s="190" t="s">
        <v>7</v>
      </c>
    </row>
    <row r="6" spans="1:38" s="9" customFormat="1" ht="21" customHeight="1">
      <c r="A6" s="194"/>
      <c r="B6" s="197"/>
      <c r="C6" s="198"/>
      <c r="D6" s="83">
        <f>IF(WEEKDAY(D5)=1,"CN",WEEKDAY(D5))</f>
        <v>6</v>
      </c>
      <c r="E6" s="83">
        <f t="shared" ref="E6:AH6" si="1">IF(WEEKDAY(E5)=1,"CN",WEEKDAY(E5))</f>
        <v>7</v>
      </c>
      <c r="F6" s="83" t="str">
        <f t="shared" si="1"/>
        <v>CN</v>
      </c>
      <c r="G6" s="83">
        <f t="shared" si="1"/>
        <v>2</v>
      </c>
      <c r="H6" s="83">
        <f t="shared" si="1"/>
        <v>3</v>
      </c>
      <c r="I6" s="83">
        <f t="shared" si="1"/>
        <v>4</v>
      </c>
      <c r="J6" s="83">
        <f t="shared" si="1"/>
        <v>5</v>
      </c>
      <c r="K6" s="83">
        <f t="shared" si="1"/>
        <v>6</v>
      </c>
      <c r="L6" s="83">
        <f t="shared" si="1"/>
        <v>7</v>
      </c>
      <c r="M6" s="83" t="str">
        <f t="shared" si="1"/>
        <v>CN</v>
      </c>
      <c r="N6" s="83">
        <f t="shared" si="1"/>
        <v>2</v>
      </c>
      <c r="O6" s="83">
        <f t="shared" si="1"/>
        <v>3</v>
      </c>
      <c r="P6" s="83">
        <f t="shared" si="1"/>
        <v>4</v>
      </c>
      <c r="Q6" s="83">
        <f t="shared" si="1"/>
        <v>5</v>
      </c>
      <c r="R6" s="83">
        <f t="shared" si="1"/>
        <v>6</v>
      </c>
      <c r="S6" s="83">
        <f t="shared" si="1"/>
        <v>7</v>
      </c>
      <c r="T6" s="83" t="str">
        <f t="shared" si="1"/>
        <v>CN</v>
      </c>
      <c r="U6" s="83">
        <f t="shared" si="1"/>
        <v>2</v>
      </c>
      <c r="V6" s="83">
        <f t="shared" si="1"/>
        <v>3</v>
      </c>
      <c r="W6" s="83">
        <f t="shared" si="1"/>
        <v>4</v>
      </c>
      <c r="X6" s="83">
        <f t="shared" si="1"/>
        <v>5</v>
      </c>
      <c r="Y6" s="83">
        <f t="shared" si="1"/>
        <v>6</v>
      </c>
      <c r="Z6" s="83">
        <f t="shared" si="1"/>
        <v>7</v>
      </c>
      <c r="AA6" s="83" t="str">
        <f t="shared" si="1"/>
        <v>CN</v>
      </c>
      <c r="AB6" s="83">
        <f t="shared" si="1"/>
        <v>2</v>
      </c>
      <c r="AC6" s="83">
        <f t="shared" si="1"/>
        <v>3</v>
      </c>
      <c r="AD6" s="83">
        <f t="shared" si="1"/>
        <v>4</v>
      </c>
      <c r="AE6" s="83">
        <f t="shared" si="1"/>
        <v>5</v>
      </c>
      <c r="AF6" s="83">
        <f t="shared" si="1"/>
        <v>6</v>
      </c>
      <c r="AG6" s="83">
        <f t="shared" si="1"/>
        <v>7</v>
      </c>
      <c r="AH6" s="83" t="str">
        <f t="shared" si="1"/>
        <v>CN</v>
      </c>
      <c r="AI6" s="191"/>
      <c r="AJ6" s="191"/>
      <c r="AK6" s="191"/>
    </row>
    <row r="7" spans="1:38" s="11" customFormat="1" ht="23.1" customHeight="1">
      <c r="A7" s="12">
        <v>1</v>
      </c>
      <c r="B7" s="108" t="s">
        <v>208</v>
      </c>
      <c r="C7" s="109" t="s">
        <v>25</v>
      </c>
      <c r="D7" s="22"/>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7">
        <f>COUNTIF(D7:AH7,"K")+2*COUNTIF(D7:AH7,"2K")+COUNTIF(D7:AH7,"TK")+COUNTIF(D7:AH7,"KT")+COUNTIF(D7:AH7,"PK")+COUNTIF(D7:AH7,"KP")+2*COUNTIF(D7:AH7,"K2")</f>
        <v>0</v>
      </c>
      <c r="AJ7" s="84">
        <f>COUNTIF(E7:AI7,"P")+2*COUNTIF(E7:AI7,"2P")+COUNTIF(E7:AI7,"TP")+COUNTIF(E7:AI7,"PT")+COUNTIF(E7:AI7,"PK")+COUNTIF(E7:AI7,"KP")+2*COUNTIF(E7:AI7,"P2")</f>
        <v>0</v>
      </c>
      <c r="AK7" s="98">
        <f>COUNTIF(D7:AH7,"T")+2*COUNTIF(D7:AH7,"2T")+2*COUNTIF(D7:AH7,"T2")+COUNTIF(D7:AH7,"PT")+COUNTIF(D7:AH7,"TP")+COUNTIF(D7:AH7,"TK")+COUNTIF(D7:AH7,"KT")</f>
        <v>0</v>
      </c>
    </row>
    <row r="8" spans="1:38" s="31" customFormat="1" ht="23.1" customHeight="1">
      <c r="A8" s="12">
        <v>2</v>
      </c>
      <c r="B8" s="108" t="s">
        <v>209</v>
      </c>
      <c r="C8" s="109" t="s">
        <v>25</v>
      </c>
      <c r="D8" s="22"/>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7">
        <f t="shared" ref="AI8:AI15" si="2">COUNTIF(D8:AH8,"K")+2*COUNTIF(D8:AH8,"2K")+COUNTIF(D8:AH8,"TK")+COUNTIF(D8:AH8,"KT")+COUNTIF(D8:AH8,"PK")+COUNTIF(D8:AH8,"KP")+2*COUNTIF(D8:AH8,"K2")</f>
        <v>0</v>
      </c>
      <c r="AJ8" s="84">
        <f t="shared" ref="AJ8:AJ15" si="3">COUNTIF(E8:AI8,"P")+2*COUNTIF(E8:AI8,"2P")+COUNTIF(E8:AI8,"TP")+COUNTIF(E8:AI8,"PT")+COUNTIF(E8:AI8,"PK")+COUNTIF(E8:AI8,"KP")+2*COUNTIF(E8:AI8,"P2")</f>
        <v>0</v>
      </c>
      <c r="AK8" s="84">
        <f t="shared" ref="AK8:AK15" si="4">COUNTIF(D8:AH8,"T")+2*COUNTIF(D8:AH8,"2T")+2*COUNTIF(D8:AH8,"T2")+COUNTIF(D8:AH8,"PT")+COUNTIF(D8:AH8,"TP")</f>
        <v>0</v>
      </c>
    </row>
    <row r="9" spans="1:38" s="31" customFormat="1" ht="23.1" customHeight="1">
      <c r="A9" s="12">
        <v>3</v>
      </c>
      <c r="B9" s="108" t="s">
        <v>210</v>
      </c>
      <c r="C9" s="109" t="s">
        <v>25</v>
      </c>
      <c r="D9" s="22"/>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7">
        <f t="shared" si="2"/>
        <v>0</v>
      </c>
      <c r="AJ9" s="84">
        <f t="shared" si="3"/>
        <v>0</v>
      </c>
      <c r="AK9" s="84">
        <f t="shared" si="4"/>
        <v>0</v>
      </c>
    </row>
    <row r="10" spans="1:38" s="42" customFormat="1" ht="23.1" customHeight="1">
      <c r="A10" s="12">
        <v>4</v>
      </c>
      <c r="B10" s="108" t="s">
        <v>211</v>
      </c>
      <c r="C10" s="110" t="s">
        <v>48</v>
      </c>
      <c r="D10" s="22"/>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7">
        <f t="shared" si="2"/>
        <v>0</v>
      </c>
      <c r="AJ10" s="84">
        <f t="shared" si="3"/>
        <v>0</v>
      </c>
      <c r="AK10" s="84">
        <f t="shared" si="4"/>
        <v>0</v>
      </c>
      <c r="AL10" s="41"/>
    </row>
    <row r="11" spans="1:38" s="11" customFormat="1" ht="23.1" customHeight="1">
      <c r="A11" s="12">
        <v>5</v>
      </c>
      <c r="B11" s="108" t="s">
        <v>212</v>
      </c>
      <c r="C11" s="110" t="s">
        <v>39</v>
      </c>
      <c r="D11" s="22"/>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7">
        <f t="shared" si="2"/>
        <v>0</v>
      </c>
      <c r="AJ11" s="84">
        <f t="shared" si="3"/>
        <v>0</v>
      </c>
      <c r="AK11" s="84">
        <f t="shared" si="4"/>
        <v>0</v>
      </c>
    </row>
    <row r="12" spans="1:38" s="11" customFormat="1" ht="23.1" customHeight="1">
      <c r="A12" s="12">
        <v>6</v>
      </c>
      <c r="B12" s="108" t="s">
        <v>213</v>
      </c>
      <c r="C12" s="109" t="s">
        <v>214</v>
      </c>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7">
        <f t="shared" si="2"/>
        <v>0</v>
      </c>
      <c r="AJ12" s="84">
        <f t="shared" si="3"/>
        <v>0</v>
      </c>
      <c r="AK12" s="84">
        <f t="shared" si="4"/>
        <v>0</v>
      </c>
    </row>
    <row r="13" spans="1:38" s="9" customFormat="1" ht="23.1" customHeight="1">
      <c r="A13" s="12">
        <v>7</v>
      </c>
      <c r="B13" s="108" t="s">
        <v>215</v>
      </c>
      <c r="C13" s="110" t="s">
        <v>47</v>
      </c>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7">
        <f t="shared" si="2"/>
        <v>0</v>
      </c>
      <c r="AJ13" s="84">
        <f t="shared" si="3"/>
        <v>0</v>
      </c>
      <c r="AK13" s="84">
        <f t="shared" si="4"/>
        <v>0</v>
      </c>
    </row>
    <row r="14" spans="1:38" s="11" customFormat="1" ht="23.1" customHeight="1">
      <c r="A14" s="12">
        <v>8</v>
      </c>
      <c r="B14" s="108" t="s">
        <v>216</v>
      </c>
      <c r="C14" s="111" t="s">
        <v>38</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7">
        <f t="shared" si="2"/>
        <v>0</v>
      </c>
      <c r="AJ14" s="84">
        <f t="shared" si="3"/>
        <v>0</v>
      </c>
      <c r="AK14" s="84">
        <f t="shared" si="4"/>
        <v>0</v>
      </c>
    </row>
    <row r="15" spans="1:38" s="9" customFormat="1" ht="23.1" customHeight="1">
      <c r="A15" s="12">
        <v>9</v>
      </c>
      <c r="B15" s="108" t="s">
        <v>217</v>
      </c>
      <c r="C15" s="110" t="s">
        <v>218</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7">
        <f t="shared" si="2"/>
        <v>0</v>
      </c>
      <c r="AJ15" s="84">
        <f t="shared" si="3"/>
        <v>0</v>
      </c>
      <c r="AK15" s="84">
        <f t="shared" si="4"/>
        <v>0</v>
      </c>
    </row>
    <row r="16" spans="1:38" s="11" customFormat="1" ht="23.1" customHeight="1">
      <c r="A16" s="12">
        <v>10</v>
      </c>
      <c r="B16" s="108" t="s">
        <v>219</v>
      </c>
      <c r="C16" s="109" t="s">
        <v>11</v>
      </c>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7">
        <f t="shared" ref="AI16:AI23" si="5">COUNTIF(D16:AH16,"K")+2*COUNTIF(D16:AH16,"2K")+COUNTIF(D16:AH16,"TK")+COUNTIF(D16:AH16,"KT")+COUNTIF(D16:AH16,"PK")+COUNTIF(D16:AH16,"KP")+2*COUNTIF(D16:AH16,"K2")</f>
        <v>0</v>
      </c>
      <c r="AJ16" s="107">
        <f t="shared" ref="AJ16:AJ23" si="6">COUNTIF(E16:AI16,"P")+2*COUNTIF(E16:AI16,"2P")+COUNTIF(E16:AI16,"TP")+COUNTIF(E16:AI16,"PT")+COUNTIF(E16:AI16,"PK")+COUNTIF(E16:AI16,"KP")+2*COUNTIF(E16:AI16,"P2")</f>
        <v>0</v>
      </c>
      <c r="AK16" s="107">
        <f t="shared" ref="AK16:AK23" si="7">COUNTIF(D16:AH16,"T")+2*COUNTIF(D16:AH16,"2T")+2*COUNTIF(D16:AH16,"T2")+COUNTIF(D16:AH16,"PT")+COUNTIF(D16:AH16,"TP")</f>
        <v>0</v>
      </c>
    </row>
    <row r="17" spans="1:40" s="11" customFormat="1" ht="23.1" customHeight="1">
      <c r="A17" s="12">
        <v>11</v>
      </c>
      <c r="B17" s="108" t="s">
        <v>220</v>
      </c>
      <c r="C17" s="110" t="s">
        <v>23</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7">
        <f t="shared" si="5"/>
        <v>0</v>
      </c>
      <c r="AJ17" s="107">
        <f t="shared" si="6"/>
        <v>0</v>
      </c>
      <c r="AK17" s="107">
        <f t="shared" si="7"/>
        <v>0</v>
      </c>
    </row>
    <row r="18" spans="1:40" s="9" customFormat="1" ht="23.1" customHeight="1">
      <c r="A18" s="12">
        <v>12</v>
      </c>
      <c r="B18" s="108" t="s">
        <v>221</v>
      </c>
      <c r="C18" s="109" t="s">
        <v>222</v>
      </c>
      <c r="D18" s="23"/>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7">
        <f t="shared" si="5"/>
        <v>0</v>
      </c>
      <c r="AJ18" s="107">
        <f t="shared" si="6"/>
        <v>0</v>
      </c>
      <c r="AK18" s="107">
        <f t="shared" si="7"/>
        <v>0</v>
      </c>
    </row>
    <row r="19" spans="1:40" s="11" customFormat="1" ht="23.1" customHeight="1">
      <c r="A19" s="12">
        <v>13</v>
      </c>
      <c r="B19" s="108" t="s">
        <v>223</v>
      </c>
      <c r="C19" s="111" t="s">
        <v>27</v>
      </c>
      <c r="D19" s="32"/>
      <c r="E19" s="32"/>
      <c r="F19" s="32"/>
      <c r="G19" s="23"/>
      <c r="H19" s="23"/>
      <c r="I19" s="23"/>
      <c r="J19" s="23"/>
      <c r="K19" s="17"/>
      <c r="L19" s="23"/>
      <c r="M19" s="23"/>
      <c r="N19" s="23"/>
      <c r="O19" s="23"/>
      <c r="P19" s="23"/>
      <c r="Q19" s="23"/>
      <c r="R19" s="23"/>
      <c r="S19" s="23"/>
      <c r="T19" s="23"/>
      <c r="U19" s="23"/>
      <c r="V19" s="23"/>
      <c r="W19" s="23"/>
      <c r="X19" s="23"/>
      <c r="Y19" s="23"/>
      <c r="Z19" s="23"/>
      <c r="AA19" s="23"/>
      <c r="AB19" s="23"/>
      <c r="AC19" s="23"/>
      <c r="AD19" s="23"/>
      <c r="AE19" s="23"/>
      <c r="AF19" s="23"/>
      <c r="AG19" s="23"/>
      <c r="AH19" s="23"/>
      <c r="AI19" s="7">
        <f t="shared" si="5"/>
        <v>0</v>
      </c>
      <c r="AJ19" s="107">
        <f t="shared" si="6"/>
        <v>0</v>
      </c>
      <c r="AK19" s="107">
        <f t="shared" si="7"/>
        <v>0</v>
      </c>
    </row>
    <row r="20" spans="1:40" s="11" customFormat="1" ht="23.1" customHeight="1">
      <c r="A20" s="12">
        <v>14</v>
      </c>
      <c r="B20" s="108" t="s">
        <v>224</v>
      </c>
      <c r="C20" s="110" t="s">
        <v>44</v>
      </c>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7">
        <f t="shared" si="5"/>
        <v>0</v>
      </c>
      <c r="AJ20" s="107">
        <f t="shared" si="6"/>
        <v>0</v>
      </c>
      <c r="AK20" s="107">
        <f t="shared" si="7"/>
        <v>0</v>
      </c>
    </row>
    <row r="21" spans="1:40" s="11" customFormat="1" ht="23.1" customHeight="1">
      <c r="A21" s="12">
        <v>15</v>
      </c>
      <c r="B21" s="108" t="s">
        <v>225</v>
      </c>
      <c r="C21" s="110" t="s">
        <v>45</v>
      </c>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7">
        <f t="shared" si="5"/>
        <v>0</v>
      </c>
      <c r="AJ21" s="107">
        <f t="shared" si="6"/>
        <v>0</v>
      </c>
      <c r="AK21" s="107">
        <f t="shared" si="7"/>
        <v>0</v>
      </c>
    </row>
    <row r="22" spans="1:40" s="9" customFormat="1" ht="23.1" customHeight="1">
      <c r="A22" s="12">
        <v>16</v>
      </c>
      <c r="B22" s="108" t="s">
        <v>226</v>
      </c>
      <c r="C22" s="109" t="s">
        <v>227</v>
      </c>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7">
        <f t="shared" si="5"/>
        <v>0</v>
      </c>
      <c r="AJ22" s="107">
        <f t="shared" si="6"/>
        <v>0</v>
      </c>
      <c r="AK22" s="107">
        <f t="shared" si="7"/>
        <v>0</v>
      </c>
    </row>
    <row r="23" spans="1:40" s="9" customFormat="1" ht="23.1" customHeight="1">
      <c r="A23" s="12">
        <v>17</v>
      </c>
      <c r="B23" s="108" t="s">
        <v>228</v>
      </c>
      <c r="C23" s="109" t="s">
        <v>199</v>
      </c>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3"/>
      <c r="AF23" s="23"/>
      <c r="AG23" s="23"/>
      <c r="AH23" s="23"/>
      <c r="AI23" s="7">
        <f t="shared" si="5"/>
        <v>0</v>
      </c>
      <c r="AJ23" s="107">
        <f t="shared" si="6"/>
        <v>0</v>
      </c>
      <c r="AK23" s="107">
        <f t="shared" si="7"/>
        <v>0</v>
      </c>
    </row>
    <row r="24" spans="1:40" s="9" customFormat="1" ht="21" customHeight="1">
      <c r="A24" s="12"/>
      <c r="B24" s="108"/>
      <c r="C24" s="109"/>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7">
        <f t="shared" ref="AI24:AI31" si="8">COUNTIF(D24:AH24,"K")+2*COUNTIF(D24:AH24,"2K")+COUNTIF(D24:AH24,"TK")+COUNTIF(D24:AH24,"KT")+COUNTIF(D24:AH24,"PK")+COUNTIF(D24:AH24,"KP")+2*COUNTIF(D24:AH24,"K2")</f>
        <v>0</v>
      </c>
      <c r="AJ24" s="117">
        <f t="shared" ref="AJ24:AJ31" si="9">COUNTIF(E24:AI24,"P")+2*COUNTIF(E24:AI24,"2P")+COUNTIF(E24:AI24,"TP")+COUNTIF(E24:AI24,"PT")+COUNTIF(E24:AI24,"PK")+COUNTIF(E24:AI24,"KP")+2*COUNTIF(E24:AI24,"P2")</f>
        <v>0</v>
      </c>
      <c r="AK24" s="117">
        <f t="shared" ref="AK24:AK31" si="10">COUNTIF(D24:AH24,"T")+2*COUNTIF(D24:AH24,"2T")+2*COUNTIF(D24:AH24,"T2")+COUNTIF(D24:AH24,"PT")+COUNTIF(D24:AH24,"TP")</f>
        <v>0</v>
      </c>
      <c r="AL24" s="8"/>
      <c r="AM24" s="8"/>
      <c r="AN24" s="8"/>
    </row>
    <row r="25" spans="1:40" s="9" customFormat="1" ht="21" customHeight="1">
      <c r="A25" s="12"/>
      <c r="B25" s="108"/>
      <c r="C25" s="110"/>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7">
        <f t="shared" si="8"/>
        <v>0</v>
      </c>
      <c r="AJ25" s="117">
        <f t="shared" si="9"/>
        <v>0</v>
      </c>
      <c r="AK25" s="117">
        <f t="shared" si="10"/>
        <v>0</v>
      </c>
      <c r="AL25" s="85"/>
      <c r="AM25" s="85"/>
    </row>
    <row r="26" spans="1:40">
      <c r="A26" s="12"/>
      <c r="B26" s="108"/>
      <c r="C26" s="109"/>
      <c r="D26" s="23"/>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7">
        <f t="shared" si="8"/>
        <v>0</v>
      </c>
      <c r="AJ26" s="117">
        <f t="shared" si="9"/>
        <v>0</v>
      </c>
      <c r="AK26" s="117">
        <f t="shared" si="10"/>
        <v>0</v>
      </c>
    </row>
    <row r="27" spans="1:40">
      <c r="A27" s="12"/>
      <c r="B27" s="108"/>
      <c r="C27" s="111"/>
      <c r="D27" s="32"/>
      <c r="E27" s="32"/>
      <c r="F27" s="32"/>
      <c r="G27" s="23"/>
      <c r="H27" s="23"/>
      <c r="I27" s="23"/>
      <c r="J27" s="23"/>
      <c r="K27" s="17"/>
      <c r="L27" s="23"/>
      <c r="M27" s="23"/>
      <c r="N27" s="23"/>
      <c r="O27" s="23"/>
      <c r="P27" s="23"/>
      <c r="Q27" s="23"/>
      <c r="R27" s="23"/>
      <c r="S27" s="23"/>
      <c r="T27" s="23"/>
      <c r="U27" s="23"/>
      <c r="V27" s="23"/>
      <c r="W27" s="23"/>
      <c r="X27" s="23"/>
      <c r="Y27" s="23"/>
      <c r="Z27" s="23"/>
      <c r="AA27" s="23"/>
      <c r="AB27" s="23"/>
      <c r="AC27" s="23"/>
      <c r="AD27" s="23"/>
      <c r="AE27" s="23"/>
      <c r="AF27" s="23"/>
      <c r="AG27" s="23"/>
      <c r="AH27" s="23"/>
      <c r="AI27" s="7">
        <f t="shared" si="8"/>
        <v>0</v>
      </c>
      <c r="AJ27" s="117">
        <f t="shared" si="9"/>
        <v>0</v>
      </c>
      <c r="AK27" s="117">
        <f t="shared" si="10"/>
        <v>0</v>
      </c>
    </row>
    <row r="28" spans="1:40">
      <c r="A28" s="12"/>
      <c r="B28" s="108"/>
      <c r="C28" s="110"/>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7">
        <f t="shared" si="8"/>
        <v>0</v>
      </c>
      <c r="AJ28" s="117">
        <f t="shared" si="9"/>
        <v>0</v>
      </c>
      <c r="AK28" s="117">
        <f t="shared" si="10"/>
        <v>0</v>
      </c>
    </row>
    <row r="29" spans="1:40">
      <c r="A29" s="12"/>
      <c r="B29" s="108"/>
      <c r="C29" s="110"/>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7">
        <f t="shared" si="8"/>
        <v>0</v>
      </c>
      <c r="AJ29" s="117">
        <f t="shared" si="9"/>
        <v>0</v>
      </c>
      <c r="AK29" s="117">
        <f t="shared" si="10"/>
        <v>0</v>
      </c>
    </row>
    <row r="30" spans="1:40">
      <c r="A30" s="12"/>
      <c r="B30" s="108"/>
      <c r="C30" s="109"/>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7">
        <f t="shared" si="8"/>
        <v>0</v>
      </c>
      <c r="AJ30" s="117">
        <f t="shared" si="9"/>
        <v>0</v>
      </c>
      <c r="AK30" s="117">
        <f t="shared" si="10"/>
        <v>0</v>
      </c>
    </row>
    <row r="31" spans="1:40">
      <c r="A31" s="12"/>
      <c r="B31" s="108"/>
      <c r="C31" s="109"/>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3"/>
      <c r="AF31" s="23"/>
      <c r="AG31" s="23"/>
      <c r="AH31" s="23"/>
      <c r="AI31" s="7">
        <f t="shared" si="8"/>
        <v>0</v>
      </c>
      <c r="AJ31" s="117">
        <f t="shared" si="9"/>
        <v>0</v>
      </c>
      <c r="AK31" s="117">
        <f t="shared" si="10"/>
        <v>0</v>
      </c>
    </row>
    <row r="32" spans="1:40">
      <c r="A32" s="192" t="s">
        <v>9</v>
      </c>
      <c r="B32" s="192"/>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86">
        <f>SUM(AI7:AI31)</f>
        <v>0</v>
      </c>
      <c r="AJ32" s="62">
        <f>SUM(AJ7:AJ31)</f>
        <v>0</v>
      </c>
      <c r="AK32" s="62">
        <f>SUM(AK7:AK31)</f>
        <v>0</v>
      </c>
    </row>
    <row r="33" spans="1:37">
      <c r="A33" s="187" t="s">
        <v>125</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9"/>
    </row>
    <row r="34" spans="1:37">
      <c r="B34" s="186"/>
      <c r="C34" s="186"/>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1:37">
      <c r="B35" s="186"/>
      <c r="C35" s="186"/>
      <c r="D35" s="186"/>
      <c r="E35" s="186"/>
      <c r="F35" s="186"/>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1:37">
      <c r="B36" s="186"/>
      <c r="C36" s="186"/>
      <c r="D36" s="186"/>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1:37">
      <c r="B37" s="186"/>
      <c r="C37" s="186"/>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sheetData>
  <mergeCells count="20">
    <mergeCell ref="AI5:AI6"/>
    <mergeCell ref="AJ5:AJ6"/>
    <mergeCell ref="A33:AK33"/>
    <mergeCell ref="AK5:AK6"/>
    <mergeCell ref="A1:O1"/>
    <mergeCell ref="P1:AK1"/>
    <mergeCell ref="A2:O2"/>
    <mergeCell ref="P2:AK2"/>
    <mergeCell ref="A3:AK3"/>
    <mergeCell ref="H4:K4"/>
    <mergeCell ref="L4:M4"/>
    <mergeCell ref="N4:P4"/>
    <mergeCell ref="Q4:S4"/>
    <mergeCell ref="A5:A6"/>
    <mergeCell ref="B5:C6"/>
    <mergeCell ref="B37:C37"/>
    <mergeCell ref="B34:C34"/>
    <mergeCell ref="B35:F35"/>
    <mergeCell ref="A32:AH32"/>
    <mergeCell ref="B36:D36"/>
  </mergeCells>
  <conditionalFormatting sqref="D28:AH31 D27:J27 L27:AH27 D6:AH15 D24:AH26">
    <cfRule type="expression" dxfId="24" priority="5">
      <formula>IF(D$6="CN",1,0)</formula>
    </cfRule>
  </conditionalFormatting>
  <conditionalFormatting sqref="K27">
    <cfRule type="expression" dxfId="23" priority="3">
      <formula>IF(K$6="CN",1,0)</formula>
    </cfRule>
  </conditionalFormatting>
  <conditionalFormatting sqref="D6:AH6">
    <cfRule type="expression" dxfId="22" priority="7">
      <formula>IF(#REF!="CN",1,0)</formula>
    </cfRule>
  </conditionalFormatting>
  <conditionalFormatting sqref="D6:AH6">
    <cfRule type="expression" dxfId="21" priority="6">
      <formula>IF(#REF!="CN",1,0)</formula>
    </cfRule>
  </conditionalFormatting>
  <conditionalFormatting sqref="D20:AH23 D19:J19 L19:AH19 D16:AH18">
    <cfRule type="expression" dxfId="20" priority="2">
      <formula>IF(D$6="CN",1,0)</formula>
    </cfRule>
  </conditionalFormatting>
  <conditionalFormatting sqref="K19">
    <cfRule type="expression" dxfId="19" priority="1">
      <formula>IF(K$6="CN",1,0)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topLeftCell="A28" zoomScaleNormal="100" workbookViewId="0">
      <selection activeCell="AC41" sqref="AC41"/>
    </sheetView>
  </sheetViews>
  <sheetFormatPr defaultColWidth="9.33203125" defaultRowHeight="18"/>
  <cols>
    <col min="1" max="1" width="7.1640625" style="8" customWidth="1"/>
    <col min="2" max="2" width="27" style="8" customWidth="1"/>
    <col min="3" max="3" width="10.5" style="8" customWidth="1"/>
    <col min="4" max="34" width="4" style="8" customWidth="1"/>
    <col min="35" max="37" width="5.6640625" style="8" customWidth="1"/>
    <col min="38" max="16384" width="9.33203125" style="8"/>
  </cols>
  <sheetData>
    <row r="1" spans="1:37">
      <c r="A1" s="185" t="s">
        <v>0</v>
      </c>
      <c r="B1" s="185"/>
      <c r="C1" s="185"/>
      <c r="D1" s="185"/>
      <c r="E1" s="185"/>
      <c r="F1" s="185"/>
      <c r="G1" s="185"/>
      <c r="H1" s="185"/>
      <c r="I1" s="185"/>
      <c r="J1" s="185"/>
      <c r="K1" s="185"/>
      <c r="L1" s="185"/>
      <c r="M1" s="185"/>
      <c r="N1" s="185"/>
      <c r="O1" s="185"/>
      <c r="P1" s="182" t="s">
        <v>1</v>
      </c>
      <c r="Q1" s="182"/>
      <c r="R1" s="182"/>
      <c r="S1" s="182"/>
      <c r="T1" s="182"/>
      <c r="U1" s="182"/>
      <c r="V1" s="182"/>
      <c r="W1" s="182"/>
      <c r="X1" s="182"/>
      <c r="Y1" s="182"/>
      <c r="Z1" s="182"/>
      <c r="AA1" s="182"/>
      <c r="AB1" s="182"/>
      <c r="AC1" s="182"/>
      <c r="AD1" s="182"/>
      <c r="AE1" s="182"/>
      <c r="AF1" s="182"/>
      <c r="AG1" s="182"/>
      <c r="AH1" s="182"/>
      <c r="AI1" s="182"/>
      <c r="AJ1" s="182"/>
      <c r="AK1" s="182"/>
    </row>
    <row r="2" spans="1:37">
      <c r="A2" s="182" t="s">
        <v>43</v>
      </c>
      <c r="B2" s="182"/>
      <c r="C2" s="182"/>
      <c r="D2" s="182"/>
      <c r="E2" s="182"/>
      <c r="F2" s="182"/>
      <c r="G2" s="182"/>
      <c r="H2" s="182"/>
      <c r="I2" s="182"/>
      <c r="J2" s="182"/>
      <c r="K2" s="182"/>
      <c r="L2" s="182"/>
      <c r="M2" s="182"/>
      <c r="N2" s="182"/>
      <c r="O2" s="182"/>
      <c r="P2" s="182" t="s">
        <v>2</v>
      </c>
      <c r="Q2" s="182"/>
      <c r="R2" s="182"/>
      <c r="S2" s="182"/>
      <c r="T2" s="182"/>
      <c r="U2" s="182"/>
      <c r="V2" s="182"/>
      <c r="W2" s="182"/>
      <c r="X2" s="182"/>
      <c r="Y2" s="182"/>
      <c r="Z2" s="182"/>
      <c r="AA2" s="182"/>
      <c r="AB2" s="182"/>
      <c r="AC2" s="182"/>
      <c r="AD2" s="182"/>
      <c r="AE2" s="182"/>
      <c r="AF2" s="182"/>
      <c r="AG2" s="182"/>
      <c r="AH2" s="182"/>
      <c r="AI2" s="182"/>
      <c r="AJ2" s="182"/>
      <c r="AK2" s="182"/>
    </row>
    <row r="3" spans="1:37" ht="30.75" customHeight="1">
      <c r="A3" s="183" t="s">
        <v>258</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row>
    <row r="4" spans="1:37" ht="31.5" customHeight="1">
      <c r="B4" s="81"/>
      <c r="C4" s="81"/>
      <c r="D4" s="81" t="s">
        <v>51</v>
      </c>
      <c r="E4" s="81" t="s">
        <v>51</v>
      </c>
      <c r="F4" s="81"/>
      <c r="G4" s="81"/>
      <c r="H4" s="184" t="s">
        <v>121</v>
      </c>
      <c r="I4" s="184"/>
      <c r="J4" s="184"/>
      <c r="K4" s="184"/>
      <c r="L4" s="184">
        <v>10</v>
      </c>
      <c r="M4" s="184"/>
      <c r="N4" s="184" t="s">
        <v>122</v>
      </c>
      <c r="O4" s="184"/>
      <c r="P4" s="184"/>
      <c r="Q4" s="184">
        <v>2021</v>
      </c>
      <c r="R4" s="184"/>
      <c r="S4" s="184"/>
      <c r="T4" s="81"/>
      <c r="U4" s="81"/>
      <c r="V4" s="81"/>
      <c r="W4" s="81"/>
      <c r="X4" s="81"/>
      <c r="Y4" s="81"/>
      <c r="Z4" s="81"/>
      <c r="AA4" s="81"/>
      <c r="AB4" s="81"/>
      <c r="AC4" s="81"/>
      <c r="AD4" s="81"/>
      <c r="AE4" s="81"/>
      <c r="AF4" s="81"/>
      <c r="AG4" s="81"/>
      <c r="AH4" s="81"/>
      <c r="AI4" s="81"/>
      <c r="AJ4" s="81"/>
      <c r="AK4" s="81"/>
    </row>
    <row r="5" spans="1:37" s="9" customFormat="1" ht="21" customHeight="1">
      <c r="A5" s="193" t="s">
        <v>3</v>
      </c>
      <c r="B5" s="195" t="s">
        <v>4</v>
      </c>
      <c r="C5" s="196"/>
      <c r="D5" s="82">
        <f>DATE(Q4,L4,1)</f>
        <v>44470</v>
      </c>
      <c r="E5" s="82">
        <f>D5+1</f>
        <v>44471</v>
      </c>
      <c r="F5" s="82">
        <f t="shared" ref="F5:AH5" si="0">E5+1</f>
        <v>44472</v>
      </c>
      <c r="G5" s="82">
        <f t="shared" si="0"/>
        <v>44473</v>
      </c>
      <c r="H5" s="82">
        <f t="shared" si="0"/>
        <v>44474</v>
      </c>
      <c r="I5" s="82">
        <f t="shared" si="0"/>
        <v>44475</v>
      </c>
      <c r="J5" s="82">
        <f t="shared" si="0"/>
        <v>44476</v>
      </c>
      <c r="K5" s="82">
        <f t="shared" si="0"/>
        <v>44477</v>
      </c>
      <c r="L5" s="82">
        <f t="shared" si="0"/>
        <v>44478</v>
      </c>
      <c r="M5" s="82">
        <f t="shared" si="0"/>
        <v>44479</v>
      </c>
      <c r="N5" s="82">
        <f t="shared" si="0"/>
        <v>44480</v>
      </c>
      <c r="O5" s="82">
        <f t="shared" si="0"/>
        <v>44481</v>
      </c>
      <c r="P5" s="82">
        <f t="shared" si="0"/>
        <v>44482</v>
      </c>
      <c r="Q5" s="82">
        <f t="shared" si="0"/>
        <v>44483</v>
      </c>
      <c r="R5" s="82">
        <f t="shared" si="0"/>
        <v>44484</v>
      </c>
      <c r="S5" s="82">
        <f t="shared" si="0"/>
        <v>44485</v>
      </c>
      <c r="T5" s="82">
        <f t="shared" si="0"/>
        <v>44486</v>
      </c>
      <c r="U5" s="82">
        <f t="shared" si="0"/>
        <v>44487</v>
      </c>
      <c r="V5" s="82">
        <f t="shared" si="0"/>
        <v>44488</v>
      </c>
      <c r="W5" s="82">
        <f t="shared" si="0"/>
        <v>44489</v>
      </c>
      <c r="X5" s="82">
        <f t="shared" si="0"/>
        <v>44490</v>
      </c>
      <c r="Y5" s="82">
        <f t="shared" si="0"/>
        <v>44491</v>
      </c>
      <c r="Z5" s="82">
        <f t="shared" si="0"/>
        <v>44492</v>
      </c>
      <c r="AA5" s="82">
        <f t="shared" si="0"/>
        <v>44493</v>
      </c>
      <c r="AB5" s="82">
        <f t="shared" si="0"/>
        <v>44494</v>
      </c>
      <c r="AC5" s="82">
        <f t="shared" si="0"/>
        <v>44495</v>
      </c>
      <c r="AD5" s="82">
        <f t="shared" si="0"/>
        <v>44496</v>
      </c>
      <c r="AE5" s="82">
        <f t="shared" si="0"/>
        <v>44497</v>
      </c>
      <c r="AF5" s="82">
        <f t="shared" si="0"/>
        <v>44498</v>
      </c>
      <c r="AG5" s="82">
        <f t="shared" si="0"/>
        <v>44499</v>
      </c>
      <c r="AH5" s="82">
        <f t="shared" si="0"/>
        <v>44500</v>
      </c>
      <c r="AI5" s="190" t="s">
        <v>5</v>
      </c>
      <c r="AJ5" s="190" t="s">
        <v>6</v>
      </c>
      <c r="AK5" s="190" t="s">
        <v>7</v>
      </c>
    </row>
    <row r="6" spans="1:37" s="9" customFormat="1" ht="21" customHeight="1">
      <c r="A6" s="194"/>
      <c r="B6" s="197"/>
      <c r="C6" s="198"/>
      <c r="D6" s="83">
        <f>IF(WEEKDAY(D5)=1,"CN",WEEKDAY(D5))</f>
        <v>6</v>
      </c>
      <c r="E6" s="83">
        <f t="shared" ref="E6:AH6" si="1">IF(WEEKDAY(E5)=1,"CN",WEEKDAY(E5))</f>
        <v>7</v>
      </c>
      <c r="F6" s="83" t="str">
        <f t="shared" si="1"/>
        <v>CN</v>
      </c>
      <c r="G6" s="83">
        <f t="shared" si="1"/>
        <v>2</v>
      </c>
      <c r="H6" s="83">
        <f t="shared" si="1"/>
        <v>3</v>
      </c>
      <c r="I6" s="83">
        <f t="shared" si="1"/>
        <v>4</v>
      </c>
      <c r="J6" s="83">
        <f t="shared" si="1"/>
        <v>5</v>
      </c>
      <c r="K6" s="83">
        <f t="shared" si="1"/>
        <v>6</v>
      </c>
      <c r="L6" s="83">
        <f t="shared" si="1"/>
        <v>7</v>
      </c>
      <c r="M6" s="83" t="str">
        <f t="shared" si="1"/>
        <v>CN</v>
      </c>
      <c r="N6" s="83">
        <f t="shared" si="1"/>
        <v>2</v>
      </c>
      <c r="O6" s="83">
        <f t="shared" si="1"/>
        <v>3</v>
      </c>
      <c r="P6" s="83">
        <f t="shared" si="1"/>
        <v>4</v>
      </c>
      <c r="Q6" s="83">
        <f t="shared" si="1"/>
        <v>5</v>
      </c>
      <c r="R6" s="83">
        <f t="shared" si="1"/>
        <v>6</v>
      </c>
      <c r="S6" s="83">
        <f t="shared" si="1"/>
        <v>7</v>
      </c>
      <c r="T6" s="83" t="str">
        <f t="shared" si="1"/>
        <v>CN</v>
      </c>
      <c r="U6" s="83">
        <f t="shared" si="1"/>
        <v>2</v>
      </c>
      <c r="V6" s="83">
        <f t="shared" si="1"/>
        <v>3</v>
      </c>
      <c r="W6" s="83">
        <f t="shared" si="1"/>
        <v>4</v>
      </c>
      <c r="X6" s="83">
        <f t="shared" si="1"/>
        <v>5</v>
      </c>
      <c r="Y6" s="83">
        <f t="shared" si="1"/>
        <v>6</v>
      </c>
      <c r="Z6" s="83">
        <f t="shared" si="1"/>
        <v>7</v>
      </c>
      <c r="AA6" s="83" t="str">
        <f t="shared" si="1"/>
        <v>CN</v>
      </c>
      <c r="AB6" s="83">
        <f t="shared" si="1"/>
        <v>2</v>
      </c>
      <c r="AC6" s="83">
        <f t="shared" si="1"/>
        <v>3</v>
      </c>
      <c r="AD6" s="83">
        <f t="shared" si="1"/>
        <v>4</v>
      </c>
      <c r="AE6" s="83">
        <f t="shared" si="1"/>
        <v>5</v>
      </c>
      <c r="AF6" s="83">
        <f t="shared" si="1"/>
        <v>6</v>
      </c>
      <c r="AG6" s="83">
        <f t="shared" si="1"/>
        <v>7</v>
      </c>
      <c r="AH6" s="83" t="str">
        <f t="shared" si="1"/>
        <v>CN</v>
      </c>
      <c r="AI6" s="191"/>
      <c r="AJ6" s="191"/>
      <c r="AK6" s="191"/>
    </row>
    <row r="7" spans="1:37" s="9" customFormat="1">
      <c r="A7" s="12">
        <v>1</v>
      </c>
      <c r="B7" s="108" t="s">
        <v>142</v>
      </c>
      <c r="C7" s="111" t="s">
        <v>25</v>
      </c>
      <c r="D7" s="33"/>
      <c r="E7" s="21"/>
      <c r="F7" s="21"/>
      <c r="G7" s="21"/>
      <c r="H7" s="20"/>
      <c r="I7" s="21"/>
      <c r="J7" s="21"/>
      <c r="K7" s="21"/>
      <c r="L7" s="21"/>
      <c r="M7" s="21"/>
      <c r="N7" s="21"/>
      <c r="O7" s="21"/>
      <c r="P7" s="20"/>
      <c r="Q7" s="21"/>
      <c r="R7" s="21"/>
      <c r="S7" s="21"/>
      <c r="T7" s="21"/>
      <c r="U7" s="20"/>
      <c r="V7" s="21"/>
      <c r="W7" s="21"/>
      <c r="X7" s="21"/>
      <c r="Y7" s="21"/>
      <c r="Z7" s="21"/>
      <c r="AA7" s="21"/>
      <c r="AB7" s="21"/>
      <c r="AC7" s="21"/>
      <c r="AD7" s="21"/>
      <c r="AE7" s="21"/>
      <c r="AF7" s="21"/>
      <c r="AG7" s="21"/>
      <c r="AH7" s="21"/>
      <c r="AI7" s="7">
        <f>COUNTIF(D7:AH7,"K")+2*COUNTIF(D7:AH7,"2K")+COUNTIF(D7:AH7,"TK")+COUNTIF(D7:AH7,"KT")+COUNTIF(D7:AH7,"PK")+COUNTIF(D7:AH7,"KP")+2*COUNTIF(D7:AH7,"K2")</f>
        <v>0</v>
      </c>
      <c r="AJ7" s="84">
        <f>COUNTIF(E7:AI7,"P")+2*COUNTIF(E7:AI7,"2P")+COUNTIF(E7:AI7,"TP")+COUNTIF(E7:AI7,"PT")+COUNTIF(E7:AI7,"PK")+COUNTIF(E7:AI7,"KP")+2*COUNTIF(E7:AI7,"P2")</f>
        <v>0</v>
      </c>
      <c r="AK7" s="98">
        <f>COUNTIF(D7:AH7,"T")+2*COUNTIF(D7:AH7,"2T")+2*COUNTIF(D7:AH7,"T2")+COUNTIF(D7:AH7,"PT")+COUNTIF(D7:AH7,"TP")+COUNTIF(D7:AH7,"TK")+COUNTIF(D7:AH7,"KT")</f>
        <v>0</v>
      </c>
    </row>
    <row r="8" spans="1:37" s="9" customFormat="1">
      <c r="A8" s="12">
        <v>2</v>
      </c>
      <c r="B8" s="108" t="s">
        <v>230</v>
      </c>
      <c r="C8" s="109" t="s">
        <v>19</v>
      </c>
      <c r="D8" s="33"/>
      <c r="E8" s="21"/>
      <c r="F8" s="21"/>
      <c r="G8" s="21"/>
      <c r="H8" s="20"/>
      <c r="I8" s="21"/>
      <c r="J8" s="21"/>
      <c r="K8" s="21"/>
      <c r="L8" s="21"/>
      <c r="M8" s="21"/>
      <c r="N8" s="21"/>
      <c r="O8" s="21"/>
      <c r="P8" s="20"/>
      <c r="Q8" s="21"/>
      <c r="R8" s="21"/>
      <c r="S8" s="21"/>
      <c r="T8" s="21"/>
      <c r="U8" s="20"/>
      <c r="V8" s="21"/>
      <c r="W8" s="21"/>
      <c r="X8" s="21"/>
      <c r="Y8" s="21"/>
      <c r="Z8" s="21"/>
      <c r="AA8" s="21"/>
      <c r="AB8" s="21"/>
      <c r="AC8" s="21"/>
      <c r="AD8" s="21"/>
      <c r="AE8" s="21"/>
      <c r="AF8" s="21"/>
      <c r="AG8" s="21"/>
      <c r="AH8" s="21"/>
      <c r="AI8" s="7">
        <f t="shared" ref="AI8:AI21" si="2">COUNTIF(D8:AH8,"K")+2*COUNTIF(D8:AH8,"2K")+COUNTIF(D8:AH8,"TK")+COUNTIF(D8:AH8,"KT")+COUNTIF(D8:AH8,"PK")+COUNTIF(D8:AH8,"KP")+2*COUNTIF(D8:AH8,"K2")</f>
        <v>0</v>
      </c>
      <c r="AJ8" s="84">
        <f t="shared" ref="AJ8:AJ21" si="3">COUNTIF(E8:AI8,"P")+2*COUNTIF(E8:AI8,"2P")+COUNTIF(E8:AI8,"TP")+COUNTIF(E8:AI8,"PT")+COUNTIF(E8:AI8,"PK")+COUNTIF(E8:AI8,"KP")+2*COUNTIF(E8:AI8,"P2")</f>
        <v>0</v>
      </c>
      <c r="AK8" s="98">
        <f t="shared" ref="AK8:AK21" si="4">COUNTIF(D8:AH8,"T")+2*COUNTIF(D8:AH8,"2T")+2*COUNTIF(D8:AH8,"T2")+COUNTIF(D8:AH8,"PT")+COUNTIF(D8:AH8,"TP")+COUNTIF(D8:AH8,"TK")+COUNTIF(D8:AH8,"KT")</f>
        <v>0</v>
      </c>
    </row>
    <row r="9" spans="1:37" s="9" customFormat="1">
      <c r="A9" s="12">
        <v>3</v>
      </c>
      <c r="B9" s="108" t="s">
        <v>140</v>
      </c>
      <c r="C9" s="109" t="s">
        <v>32</v>
      </c>
      <c r="D9" s="33"/>
      <c r="E9" s="21"/>
      <c r="F9" s="21"/>
      <c r="G9" s="21"/>
      <c r="H9" s="20"/>
      <c r="I9" s="21"/>
      <c r="J9" s="21"/>
      <c r="K9" s="21"/>
      <c r="L9" s="21"/>
      <c r="M9" s="21"/>
      <c r="N9" s="21"/>
      <c r="O9" s="21"/>
      <c r="P9" s="20"/>
      <c r="Q9" s="21"/>
      <c r="R9" s="21"/>
      <c r="S9" s="21"/>
      <c r="T9" s="21"/>
      <c r="U9" s="20"/>
      <c r="V9" s="21"/>
      <c r="W9" s="21"/>
      <c r="X9" s="21"/>
      <c r="Y9" s="21"/>
      <c r="Z9" s="21"/>
      <c r="AA9" s="21"/>
      <c r="AB9" s="21"/>
      <c r="AC9" s="21"/>
      <c r="AD9" s="21"/>
      <c r="AE9" s="21"/>
      <c r="AF9" s="21"/>
      <c r="AG9" s="21"/>
      <c r="AH9" s="21"/>
      <c r="AI9" s="7">
        <f t="shared" si="2"/>
        <v>0</v>
      </c>
      <c r="AJ9" s="84">
        <f t="shared" si="3"/>
        <v>0</v>
      </c>
      <c r="AK9" s="98">
        <f t="shared" si="4"/>
        <v>0</v>
      </c>
    </row>
    <row r="10" spans="1:37" s="9" customFormat="1">
      <c r="A10" s="12">
        <v>4</v>
      </c>
      <c r="B10" s="108" t="s">
        <v>231</v>
      </c>
      <c r="C10" s="109" t="s">
        <v>20</v>
      </c>
      <c r="D10" s="33"/>
      <c r="E10" s="21"/>
      <c r="F10" s="21"/>
      <c r="G10" s="21"/>
      <c r="H10" s="20"/>
      <c r="I10" s="21"/>
      <c r="J10" s="21"/>
      <c r="K10" s="21"/>
      <c r="L10" s="21"/>
      <c r="M10" s="21"/>
      <c r="N10" s="21"/>
      <c r="O10" s="21"/>
      <c r="P10" s="20"/>
      <c r="Q10" s="21"/>
      <c r="R10" s="21"/>
      <c r="S10" s="21"/>
      <c r="T10" s="21"/>
      <c r="U10" s="20"/>
      <c r="V10" s="21"/>
      <c r="W10" s="21"/>
      <c r="X10" s="21"/>
      <c r="Y10" s="21"/>
      <c r="Z10" s="21"/>
      <c r="AA10" s="21"/>
      <c r="AB10" s="21"/>
      <c r="AC10" s="21"/>
      <c r="AD10" s="21"/>
      <c r="AE10" s="21"/>
      <c r="AF10" s="21"/>
      <c r="AG10" s="21"/>
      <c r="AH10" s="21"/>
      <c r="AI10" s="7">
        <f t="shared" si="2"/>
        <v>0</v>
      </c>
      <c r="AJ10" s="84">
        <f t="shared" si="3"/>
        <v>0</v>
      </c>
      <c r="AK10" s="98">
        <f t="shared" si="4"/>
        <v>0</v>
      </c>
    </row>
    <row r="11" spans="1:37" s="9" customFormat="1">
      <c r="A11" s="12">
        <v>5</v>
      </c>
      <c r="B11" s="108" t="s">
        <v>232</v>
      </c>
      <c r="C11" s="110" t="s">
        <v>233</v>
      </c>
      <c r="D11" s="33"/>
      <c r="E11" s="21"/>
      <c r="F11" s="21"/>
      <c r="G11" s="21"/>
      <c r="H11" s="20"/>
      <c r="I11" s="21"/>
      <c r="J11" s="21"/>
      <c r="K11" s="21"/>
      <c r="L11" s="21"/>
      <c r="M11" s="21"/>
      <c r="N11" s="21"/>
      <c r="O11" s="21"/>
      <c r="P11" s="20"/>
      <c r="Q11" s="21"/>
      <c r="R11" s="21"/>
      <c r="S11" s="21"/>
      <c r="T11" s="21"/>
      <c r="U11" s="20"/>
      <c r="V11" s="21"/>
      <c r="W11" s="21"/>
      <c r="X11" s="21"/>
      <c r="Y11" s="21"/>
      <c r="Z11" s="21"/>
      <c r="AA11" s="21"/>
      <c r="AB11" s="21"/>
      <c r="AC11" s="21"/>
      <c r="AD11" s="21"/>
      <c r="AE11" s="21"/>
      <c r="AF11" s="21"/>
      <c r="AG11" s="21"/>
      <c r="AH11" s="21"/>
      <c r="AI11" s="7">
        <f t="shared" si="2"/>
        <v>0</v>
      </c>
      <c r="AJ11" s="84">
        <f t="shared" si="3"/>
        <v>0</v>
      </c>
      <c r="AK11" s="98">
        <f t="shared" si="4"/>
        <v>0</v>
      </c>
    </row>
    <row r="12" spans="1:37" s="9" customFormat="1">
      <c r="A12" s="12">
        <v>6</v>
      </c>
      <c r="B12" s="108" t="s">
        <v>234</v>
      </c>
      <c r="C12" s="109" t="s">
        <v>50</v>
      </c>
      <c r="D12" s="21"/>
      <c r="E12" s="21"/>
      <c r="F12" s="21"/>
      <c r="G12" s="21"/>
      <c r="H12" s="20"/>
      <c r="I12" s="21"/>
      <c r="J12" s="21"/>
      <c r="K12" s="21"/>
      <c r="L12" s="21"/>
      <c r="M12" s="21"/>
      <c r="N12" s="21"/>
      <c r="O12" s="21"/>
      <c r="P12" s="20"/>
      <c r="Q12" s="21"/>
      <c r="R12" s="21"/>
      <c r="S12" s="21"/>
      <c r="T12" s="21"/>
      <c r="U12" s="20"/>
      <c r="V12" s="21"/>
      <c r="W12" s="21"/>
      <c r="X12" s="21"/>
      <c r="Y12" s="21"/>
      <c r="Z12" s="21"/>
      <c r="AA12" s="21"/>
      <c r="AB12" s="21"/>
      <c r="AC12" s="21"/>
      <c r="AD12" s="21"/>
      <c r="AE12" s="21"/>
      <c r="AF12" s="21"/>
      <c r="AG12" s="21"/>
      <c r="AH12" s="21"/>
      <c r="AI12" s="7">
        <f t="shared" si="2"/>
        <v>0</v>
      </c>
      <c r="AJ12" s="84">
        <f t="shared" si="3"/>
        <v>0</v>
      </c>
      <c r="AK12" s="98">
        <f t="shared" si="4"/>
        <v>0</v>
      </c>
    </row>
    <row r="13" spans="1:37" s="9" customFormat="1">
      <c r="A13" s="12">
        <v>7</v>
      </c>
      <c r="B13" s="108" t="s">
        <v>235</v>
      </c>
      <c r="C13" s="109" t="s">
        <v>236</v>
      </c>
      <c r="D13" s="21"/>
      <c r="E13" s="21"/>
      <c r="F13" s="21"/>
      <c r="G13" s="21"/>
      <c r="H13" s="20"/>
      <c r="I13" s="21"/>
      <c r="J13" s="21"/>
      <c r="K13" s="21"/>
      <c r="L13" s="21"/>
      <c r="M13" s="21"/>
      <c r="N13" s="21"/>
      <c r="O13" s="21"/>
      <c r="P13" s="20"/>
      <c r="Q13" s="21"/>
      <c r="R13" s="21"/>
      <c r="S13" s="21"/>
      <c r="T13" s="21"/>
      <c r="U13" s="20"/>
      <c r="V13" s="21"/>
      <c r="W13" s="21"/>
      <c r="X13" s="21"/>
      <c r="Y13" s="21"/>
      <c r="Z13" s="21"/>
      <c r="AA13" s="21"/>
      <c r="AB13" s="21"/>
      <c r="AC13" s="21"/>
      <c r="AD13" s="21"/>
      <c r="AE13" s="21"/>
      <c r="AF13" s="21"/>
      <c r="AG13" s="21"/>
      <c r="AH13" s="21"/>
      <c r="AI13" s="7">
        <f t="shared" si="2"/>
        <v>0</v>
      </c>
      <c r="AJ13" s="84">
        <f t="shared" si="3"/>
        <v>0</v>
      </c>
      <c r="AK13" s="98">
        <f t="shared" si="4"/>
        <v>0</v>
      </c>
    </row>
    <row r="14" spans="1:37" s="9" customFormat="1">
      <c r="A14" s="12">
        <v>8</v>
      </c>
      <c r="B14" s="108" t="s">
        <v>237</v>
      </c>
      <c r="C14" s="109" t="s">
        <v>172</v>
      </c>
      <c r="D14" s="21"/>
      <c r="E14" s="21"/>
      <c r="F14" s="21"/>
      <c r="G14" s="21"/>
      <c r="H14" s="20"/>
      <c r="I14" s="21"/>
      <c r="J14" s="21"/>
      <c r="K14" s="21"/>
      <c r="L14" s="21"/>
      <c r="M14" s="21"/>
      <c r="N14" s="21"/>
      <c r="O14" s="21"/>
      <c r="P14" s="20"/>
      <c r="Q14" s="21"/>
      <c r="R14" s="21"/>
      <c r="S14" s="21"/>
      <c r="T14" s="21"/>
      <c r="U14" s="20"/>
      <c r="V14" s="21"/>
      <c r="W14" s="21"/>
      <c r="X14" s="21"/>
      <c r="Y14" s="21"/>
      <c r="Z14" s="21"/>
      <c r="AA14" s="21"/>
      <c r="AB14" s="21"/>
      <c r="AC14" s="21"/>
      <c r="AD14" s="21"/>
      <c r="AE14" s="21"/>
      <c r="AF14" s="21"/>
      <c r="AG14" s="21"/>
      <c r="AH14" s="21"/>
      <c r="AI14" s="7">
        <f t="shared" si="2"/>
        <v>0</v>
      </c>
      <c r="AJ14" s="84">
        <f t="shared" si="3"/>
        <v>0</v>
      </c>
      <c r="AK14" s="98">
        <f t="shared" si="4"/>
        <v>0</v>
      </c>
    </row>
    <row r="15" spans="1:37" s="9" customFormat="1">
      <c r="A15" s="12">
        <v>9</v>
      </c>
      <c r="B15" s="108" t="s">
        <v>238</v>
      </c>
      <c r="C15" s="110" t="s">
        <v>18</v>
      </c>
      <c r="D15" s="21"/>
      <c r="E15" s="21"/>
      <c r="F15" s="21"/>
      <c r="G15" s="21"/>
      <c r="H15" s="20"/>
      <c r="I15" s="21"/>
      <c r="J15" s="21"/>
      <c r="K15" s="21"/>
      <c r="L15" s="21"/>
      <c r="M15" s="21"/>
      <c r="N15" s="21"/>
      <c r="O15" s="21"/>
      <c r="P15" s="20"/>
      <c r="Q15" s="21"/>
      <c r="R15" s="21"/>
      <c r="S15" s="21"/>
      <c r="T15" s="21"/>
      <c r="U15" s="20"/>
      <c r="V15" s="21"/>
      <c r="W15" s="21"/>
      <c r="X15" s="21"/>
      <c r="Y15" s="21"/>
      <c r="Z15" s="21"/>
      <c r="AA15" s="21"/>
      <c r="AB15" s="21"/>
      <c r="AC15" s="21"/>
      <c r="AD15" s="21"/>
      <c r="AE15" s="21"/>
      <c r="AF15" s="21"/>
      <c r="AG15" s="21"/>
      <c r="AH15" s="21"/>
      <c r="AI15" s="7">
        <f t="shared" si="2"/>
        <v>0</v>
      </c>
      <c r="AJ15" s="84">
        <f t="shared" si="3"/>
        <v>0</v>
      </c>
      <c r="AK15" s="98">
        <f t="shared" si="4"/>
        <v>0</v>
      </c>
    </row>
    <row r="16" spans="1:37" s="9" customFormat="1">
      <c r="A16" s="12">
        <v>10</v>
      </c>
      <c r="B16" s="108" t="s">
        <v>239</v>
      </c>
      <c r="C16" s="109" t="s">
        <v>240</v>
      </c>
      <c r="D16" s="21"/>
      <c r="E16" s="21"/>
      <c r="F16" s="21"/>
      <c r="G16" s="21"/>
      <c r="H16" s="20"/>
      <c r="I16" s="21"/>
      <c r="J16" s="21"/>
      <c r="K16" s="21"/>
      <c r="L16" s="21"/>
      <c r="M16" s="21"/>
      <c r="N16" s="21"/>
      <c r="O16" s="21"/>
      <c r="P16" s="20"/>
      <c r="Q16" s="21"/>
      <c r="R16" s="21"/>
      <c r="S16" s="21"/>
      <c r="T16" s="21"/>
      <c r="U16" s="20"/>
      <c r="V16" s="21"/>
      <c r="W16" s="21"/>
      <c r="X16" s="21"/>
      <c r="Y16" s="21"/>
      <c r="Z16" s="21"/>
      <c r="AA16" s="21"/>
      <c r="AB16" s="21"/>
      <c r="AC16" s="21"/>
      <c r="AD16" s="21"/>
      <c r="AE16" s="21"/>
      <c r="AF16" s="21"/>
      <c r="AG16" s="21"/>
      <c r="AH16" s="21"/>
      <c r="AI16" s="7">
        <f t="shared" si="2"/>
        <v>0</v>
      </c>
      <c r="AJ16" s="84">
        <f t="shared" si="3"/>
        <v>0</v>
      </c>
      <c r="AK16" s="98">
        <f t="shared" si="4"/>
        <v>0</v>
      </c>
    </row>
    <row r="17" spans="1:37" s="9" customFormat="1">
      <c r="A17" s="12">
        <v>11</v>
      </c>
      <c r="B17" s="108" t="s">
        <v>241</v>
      </c>
      <c r="C17" s="109" t="s">
        <v>34</v>
      </c>
      <c r="D17" s="21"/>
      <c r="E17" s="21"/>
      <c r="F17" s="21"/>
      <c r="G17" s="21"/>
      <c r="H17" s="20"/>
      <c r="I17" s="21"/>
      <c r="J17" s="21"/>
      <c r="K17" s="21"/>
      <c r="L17" s="21"/>
      <c r="M17" s="21"/>
      <c r="N17" s="21"/>
      <c r="O17" s="21"/>
      <c r="P17" s="20"/>
      <c r="Q17" s="21"/>
      <c r="R17" s="21"/>
      <c r="S17" s="21"/>
      <c r="T17" s="21"/>
      <c r="U17" s="20"/>
      <c r="V17" s="21"/>
      <c r="W17" s="21"/>
      <c r="X17" s="21"/>
      <c r="Y17" s="21"/>
      <c r="Z17" s="21"/>
      <c r="AA17" s="21"/>
      <c r="AB17" s="21"/>
      <c r="AC17" s="21"/>
      <c r="AD17" s="21"/>
      <c r="AE17" s="21"/>
      <c r="AF17" s="21"/>
      <c r="AG17" s="21"/>
      <c r="AH17" s="21"/>
      <c r="AI17" s="7">
        <f t="shared" si="2"/>
        <v>0</v>
      </c>
      <c r="AJ17" s="84">
        <f t="shared" si="3"/>
        <v>0</v>
      </c>
      <c r="AK17" s="98">
        <f t="shared" si="4"/>
        <v>0</v>
      </c>
    </row>
    <row r="18" spans="1:37" s="9" customFormat="1">
      <c r="A18" s="12">
        <v>12</v>
      </c>
      <c r="B18" s="108" t="s">
        <v>242</v>
      </c>
      <c r="C18" s="111" t="s">
        <v>243</v>
      </c>
      <c r="D18" s="21"/>
      <c r="E18" s="21"/>
      <c r="F18" s="21"/>
      <c r="G18" s="21"/>
      <c r="H18" s="20"/>
      <c r="I18" s="21"/>
      <c r="J18" s="21"/>
      <c r="K18" s="21"/>
      <c r="L18" s="21"/>
      <c r="M18" s="21"/>
      <c r="N18" s="21"/>
      <c r="O18" s="21"/>
      <c r="P18" s="20"/>
      <c r="Q18" s="21"/>
      <c r="R18" s="21"/>
      <c r="S18" s="21"/>
      <c r="T18" s="21"/>
      <c r="U18" s="20"/>
      <c r="V18" s="21"/>
      <c r="W18" s="21"/>
      <c r="X18" s="21"/>
      <c r="Y18" s="21"/>
      <c r="Z18" s="21"/>
      <c r="AA18" s="21"/>
      <c r="AB18" s="21"/>
      <c r="AC18" s="21"/>
      <c r="AD18" s="21"/>
      <c r="AE18" s="21"/>
      <c r="AF18" s="21"/>
      <c r="AG18" s="21"/>
      <c r="AH18" s="21"/>
      <c r="AI18" s="7">
        <f t="shared" si="2"/>
        <v>0</v>
      </c>
      <c r="AJ18" s="84">
        <f t="shared" si="3"/>
        <v>0</v>
      </c>
      <c r="AK18" s="98">
        <f t="shared" si="4"/>
        <v>0</v>
      </c>
    </row>
    <row r="19" spans="1:37" s="9" customFormat="1">
      <c r="A19" s="12">
        <v>13</v>
      </c>
      <c r="B19" s="108" t="s">
        <v>244</v>
      </c>
      <c r="C19" s="109" t="s">
        <v>37</v>
      </c>
      <c r="D19" s="21"/>
      <c r="E19" s="34"/>
      <c r="F19" s="34"/>
      <c r="G19" s="34"/>
      <c r="H19" s="20"/>
      <c r="I19" s="34"/>
      <c r="J19" s="34"/>
      <c r="K19" s="34"/>
      <c r="L19" s="34"/>
      <c r="M19" s="34"/>
      <c r="N19" s="34"/>
      <c r="O19" s="34"/>
      <c r="P19" s="20"/>
      <c r="Q19" s="34"/>
      <c r="R19" s="34"/>
      <c r="S19" s="34"/>
      <c r="T19" s="34"/>
      <c r="U19" s="20"/>
      <c r="V19" s="34"/>
      <c r="W19" s="34"/>
      <c r="X19" s="34"/>
      <c r="Y19" s="34"/>
      <c r="Z19" s="34"/>
      <c r="AA19" s="34"/>
      <c r="AB19" s="34"/>
      <c r="AC19" s="34"/>
      <c r="AD19" s="34"/>
      <c r="AE19" s="34"/>
      <c r="AF19" s="34"/>
      <c r="AG19" s="34"/>
      <c r="AH19" s="34"/>
      <c r="AI19" s="7">
        <f t="shared" si="2"/>
        <v>0</v>
      </c>
      <c r="AJ19" s="84">
        <f t="shared" si="3"/>
        <v>0</v>
      </c>
      <c r="AK19" s="98">
        <f t="shared" si="4"/>
        <v>0</v>
      </c>
    </row>
    <row r="20" spans="1:37" s="9" customFormat="1">
      <c r="A20" s="12">
        <v>14</v>
      </c>
      <c r="B20" s="108" t="s">
        <v>245</v>
      </c>
      <c r="C20" s="110" t="s">
        <v>246</v>
      </c>
      <c r="D20" s="21"/>
      <c r="E20" s="21"/>
      <c r="F20" s="21"/>
      <c r="G20" s="21"/>
      <c r="H20" s="20"/>
      <c r="I20" s="21"/>
      <c r="J20" s="21"/>
      <c r="K20" s="21"/>
      <c r="L20" s="21"/>
      <c r="M20" s="21"/>
      <c r="N20" s="21"/>
      <c r="O20" s="21"/>
      <c r="P20" s="20"/>
      <c r="Q20" s="21"/>
      <c r="R20" s="21"/>
      <c r="S20" s="21"/>
      <c r="T20" s="21"/>
      <c r="U20" s="20"/>
      <c r="V20" s="21"/>
      <c r="W20" s="21"/>
      <c r="X20" s="21"/>
      <c r="Y20" s="21"/>
      <c r="Z20" s="21"/>
      <c r="AA20" s="21"/>
      <c r="AB20" s="21"/>
      <c r="AC20" s="21"/>
      <c r="AD20" s="21"/>
      <c r="AE20" s="21"/>
      <c r="AF20" s="21"/>
      <c r="AG20" s="21"/>
      <c r="AH20" s="21"/>
      <c r="AI20" s="7">
        <f t="shared" si="2"/>
        <v>0</v>
      </c>
      <c r="AJ20" s="84">
        <f t="shared" si="3"/>
        <v>0</v>
      </c>
      <c r="AK20" s="98">
        <f t="shared" si="4"/>
        <v>0</v>
      </c>
    </row>
    <row r="21" spans="1:37" s="9" customFormat="1">
      <c r="A21" s="12">
        <v>15</v>
      </c>
      <c r="B21" s="108" t="s">
        <v>223</v>
      </c>
      <c r="C21" s="111" t="s">
        <v>192</v>
      </c>
      <c r="D21" s="21"/>
      <c r="E21" s="21"/>
      <c r="F21" s="21"/>
      <c r="G21" s="21"/>
      <c r="H21" s="20"/>
      <c r="I21" s="21"/>
      <c r="J21" s="21"/>
      <c r="L21" s="21"/>
      <c r="M21" s="21"/>
      <c r="N21" s="21"/>
      <c r="O21" s="21"/>
      <c r="P21" s="20"/>
      <c r="Q21" s="21"/>
      <c r="R21" s="21"/>
      <c r="S21" s="21"/>
      <c r="T21" s="21"/>
      <c r="U21" s="20"/>
      <c r="V21" s="21"/>
      <c r="W21" s="21"/>
      <c r="X21" s="21"/>
      <c r="Y21" s="21"/>
      <c r="Z21" s="21"/>
      <c r="AA21" s="21"/>
      <c r="AB21" s="21"/>
      <c r="AC21" s="21"/>
      <c r="AD21" s="21"/>
      <c r="AE21" s="21"/>
      <c r="AF21" s="21"/>
      <c r="AG21" s="21"/>
      <c r="AH21" s="21"/>
      <c r="AI21" s="7">
        <f t="shared" si="2"/>
        <v>0</v>
      </c>
      <c r="AJ21" s="84">
        <f t="shared" si="3"/>
        <v>0</v>
      </c>
      <c r="AK21" s="98">
        <f t="shared" si="4"/>
        <v>0</v>
      </c>
    </row>
    <row r="22" spans="1:37" s="11" customFormat="1">
      <c r="A22" s="12">
        <v>16</v>
      </c>
      <c r="B22" s="108" t="s">
        <v>145</v>
      </c>
      <c r="C22" s="109" t="s">
        <v>33</v>
      </c>
      <c r="D22" s="21"/>
      <c r="E22" s="21"/>
      <c r="F22" s="21"/>
      <c r="G22" s="21"/>
      <c r="H22" s="20"/>
      <c r="I22" s="21"/>
      <c r="J22" s="21"/>
      <c r="K22" s="21"/>
      <c r="L22" s="21"/>
      <c r="M22" s="21"/>
      <c r="N22" s="21"/>
      <c r="O22" s="21"/>
      <c r="P22" s="20"/>
      <c r="Q22" s="21"/>
      <c r="R22" s="21"/>
      <c r="S22" s="21"/>
      <c r="T22" s="21"/>
      <c r="U22" s="20"/>
      <c r="V22" s="21"/>
      <c r="W22" s="21"/>
      <c r="X22" s="21"/>
      <c r="Y22" s="21"/>
      <c r="Z22" s="21"/>
      <c r="AA22" s="21"/>
      <c r="AB22" s="21"/>
      <c r="AC22" s="21"/>
      <c r="AD22" s="21"/>
      <c r="AE22" s="21"/>
      <c r="AF22" s="21"/>
      <c r="AG22" s="21"/>
      <c r="AH22" s="21"/>
      <c r="AI22" s="7">
        <f t="shared" ref="AI22:AI32" si="5">COUNTIF(D22:AH22,"K")+2*COUNTIF(D22:AH22,"2K")+COUNTIF(D22:AH22,"TK")+COUNTIF(D22:AH22,"KT")+COUNTIF(D22:AH22,"PK")+COUNTIF(D22:AH22,"KP")+2*COUNTIF(D22:AH22,"K2")</f>
        <v>0</v>
      </c>
      <c r="AJ22" s="107">
        <f t="shared" ref="AJ22:AJ32" si="6">COUNTIF(E22:AI22,"P")+2*COUNTIF(E22:AI22,"2P")+COUNTIF(E22:AI22,"TP")+COUNTIF(E22:AI22,"PT")+COUNTIF(E22:AI22,"PK")+COUNTIF(E22:AI22,"KP")+2*COUNTIF(E22:AI22,"P2")</f>
        <v>0</v>
      </c>
      <c r="AK22" s="107">
        <f t="shared" ref="AK22:AK32" si="7">COUNTIF(D22:AH22,"T")+2*COUNTIF(D22:AH22,"2T")+2*COUNTIF(D22:AH22,"T2")+COUNTIF(D22:AH22,"PT")+COUNTIF(D22:AH22,"TP")+COUNTIF(D22:AH22,"TK")+COUNTIF(D22:AH22,"KT")</f>
        <v>0</v>
      </c>
    </row>
    <row r="23" spans="1:37" s="31" customFormat="1">
      <c r="A23" s="12">
        <v>17</v>
      </c>
      <c r="B23" s="108" t="s">
        <v>247</v>
      </c>
      <c r="C23" s="109" t="s">
        <v>248</v>
      </c>
      <c r="D23" s="21"/>
      <c r="E23" s="21"/>
      <c r="F23" s="21"/>
      <c r="G23" s="21"/>
      <c r="H23" s="20"/>
      <c r="I23" s="21"/>
      <c r="J23" s="21"/>
      <c r="K23" s="21"/>
      <c r="L23" s="21"/>
      <c r="M23" s="21"/>
      <c r="N23" s="21"/>
      <c r="O23" s="21"/>
      <c r="P23" s="20"/>
      <c r="Q23" s="21"/>
      <c r="R23" s="21"/>
      <c r="S23" s="21"/>
      <c r="T23" s="21"/>
      <c r="U23" s="20"/>
      <c r="V23" s="21"/>
      <c r="W23" s="21"/>
      <c r="X23" s="21"/>
      <c r="Y23" s="21"/>
      <c r="Z23" s="21"/>
      <c r="AA23" s="21"/>
      <c r="AB23" s="21"/>
      <c r="AC23" s="21"/>
      <c r="AD23" s="21"/>
      <c r="AE23" s="21"/>
      <c r="AF23" s="21"/>
      <c r="AG23" s="21"/>
      <c r="AH23" s="21"/>
      <c r="AI23" s="7">
        <f t="shared" si="5"/>
        <v>0</v>
      </c>
      <c r="AJ23" s="107">
        <f t="shared" si="6"/>
        <v>0</v>
      </c>
      <c r="AK23" s="107">
        <f t="shared" si="7"/>
        <v>0</v>
      </c>
    </row>
    <row r="24" spans="1:37" s="31" customFormat="1">
      <c r="A24" s="12">
        <v>18</v>
      </c>
      <c r="B24" s="108" t="s">
        <v>249</v>
      </c>
      <c r="C24" s="109" t="s">
        <v>42</v>
      </c>
      <c r="D24" s="23"/>
      <c r="E24" s="23"/>
      <c r="F24" s="23"/>
      <c r="G24" s="23"/>
      <c r="H24" s="24"/>
      <c r="I24" s="23"/>
      <c r="J24" s="23"/>
      <c r="K24" s="23"/>
      <c r="L24" s="23"/>
      <c r="M24" s="23"/>
      <c r="N24" s="23"/>
      <c r="O24" s="23"/>
      <c r="P24" s="24"/>
      <c r="Q24" s="23"/>
      <c r="R24" s="23"/>
      <c r="S24" s="23"/>
      <c r="T24" s="23"/>
      <c r="U24" s="24"/>
      <c r="V24" s="23"/>
      <c r="W24" s="23"/>
      <c r="X24" s="23"/>
      <c r="Y24" s="23"/>
      <c r="Z24" s="23"/>
      <c r="AA24" s="23"/>
      <c r="AB24" s="23"/>
      <c r="AC24" s="23"/>
      <c r="AD24" s="23"/>
      <c r="AE24" s="23"/>
      <c r="AF24" s="23"/>
      <c r="AG24" s="23"/>
      <c r="AH24" s="23"/>
      <c r="AI24" s="7">
        <f t="shared" si="5"/>
        <v>0</v>
      </c>
      <c r="AJ24" s="107">
        <f t="shared" si="6"/>
        <v>0</v>
      </c>
      <c r="AK24" s="107">
        <f t="shared" si="7"/>
        <v>0</v>
      </c>
    </row>
    <row r="25" spans="1:37" s="31" customFormat="1">
      <c r="A25" s="12">
        <v>19</v>
      </c>
      <c r="B25" s="108" t="s">
        <v>250</v>
      </c>
      <c r="C25" s="109" t="s">
        <v>41</v>
      </c>
      <c r="D25" s="23"/>
      <c r="E25" s="23"/>
      <c r="F25" s="23"/>
      <c r="G25" s="23"/>
      <c r="H25" s="24"/>
      <c r="I25" s="23"/>
      <c r="J25" s="23"/>
      <c r="K25" s="23"/>
      <c r="L25" s="23"/>
      <c r="M25" s="23"/>
      <c r="N25" s="23"/>
      <c r="O25" s="23"/>
      <c r="P25" s="24"/>
      <c r="Q25" s="23"/>
      <c r="R25" s="23"/>
      <c r="S25" s="23"/>
      <c r="T25" s="23"/>
      <c r="U25" s="24"/>
      <c r="V25" s="23"/>
      <c r="W25" s="23"/>
      <c r="X25" s="23"/>
      <c r="Y25" s="23"/>
      <c r="Z25" s="23"/>
      <c r="AA25" s="23"/>
      <c r="AB25" s="23"/>
      <c r="AC25" s="23"/>
      <c r="AD25" s="23"/>
      <c r="AE25" s="23"/>
      <c r="AF25" s="23"/>
      <c r="AG25" s="23"/>
      <c r="AH25" s="23"/>
      <c r="AI25" s="7">
        <f t="shared" si="5"/>
        <v>0</v>
      </c>
      <c r="AJ25" s="107">
        <f t="shared" si="6"/>
        <v>0</v>
      </c>
      <c r="AK25" s="107">
        <f t="shared" si="7"/>
        <v>0</v>
      </c>
    </row>
    <row r="26" spans="1:37" s="31" customFormat="1">
      <c r="A26" s="12">
        <v>20</v>
      </c>
      <c r="B26" s="108" t="s">
        <v>251</v>
      </c>
      <c r="C26" s="109" t="s">
        <v>41</v>
      </c>
      <c r="D26" s="23"/>
      <c r="E26" s="23"/>
      <c r="F26" s="23"/>
      <c r="G26" s="23"/>
      <c r="H26" s="24"/>
      <c r="I26" s="23"/>
      <c r="J26" s="23"/>
      <c r="K26" s="23"/>
      <c r="L26" s="23"/>
      <c r="M26" s="23"/>
      <c r="N26" s="23"/>
      <c r="O26" s="23"/>
      <c r="P26" s="24"/>
      <c r="Q26" s="23"/>
      <c r="R26" s="23"/>
      <c r="S26" s="23"/>
      <c r="T26" s="23"/>
      <c r="U26" s="24"/>
      <c r="V26" s="23"/>
      <c r="W26" s="23"/>
      <c r="X26" s="23"/>
      <c r="Y26" s="23"/>
      <c r="Z26" s="23"/>
      <c r="AA26" s="23"/>
      <c r="AB26" s="23"/>
      <c r="AC26" s="23"/>
      <c r="AD26" s="23"/>
      <c r="AE26" s="23"/>
      <c r="AF26" s="23"/>
      <c r="AG26" s="23"/>
      <c r="AH26" s="23"/>
      <c r="AI26" s="7">
        <f t="shared" si="5"/>
        <v>0</v>
      </c>
      <c r="AJ26" s="107">
        <f t="shared" si="6"/>
        <v>0</v>
      </c>
      <c r="AK26" s="107">
        <f t="shared" si="7"/>
        <v>0</v>
      </c>
    </row>
    <row r="27" spans="1:37" s="9" customFormat="1">
      <c r="A27" s="12">
        <v>21</v>
      </c>
      <c r="B27" s="108" t="s">
        <v>136</v>
      </c>
      <c r="C27" s="110" t="s">
        <v>41</v>
      </c>
      <c r="D27" s="23"/>
      <c r="E27" s="23"/>
      <c r="F27" s="23"/>
      <c r="G27" s="23"/>
      <c r="H27" s="24"/>
      <c r="I27" s="23"/>
      <c r="J27" s="23"/>
      <c r="K27" s="23"/>
      <c r="L27" s="23"/>
      <c r="M27" s="23"/>
      <c r="N27" s="23"/>
      <c r="O27" s="23"/>
      <c r="P27" s="24"/>
      <c r="Q27" s="23"/>
      <c r="R27" s="23"/>
      <c r="S27" s="23"/>
      <c r="T27" s="23"/>
      <c r="U27" s="24"/>
      <c r="V27" s="23"/>
      <c r="W27" s="23"/>
      <c r="X27" s="23"/>
      <c r="Y27" s="23"/>
      <c r="Z27" s="23"/>
      <c r="AA27" s="23"/>
      <c r="AB27" s="23"/>
      <c r="AC27" s="23"/>
      <c r="AD27" s="23"/>
      <c r="AE27" s="23"/>
      <c r="AF27" s="23"/>
      <c r="AG27" s="23"/>
      <c r="AH27" s="23"/>
      <c r="AI27" s="7">
        <f t="shared" si="5"/>
        <v>0</v>
      </c>
      <c r="AJ27" s="107">
        <f t="shared" si="6"/>
        <v>0</v>
      </c>
      <c r="AK27" s="107">
        <f t="shared" si="7"/>
        <v>0</v>
      </c>
    </row>
    <row r="28" spans="1:37" s="9" customFormat="1">
      <c r="A28" s="12">
        <v>22</v>
      </c>
      <c r="B28" s="108" t="s">
        <v>252</v>
      </c>
      <c r="C28" s="109" t="s">
        <v>45</v>
      </c>
      <c r="D28" s="23"/>
      <c r="E28" s="23"/>
      <c r="F28" s="23"/>
      <c r="G28" s="23"/>
      <c r="H28" s="24"/>
      <c r="I28" s="23"/>
      <c r="J28" s="23"/>
      <c r="K28" s="23"/>
      <c r="L28" s="23"/>
      <c r="M28" s="23"/>
      <c r="N28" s="23"/>
      <c r="O28" s="23"/>
      <c r="P28" s="24"/>
      <c r="Q28" s="23"/>
      <c r="R28" s="23"/>
      <c r="S28" s="23"/>
      <c r="T28" s="23"/>
      <c r="U28" s="24"/>
      <c r="V28" s="23"/>
      <c r="W28" s="23"/>
      <c r="X28" s="23"/>
      <c r="Y28" s="23"/>
      <c r="Z28" s="23"/>
      <c r="AA28" s="23"/>
      <c r="AB28" s="23"/>
      <c r="AC28" s="23"/>
      <c r="AD28" s="23"/>
      <c r="AE28" s="23"/>
      <c r="AF28" s="23"/>
      <c r="AG28" s="23"/>
      <c r="AH28" s="23"/>
      <c r="AI28" s="7">
        <f t="shared" si="5"/>
        <v>0</v>
      </c>
      <c r="AJ28" s="107">
        <f t="shared" si="6"/>
        <v>0</v>
      </c>
      <c r="AK28" s="107">
        <f t="shared" si="7"/>
        <v>0</v>
      </c>
    </row>
    <row r="29" spans="1:37" s="9" customFormat="1">
      <c r="A29" s="12">
        <v>23</v>
      </c>
      <c r="B29" s="108" t="s">
        <v>253</v>
      </c>
      <c r="C29" s="109" t="s">
        <v>254</v>
      </c>
      <c r="D29" s="23"/>
      <c r="E29" s="23"/>
      <c r="F29" s="23"/>
      <c r="G29" s="23"/>
      <c r="H29" s="24"/>
      <c r="I29" s="23"/>
      <c r="J29" s="23"/>
      <c r="K29" s="23"/>
      <c r="L29" s="23"/>
      <c r="M29" s="23"/>
      <c r="N29" s="23"/>
      <c r="O29" s="23"/>
      <c r="P29" s="24"/>
      <c r="Q29" s="23"/>
      <c r="R29" s="23"/>
      <c r="S29" s="23"/>
      <c r="T29" s="23"/>
      <c r="U29" s="24"/>
      <c r="V29" s="23"/>
      <c r="W29" s="23"/>
      <c r="X29" s="23"/>
      <c r="Y29" s="23"/>
      <c r="Z29" s="23"/>
      <c r="AA29" s="23"/>
      <c r="AB29" s="23"/>
      <c r="AC29" s="23"/>
      <c r="AD29" s="23"/>
      <c r="AE29" s="23"/>
      <c r="AF29" s="23"/>
      <c r="AG29" s="23"/>
      <c r="AH29" s="23"/>
      <c r="AI29" s="7">
        <f t="shared" si="5"/>
        <v>0</v>
      </c>
      <c r="AJ29" s="107">
        <f t="shared" si="6"/>
        <v>0</v>
      </c>
      <c r="AK29" s="107">
        <f t="shared" si="7"/>
        <v>0</v>
      </c>
    </row>
    <row r="30" spans="1:37" s="9" customFormat="1">
      <c r="A30" s="12">
        <v>24</v>
      </c>
      <c r="B30" s="108" t="s">
        <v>255</v>
      </c>
      <c r="C30" s="109" t="s">
        <v>24</v>
      </c>
      <c r="D30" s="23"/>
      <c r="E30" s="23"/>
      <c r="F30" s="23"/>
      <c r="G30" s="23"/>
      <c r="H30" s="24"/>
      <c r="I30" s="23"/>
      <c r="J30" s="23"/>
      <c r="K30" s="23"/>
      <c r="L30" s="23"/>
      <c r="M30" s="23"/>
      <c r="N30" s="23"/>
      <c r="O30" s="23"/>
      <c r="P30" s="24"/>
      <c r="Q30" s="23"/>
      <c r="R30" s="23"/>
      <c r="S30" s="23"/>
      <c r="T30" s="23"/>
      <c r="U30" s="24"/>
      <c r="V30" s="23"/>
      <c r="W30" s="23"/>
      <c r="X30" s="23"/>
      <c r="Y30" s="23"/>
      <c r="Z30" s="23"/>
      <c r="AA30" s="23"/>
      <c r="AB30" s="23"/>
      <c r="AC30" s="23"/>
      <c r="AD30" s="23"/>
      <c r="AE30" s="23"/>
      <c r="AF30" s="23"/>
      <c r="AG30" s="23"/>
      <c r="AH30" s="23"/>
      <c r="AI30" s="7">
        <f t="shared" si="5"/>
        <v>0</v>
      </c>
      <c r="AJ30" s="107">
        <f t="shared" si="6"/>
        <v>0</v>
      </c>
      <c r="AK30" s="107">
        <f t="shared" si="7"/>
        <v>0</v>
      </c>
    </row>
    <row r="31" spans="1:37" s="9" customFormat="1">
      <c r="A31" s="12">
        <v>25</v>
      </c>
      <c r="B31" s="108" t="s">
        <v>256</v>
      </c>
      <c r="C31" s="109" t="s">
        <v>257</v>
      </c>
      <c r="D31" s="23"/>
      <c r="E31" s="23"/>
      <c r="F31" s="23"/>
      <c r="G31" s="23"/>
      <c r="H31" s="24"/>
      <c r="I31" s="23"/>
      <c r="J31" s="23"/>
      <c r="K31" s="23"/>
      <c r="L31" s="23"/>
      <c r="M31" s="23"/>
      <c r="N31" s="23"/>
      <c r="O31" s="23"/>
      <c r="P31" s="24"/>
      <c r="Q31" s="23"/>
      <c r="R31" s="23"/>
      <c r="S31" s="23"/>
      <c r="T31" s="23"/>
      <c r="U31" s="24"/>
      <c r="V31" s="23"/>
      <c r="W31" s="23"/>
      <c r="X31" s="23"/>
      <c r="Y31" s="23"/>
      <c r="Z31" s="23"/>
      <c r="AA31" s="23"/>
      <c r="AB31" s="23"/>
      <c r="AC31" s="23"/>
      <c r="AD31" s="23"/>
      <c r="AE31" s="23"/>
      <c r="AF31" s="23"/>
      <c r="AG31" s="23"/>
      <c r="AH31" s="23"/>
      <c r="AI31" s="7">
        <f t="shared" si="5"/>
        <v>0</v>
      </c>
      <c r="AJ31" s="107">
        <f t="shared" si="6"/>
        <v>0</v>
      </c>
      <c r="AK31" s="107">
        <f t="shared" si="7"/>
        <v>0</v>
      </c>
    </row>
    <row r="32" spans="1:37" s="9" customFormat="1">
      <c r="A32" s="12">
        <v>26</v>
      </c>
      <c r="B32" s="108" t="s">
        <v>201</v>
      </c>
      <c r="C32" s="109" t="s">
        <v>36</v>
      </c>
      <c r="D32" s="23"/>
      <c r="E32" s="23"/>
      <c r="F32" s="23"/>
      <c r="G32" s="23"/>
      <c r="H32" s="24"/>
      <c r="I32" s="23"/>
      <c r="J32" s="23"/>
      <c r="K32" s="23"/>
      <c r="L32" s="23"/>
      <c r="M32" s="23"/>
      <c r="N32" s="23"/>
      <c r="O32" s="23"/>
      <c r="P32" s="24"/>
      <c r="Q32" s="23"/>
      <c r="R32" s="23"/>
      <c r="S32" s="23"/>
      <c r="T32" s="23"/>
      <c r="U32" s="24"/>
      <c r="V32" s="23"/>
      <c r="W32" s="23"/>
      <c r="X32" s="23"/>
      <c r="Y32" s="23"/>
      <c r="Z32" s="23"/>
      <c r="AA32" s="23"/>
      <c r="AB32" s="23"/>
      <c r="AC32" s="23"/>
      <c r="AD32" s="23"/>
      <c r="AE32" s="23"/>
      <c r="AF32" s="23"/>
      <c r="AG32" s="23"/>
      <c r="AH32" s="23"/>
      <c r="AI32" s="7">
        <f t="shared" si="5"/>
        <v>0</v>
      </c>
      <c r="AJ32" s="107">
        <f t="shared" si="6"/>
        <v>0</v>
      </c>
      <c r="AK32" s="107">
        <f t="shared" si="7"/>
        <v>0</v>
      </c>
    </row>
    <row r="33" spans="1:37">
      <c r="A33" s="12"/>
      <c r="B33" s="108"/>
      <c r="C33" s="109"/>
      <c r="D33" s="21"/>
      <c r="E33" s="21"/>
      <c r="F33" s="21"/>
      <c r="G33" s="21"/>
      <c r="H33" s="20"/>
      <c r="I33" s="21"/>
      <c r="J33" s="21"/>
      <c r="K33" s="21"/>
      <c r="L33" s="21"/>
      <c r="M33" s="21"/>
      <c r="N33" s="21"/>
      <c r="O33" s="21"/>
      <c r="P33" s="20"/>
      <c r="Q33" s="21"/>
      <c r="R33" s="21"/>
      <c r="S33" s="21"/>
      <c r="T33" s="21"/>
      <c r="U33" s="20"/>
      <c r="V33" s="21"/>
      <c r="W33" s="21"/>
      <c r="X33" s="21"/>
      <c r="Y33" s="21"/>
      <c r="Z33" s="21"/>
      <c r="AA33" s="21"/>
      <c r="AB33" s="21"/>
      <c r="AC33" s="21"/>
      <c r="AD33" s="21"/>
      <c r="AE33" s="21"/>
      <c r="AF33" s="21"/>
      <c r="AG33" s="21"/>
      <c r="AH33" s="21"/>
      <c r="AI33" s="7">
        <f t="shared" ref="AI33:AI43" si="8">COUNTIF(D33:AH33,"K")+2*COUNTIF(D33:AH33,"2K")+COUNTIF(D33:AH33,"TK")+COUNTIF(D33:AH33,"KT")+COUNTIF(D33:AH33,"PK")+COUNTIF(D33:AH33,"KP")+2*COUNTIF(D33:AH33,"K2")</f>
        <v>0</v>
      </c>
      <c r="AJ33" s="117">
        <f t="shared" ref="AJ33:AJ43" si="9">COUNTIF(E33:AI33,"P")+2*COUNTIF(E33:AI33,"2P")+COUNTIF(E33:AI33,"TP")+COUNTIF(E33:AI33,"PT")+COUNTIF(E33:AI33,"PK")+COUNTIF(E33:AI33,"KP")+2*COUNTIF(E33:AI33,"P2")</f>
        <v>0</v>
      </c>
      <c r="AK33" s="117">
        <f t="shared" ref="AK33:AK43" si="10">COUNTIF(D33:AH33,"T")+2*COUNTIF(D33:AH33,"2T")+2*COUNTIF(D33:AH33,"T2")+COUNTIF(D33:AH33,"PT")+COUNTIF(D33:AH33,"TP")+COUNTIF(D33:AH33,"TK")+COUNTIF(D33:AH33,"KT")</f>
        <v>0</v>
      </c>
    </row>
    <row r="34" spans="1:37">
      <c r="A34" s="12"/>
      <c r="B34" s="108"/>
      <c r="C34" s="109"/>
      <c r="D34" s="21"/>
      <c r="E34" s="21"/>
      <c r="F34" s="21"/>
      <c r="G34" s="21"/>
      <c r="H34" s="20"/>
      <c r="I34" s="21"/>
      <c r="J34" s="21"/>
      <c r="K34" s="21"/>
      <c r="L34" s="21"/>
      <c r="M34" s="21"/>
      <c r="N34" s="21"/>
      <c r="O34" s="21"/>
      <c r="P34" s="20"/>
      <c r="Q34" s="21"/>
      <c r="R34" s="21"/>
      <c r="S34" s="21"/>
      <c r="T34" s="21"/>
      <c r="U34" s="20"/>
      <c r="V34" s="21"/>
      <c r="W34" s="21"/>
      <c r="X34" s="21"/>
      <c r="Y34" s="21"/>
      <c r="Z34" s="21"/>
      <c r="AA34" s="21"/>
      <c r="AB34" s="21"/>
      <c r="AC34" s="21"/>
      <c r="AD34" s="21"/>
      <c r="AE34" s="21"/>
      <c r="AF34" s="21"/>
      <c r="AG34" s="21"/>
      <c r="AH34" s="21"/>
      <c r="AI34" s="7">
        <f t="shared" si="8"/>
        <v>0</v>
      </c>
      <c r="AJ34" s="117">
        <f t="shared" si="9"/>
        <v>0</v>
      </c>
      <c r="AK34" s="117">
        <f t="shared" si="10"/>
        <v>0</v>
      </c>
    </row>
    <row r="35" spans="1:37">
      <c r="A35" s="12"/>
      <c r="B35" s="108"/>
      <c r="C35" s="109"/>
      <c r="D35" s="23"/>
      <c r="E35" s="23"/>
      <c r="F35" s="23"/>
      <c r="G35" s="23"/>
      <c r="H35" s="24"/>
      <c r="I35" s="23"/>
      <c r="J35" s="23"/>
      <c r="K35" s="23"/>
      <c r="L35" s="23"/>
      <c r="M35" s="23"/>
      <c r="N35" s="23"/>
      <c r="O35" s="23"/>
      <c r="P35" s="24"/>
      <c r="Q35" s="23"/>
      <c r="R35" s="23"/>
      <c r="S35" s="23"/>
      <c r="T35" s="23"/>
      <c r="U35" s="24"/>
      <c r="V35" s="23"/>
      <c r="W35" s="23"/>
      <c r="X35" s="23"/>
      <c r="Y35" s="23"/>
      <c r="Z35" s="23"/>
      <c r="AA35" s="23"/>
      <c r="AB35" s="23"/>
      <c r="AC35" s="23"/>
      <c r="AD35" s="23"/>
      <c r="AE35" s="23"/>
      <c r="AF35" s="23"/>
      <c r="AG35" s="23"/>
      <c r="AH35" s="23"/>
      <c r="AI35" s="7">
        <f t="shared" si="8"/>
        <v>0</v>
      </c>
      <c r="AJ35" s="117">
        <f t="shared" si="9"/>
        <v>0</v>
      </c>
      <c r="AK35" s="117">
        <f t="shared" si="10"/>
        <v>0</v>
      </c>
    </row>
    <row r="36" spans="1:37">
      <c r="A36" s="12"/>
      <c r="B36" s="108"/>
      <c r="C36" s="109"/>
      <c r="D36" s="23"/>
      <c r="E36" s="23"/>
      <c r="F36" s="23"/>
      <c r="G36" s="23"/>
      <c r="H36" s="24"/>
      <c r="I36" s="23"/>
      <c r="J36" s="23"/>
      <c r="K36" s="23"/>
      <c r="L36" s="23"/>
      <c r="M36" s="23"/>
      <c r="N36" s="23"/>
      <c r="O36" s="23"/>
      <c r="P36" s="24"/>
      <c r="Q36" s="23"/>
      <c r="R36" s="23"/>
      <c r="S36" s="23"/>
      <c r="T36" s="23"/>
      <c r="U36" s="24"/>
      <c r="V36" s="23"/>
      <c r="W36" s="23"/>
      <c r="X36" s="23"/>
      <c r="Y36" s="23"/>
      <c r="Z36" s="23"/>
      <c r="AA36" s="23"/>
      <c r="AB36" s="23"/>
      <c r="AC36" s="23"/>
      <c r="AD36" s="23"/>
      <c r="AE36" s="23"/>
      <c r="AF36" s="23"/>
      <c r="AG36" s="23"/>
      <c r="AH36" s="23"/>
      <c r="AI36" s="7">
        <f t="shared" si="8"/>
        <v>0</v>
      </c>
      <c r="AJ36" s="117">
        <f t="shared" si="9"/>
        <v>0</v>
      </c>
      <c r="AK36" s="117">
        <f t="shared" si="10"/>
        <v>0</v>
      </c>
    </row>
    <row r="37" spans="1:37">
      <c r="A37" s="12"/>
      <c r="B37" s="108"/>
      <c r="C37" s="109"/>
      <c r="D37" s="23"/>
      <c r="E37" s="23"/>
      <c r="F37" s="23"/>
      <c r="G37" s="23"/>
      <c r="H37" s="24"/>
      <c r="I37" s="23"/>
      <c r="J37" s="23"/>
      <c r="K37" s="23"/>
      <c r="L37" s="23"/>
      <c r="M37" s="23"/>
      <c r="N37" s="23"/>
      <c r="O37" s="23"/>
      <c r="P37" s="24"/>
      <c r="Q37" s="23"/>
      <c r="R37" s="23"/>
      <c r="S37" s="23"/>
      <c r="T37" s="23"/>
      <c r="U37" s="24"/>
      <c r="V37" s="23"/>
      <c r="W37" s="23"/>
      <c r="X37" s="23"/>
      <c r="Y37" s="23"/>
      <c r="Z37" s="23"/>
      <c r="AA37" s="23"/>
      <c r="AB37" s="23"/>
      <c r="AC37" s="23"/>
      <c r="AD37" s="23"/>
      <c r="AE37" s="23"/>
      <c r="AF37" s="23"/>
      <c r="AG37" s="23"/>
      <c r="AH37" s="23"/>
      <c r="AI37" s="7">
        <f t="shared" si="8"/>
        <v>0</v>
      </c>
      <c r="AJ37" s="117">
        <f t="shared" si="9"/>
        <v>0</v>
      </c>
      <c r="AK37" s="117">
        <f t="shared" si="10"/>
        <v>0</v>
      </c>
    </row>
    <row r="38" spans="1:37">
      <c r="A38" s="12"/>
      <c r="B38" s="108"/>
      <c r="C38" s="110"/>
      <c r="D38" s="23"/>
      <c r="E38" s="23"/>
      <c r="F38" s="23"/>
      <c r="G38" s="23"/>
      <c r="H38" s="24"/>
      <c r="I38" s="23"/>
      <c r="J38" s="23"/>
      <c r="K38" s="23"/>
      <c r="L38" s="23"/>
      <c r="M38" s="23"/>
      <c r="N38" s="23"/>
      <c r="O38" s="23"/>
      <c r="P38" s="24"/>
      <c r="Q38" s="23"/>
      <c r="R38" s="23"/>
      <c r="S38" s="23"/>
      <c r="T38" s="23"/>
      <c r="U38" s="24"/>
      <c r="V38" s="23"/>
      <c r="W38" s="23"/>
      <c r="X38" s="23"/>
      <c r="Y38" s="23"/>
      <c r="Z38" s="23"/>
      <c r="AA38" s="23"/>
      <c r="AB38" s="23"/>
      <c r="AC38" s="23"/>
      <c r="AD38" s="23"/>
      <c r="AE38" s="23"/>
      <c r="AF38" s="23"/>
      <c r="AG38" s="23"/>
      <c r="AH38" s="23"/>
      <c r="AI38" s="7">
        <f t="shared" si="8"/>
        <v>0</v>
      </c>
      <c r="AJ38" s="117">
        <f t="shared" si="9"/>
        <v>0</v>
      </c>
      <c r="AK38" s="117">
        <f t="shared" si="10"/>
        <v>0</v>
      </c>
    </row>
    <row r="39" spans="1:37">
      <c r="A39" s="12"/>
      <c r="B39" s="108"/>
      <c r="C39" s="109"/>
      <c r="D39" s="23"/>
      <c r="E39" s="23"/>
      <c r="F39" s="23"/>
      <c r="G39" s="23"/>
      <c r="H39" s="24"/>
      <c r="I39" s="23"/>
      <c r="J39" s="23"/>
      <c r="K39" s="23"/>
      <c r="L39" s="23"/>
      <c r="M39" s="23"/>
      <c r="N39" s="23"/>
      <c r="O39" s="23"/>
      <c r="P39" s="24"/>
      <c r="Q39" s="23"/>
      <c r="R39" s="23"/>
      <c r="S39" s="23"/>
      <c r="T39" s="23"/>
      <c r="U39" s="24"/>
      <c r="V39" s="23"/>
      <c r="W39" s="23"/>
      <c r="X39" s="23"/>
      <c r="Y39" s="23"/>
      <c r="Z39" s="23"/>
      <c r="AA39" s="23"/>
      <c r="AB39" s="23"/>
      <c r="AC39" s="23"/>
      <c r="AD39" s="23"/>
      <c r="AE39" s="23"/>
      <c r="AF39" s="23"/>
      <c r="AG39" s="23"/>
      <c r="AH39" s="23"/>
      <c r="AI39" s="7">
        <f t="shared" si="8"/>
        <v>0</v>
      </c>
      <c r="AJ39" s="117">
        <f t="shared" si="9"/>
        <v>0</v>
      </c>
      <c r="AK39" s="117">
        <f t="shared" si="10"/>
        <v>0</v>
      </c>
    </row>
    <row r="40" spans="1:37">
      <c r="A40" s="12"/>
      <c r="B40" s="108"/>
      <c r="C40" s="109"/>
      <c r="D40" s="23"/>
      <c r="E40" s="23"/>
      <c r="F40" s="23"/>
      <c r="G40" s="23"/>
      <c r="H40" s="24"/>
      <c r="I40" s="23"/>
      <c r="J40" s="23"/>
      <c r="K40" s="23"/>
      <c r="L40" s="23"/>
      <c r="M40" s="23"/>
      <c r="N40" s="23"/>
      <c r="O40" s="23"/>
      <c r="P40" s="24"/>
      <c r="Q40" s="23"/>
      <c r="R40" s="23"/>
      <c r="S40" s="23"/>
      <c r="T40" s="23"/>
      <c r="U40" s="24"/>
      <c r="V40" s="23"/>
      <c r="W40" s="23"/>
      <c r="X40" s="23"/>
      <c r="Y40" s="23"/>
      <c r="Z40" s="23"/>
      <c r="AA40" s="23"/>
      <c r="AB40" s="23"/>
      <c r="AC40" s="23"/>
      <c r="AD40" s="23"/>
      <c r="AE40" s="23"/>
      <c r="AF40" s="23"/>
      <c r="AG40" s="23"/>
      <c r="AH40" s="23"/>
      <c r="AI40" s="7">
        <f t="shared" si="8"/>
        <v>0</v>
      </c>
      <c r="AJ40" s="117">
        <f t="shared" si="9"/>
        <v>0</v>
      </c>
      <c r="AK40" s="117">
        <f t="shared" si="10"/>
        <v>0</v>
      </c>
    </row>
    <row r="41" spans="1:37">
      <c r="A41" s="12"/>
      <c r="B41" s="108"/>
      <c r="C41" s="109"/>
      <c r="D41" s="23"/>
      <c r="E41" s="23"/>
      <c r="F41" s="23"/>
      <c r="G41" s="23"/>
      <c r="H41" s="24"/>
      <c r="I41" s="23"/>
      <c r="J41" s="23"/>
      <c r="K41" s="23"/>
      <c r="L41" s="23"/>
      <c r="M41" s="23"/>
      <c r="N41" s="23"/>
      <c r="O41" s="23"/>
      <c r="P41" s="24"/>
      <c r="Q41" s="23"/>
      <c r="R41" s="23"/>
      <c r="S41" s="23"/>
      <c r="T41" s="23"/>
      <c r="U41" s="24"/>
      <c r="V41" s="23"/>
      <c r="W41" s="23"/>
      <c r="X41" s="23"/>
      <c r="Y41" s="23"/>
      <c r="Z41" s="23"/>
      <c r="AA41" s="23"/>
      <c r="AB41" s="23"/>
      <c r="AC41" s="23"/>
      <c r="AD41" s="23"/>
      <c r="AE41" s="23"/>
      <c r="AF41" s="23"/>
      <c r="AG41" s="23"/>
      <c r="AH41" s="23"/>
      <c r="AI41" s="7">
        <f t="shared" si="8"/>
        <v>0</v>
      </c>
      <c r="AJ41" s="117">
        <f t="shared" si="9"/>
        <v>0</v>
      </c>
      <c r="AK41" s="117">
        <f t="shared" si="10"/>
        <v>0</v>
      </c>
    </row>
    <row r="42" spans="1:37">
      <c r="A42" s="12"/>
      <c r="B42" s="108"/>
      <c r="C42" s="109"/>
      <c r="D42" s="23"/>
      <c r="E42" s="23"/>
      <c r="F42" s="23"/>
      <c r="G42" s="23"/>
      <c r="H42" s="24"/>
      <c r="I42" s="23"/>
      <c r="J42" s="23"/>
      <c r="K42" s="23"/>
      <c r="L42" s="23"/>
      <c r="M42" s="23"/>
      <c r="N42" s="23"/>
      <c r="O42" s="23"/>
      <c r="P42" s="24"/>
      <c r="Q42" s="23"/>
      <c r="R42" s="23"/>
      <c r="S42" s="23"/>
      <c r="T42" s="23"/>
      <c r="U42" s="24"/>
      <c r="V42" s="23"/>
      <c r="W42" s="23"/>
      <c r="X42" s="23"/>
      <c r="Y42" s="23"/>
      <c r="Z42" s="23"/>
      <c r="AA42" s="23"/>
      <c r="AB42" s="23"/>
      <c r="AC42" s="23"/>
      <c r="AD42" s="23"/>
      <c r="AE42" s="23"/>
      <c r="AF42" s="23"/>
      <c r="AG42" s="23"/>
      <c r="AH42" s="23"/>
      <c r="AI42" s="7">
        <f t="shared" si="8"/>
        <v>0</v>
      </c>
      <c r="AJ42" s="117">
        <f t="shared" si="9"/>
        <v>0</v>
      </c>
      <c r="AK42" s="117">
        <f t="shared" si="10"/>
        <v>0</v>
      </c>
    </row>
    <row r="43" spans="1:37">
      <c r="A43" s="12"/>
      <c r="B43" s="108"/>
      <c r="C43" s="109"/>
      <c r="D43" s="23"/>
      <c r="E43" s="23"/>
      <c r="F43" s="23"/>
      <c r="G43" s="23"/>
      <c r="H43" s="24"/>
      <c r="I43" s="23"/>
      <c r="J43" s="23"/>
      <c r="K43" s="23"/>
      <c r="L43" s="23"/>
      <c r="M43" s="23"/>
      <c r="N43" s="23"/>
      <c r="O43" s="23"/>
      <c r="P43" s="24"/>
      <c r="Q43" s="23"/>
      <c r="R43" s="23"/>
      <c r="S43" s="23"/>
      <c r="T43" s="23"/>
      <c r="U43" s="24"/>
      <c r="V43" s="23"/>
      <c r="W43" s="23"/>
      <c r="X43" s="23"/>
      <c r="Y43" s="23"/>
      <c r="Z43" s="23"/>
      <c r="AA43" s="23"/>
      <c r="AB43" s="23"/>
      <c r="AC43" s="23"/>
      <c r="AD43" s="23"/>
      <c r="AE43" s="23"/>
      <c r="AF43" s="23"/>
      <c r="AG43" s="23"/>
      <c r="AH43" s="23"/>
      <c r="AI43" s="7">
        <f t="shared" si="8"/>
        <v>0</v>
      </c>
      <c r="AJ43" s="117">
        <f t="shared" si="9"/>
        <v>0</v>
      </c>
      <c r="AK43" s="117">
        <f t="shared" si="10"/>
        <v>0</v>
      </c>
    </row>
    <row r="44" spans="1:37">
      <c r="A44" s="199" t="s">
        <v>9</v>
      </c>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7">
        <f>SUM(AI7:AI43)</f>
        <v>0</v>
      </c>
      <c r="AJ44" s="7">
        <f>SUM(AJ7:AJ43)</f>
        <v>0</v>
      </c>
      <c r="AK44" s="7">
        <f>SUM(AK7:AK43)</f>
        <v>0</v>
      </c>
    </row>
    <row r="45" spans="1:37">
      <c r="A45" s="187" t="s">
        <v>125</v>
      </c>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9"/>
    </row>
    <row r="46" spans="1:37">
      <c r="B46" s="186"/>
      <c r="C46" s="186"/>
      <c r="D46" s="186"/>
      <c r="E46" s="186"/>
      <c r="F46" s="186"/>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c r="B47" s="186"/>
      <c r="C47" s="186"/>
      <c r="D47" s="186"/>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1:37">
      <c r="B48" s="186"/>
      <c r="C48" s="186"/>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sheetData>
  <mergeCells count="19">
    <mergeCell ref="H4:K4"/>
    <mergeCell ref="L4:M4"/>
    <mergeCell ref="N4:P4"/>
    <mergeCell ref="Q4:S4"/>
    <mergeCell ref="B48:C48"/>
    <mergeCell ref="B47:D47"/>
    <mergeCell ref="A45:AK45"/>
    <mergeCell ref="B46:F46"/>
    <mergeCell ref="AK5:AK6"/>
    <mergeCell ref="A5:A6"/>
    <mergeCell ref="B5:C6"/>
    <mergeCell ref="AI5:AI6"/>
    <mergeCell ref="AJ5:AJ6"/>
    <mergeCell ref="A44:AH44"/>
    <mergeCell ref="A1:O1"/>
    <mergeCell ref="P1:AK1"/>
    <mergeCell ref="A2:O2"/>
    <mergeCell ref="P2:AK2"/>
    <mergeCell ref="A3:AK3"/>
  </mergeCells>
  <conditionalFormatting sqref="D6:AH20 D33:AH43 D21:J21 L21:AH21">
    <cfRule type="expression" dxfId="18" priority="2">
      <formula>IF(D$6="CN",1,0)</formula>
    </cfRule>
  </conditionalFormatting>
  <conditionalFormatting sqref="D6:AH6">
    <cfRule type="expression" dxfId="17" priority="4">
      <formula>IF(#REF!="CN",1,0)</formula>
    </cfRule>
  </conditionalFormatting>
  <conditionalFormatting sqref="D6:AH6">
    <cfRule type="expression" dxfId="16" priority="3">
      <formula>IF(#REF!="CN",1,0)</formula>
    </cfRule>
  </conditionalFormatting>
  <conditionalFormatting sqref="D22:AH32">
    <cfRule type="expression" dxfId="15" priority="1">
      <formula>IF(D$6="CN",1,0)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2"/>
  <sheetViews>
    <sheetView workbookViewId="0">
      <selection activeCell="AB33" sqref="AB33"/>
    </sheetView>
  </sheetViews>
  <sheetFormatPr defaultRowHeight="15.75"/>
  <cols>
    <col min="1" max="1" width="6.83203125" customWidth="1"/>
    <col min="2" max="2" width="22.5" customWidth="1"/>
    <col min="3" max="3" width="11" customWidth="1"/>
    <col min="4" max="34" width="4.1640625" customWidth="1"/>
    <col min="35" max="37" width="6" customWidth="1"/>
    <col min="38" max="38" width="10.83203125" customWidth="1"/>
    <col min="39" max="39" width="12.1640625" customWidth="1"/>
    <col min="40" max="40" width="10.83203125" customWidth="1"/>
  </cols>
  <sheetData>
    <row r="1" spans="1:40" s="8" customFormat="1" ht="18">
      <c r="A1" s="185" t="s">
        <v>0</v>
      </c>
      <c r="B1" s="185"/>
      <c r="C1" s="185"/>
      <c r="D1" s="185"/>
      <c r="E1" s="185"/>
      <c r="F1" s="185"/>
      <c r="G1" s="185"/>
      <c r="H1" s="185"/>
      <c r="I1" s="185"/>
      <c r="J1" s="185"/>
      <c r="K1" s="185"/>
      <c r="L1" s="185"/>
      <c r="M1" s="185"/>
      <c r="N1" s="185"/>
      <c r="O1" s="185"/>
      <c r="P1" s="182" t="s">
        <v>1</v>
      </c>
      <c r="Q1" s="182"/>
      <c r="R1" s="182"/>
      <c r="S1" s="182"/>
      <c r="T1" s="182"/>
      <c r="U1" s="182"/>
      <c r="V1" s="182"/>
      <c r="W1" s="182"/>
      <c r="X1" s="182"/>
      <c r="Y1" s="182"/>
      <c r="Z1" s="182"/>
      <c r="AA1" s="182"/>
      <c r="AB1" s="182"/>
      <c r="AC1" s="182"/>
      <c r="AD1" s="182"/>
      <c r="AE1" s="182"/>
      <c r="AF1" s="182"/>
      <c r="AG1" s="182"/>
      <c r="AH1" s="182"/>
      <c r="AI1" s="182"/>
      <c r="AJ1" s="182"/>
      <c r="AK1" s="182"/>
    </row>
    <row r="2" spans="1:40" s="8" customFormat="1" ht="18">
      <c r="A2" s="182" t="s">
        <v>43</v>
      </c>
      <c r="B2" s="182"/>
      <c r="C2" s="182"/>
      <c r="D2" s="182"/>
      <c r="E2" s="182"/>
      <c r="F2" s="182"/>
      <c r="G2" s="182"/>
      <c r="H2" s="182"/>
      <c r="I2" s="182"/>
      <c r="J2" s="182"/>
      <c r="K2" s="182"/>
      <c r="L2" s="182"/>
      <c r="M2" s="182"/>
      <c r="N2" s="182"/>
      <c r="O2" s="182"/>
      <c r="P2" s="182" t="s">
        <v>2</v>
      </c>
      <c r="Q2" s="182"/>
      <c r="R2" s="182"/>
      <c r="S2" s="182"/>
      <c r="T2" s="182"/>
      <c r="U2" s="182"/>
      <c r="V2" s="182"/>
      <c r="W2" s="182"/>
      <c r="X2" s="182"/>
      <c r="Y2" s="182"/>
      <c r="Z2" s="182"/>
      <c r="AA2" s="182"/>
      <c r="AB2" s="182"/>
      <c r="AC2" s="182"/>
      <c r="AD2" s="182"/>
      <c r="AE2" s="182"/>
      <c r="AF2" s="182"/>
      <c r="AG2" s="182"/>
      <c r="AH2" s="182"/>
      <c r="AI2" s="182"/>
      <c r="AJ2" s="182"/>
      <c r="AK2" s="182"/>
    </row>
    <row r="3" spans="1:40" s="8" customFormat="1" ht="22.5">
      <c r="A3" s="183" t="s">
        <v>282</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row>
    <row r="4" spans="1:40" s="8" customFormat="1" ht="31.5" customHeight="1">
      <c r="B4" s="81"/>
      <c r="C4" s="81"/>
      <c r="D4" s="81" t="s">
        <v>51</v>
      </c>
      <c r="E4" s="81" t="s">
        <v>51</v>
      </c>
      <c r="F4" s="81"/>
      <c r="G4" s="81"/>
      <c r="H4" s="184" t="s">
        <v>121</v>
      </c>
      <c r="I4" s="184"/>
      <c r="J4" s="184"/>
      <c r="K4" s="184"/>
      <c r="L4" s="184">
        <v>10</v>
      </c>
      <c r="M4" s="184"/>
      <c r="N4" s="184" t="s">
        <v>122</v>
      </c>
      <c r="O4" s="184"/>
      <c r="P4" s="184"/>
      <c r="Q4" s="184">
        <v>2021</v>
      </c>
      <c r="R4" s="184"/>
      <c r="S4" s="184"/>
      <c r="T4" s="81"/>
      <c r="U4" s="81"/>
      <c r="V4" s="81"/>
      <c r="W4" s="81"/>
      <c r="X4" s="81"/>
      <c r="Y4" s="81"/>
      <c r="Z4" s="81"/>
      <c r="AA4" s="81"/>
      <c r="AB4" s="81"/>
      <c r="AC4" s="81"/>
      <c r="AD4" s="81"/>
      <c r="AE4" s="81"/>
      <c r="AF4" s="81"/>
      <c r="AG4" s="81"/>
      <c r="AH4" s="81"/>
      <c r="AI4" s="81"/>
      <c r="AJ4" s="81"/>
      <c r="AK4" s="81"/>
    </row>
    <row r="5" spans="1:40" s="9" customFormat="1" ht="21" customHeight="1">
      <c r="A5" s="193" t="s">
        <v>3</v>
      </c>
      <c r="B5" s="195" t="s">
        <v>4</v>
      </c>
      <c r="C5" s="196"/>
      <c r="D5" s="82">
        <f>DATE(Q4,L4,1)</f>
        <v>44470</v>
      </c>
      <c r="E5" s="82">
        <f>D5+1</f>
        <v>44471</v>
      </c>
      <c r="F5" s="82">
        <f t="shared" ref="F5:AH5" si="0">E5+1</f>
        <v>44472</v>
      </c>
      <c r="G5" s="82">
        <f t="shared" si="0"/>
        <v>44473</v>
      </c>
      <c r="H5" s="82">
        <f t="shared" si="0"/>
        <v>44474</v>
      </c>
      <c r="I5" s="82">
        <f t="shared" si="0"/>
        <v>44475</v>
      </c>
      <c r="J5" s="82">
        <f t="shared" si="0"/>
        <v>44476</v>
      </c>
      <c r="K5" s="82">
        <f t="shared" si="0"/>
        <v>44477</v>
      </c>
      <c r="L5" s="82">
        <f t="shared" si="0"/>
        <v>44478</v>
      </c>
      <c r="M5" s="82">
        <f t="shared" si="0"/>
        <v>44479</v>
      </c>
      <c r="N5" s="82">
        <f t="shared" si="0"/>
        <v>44480</v>
      </c>
      <c r="O5" s="82">
        <f t="shared" si="0"/>
        <v>44481</v>
      </c>
      <c r="P5" s="82">
        <f t="shared" si="0"/>
        <v>44482</v>
      </c>
      <c r="Q5" s="82">
        <f t="shared" si="0"/>
        <v>44483</v>
      </c>
      <c r="R5" s="82">
        <f t="shared" si="0"/>
        <v>44484</v>
      </c>
      <c r="S5" s="82">
        <f t="shared" si="0"/>
        <v>44485</v>
      </c>
      <c r="T5" s="82">
        <f t="shared" si="0"/>
        <v>44486</v>
      </c>
      <c r="U5" s="82">
        <f t="shared" si="0"/>
        <v>44487</v>
      </c>
      <c r="V5" s="82">
        <f t="shared" si="0"/>
        <v>44488</v>
      </c>
      <c r="W5" s="82">
        <f t="shared" si="0"/>
        <v>44489</v>
      </c>
      <c r="X5" s="82">
        <f t="shared" si="0"/>
        <v>44490</v>
      </c>
      <c r="Y5" s="82">
        <f t="shared" si="0"/>
        <v>44491</v>
      </c>
      <c r="Z5" s="82">
        <f t="shared" si="0"/>
        <v>44492</v>
      </c>
      <c r="AA5" s="82">
        <f t="shared" si="0"/>
        <v>44493</v>
      </c>
      <c r="AB5" s="82">
        <f t="shared" si="0"/>
        <v>44494</v>
      </c>
      <c r="AC5" s="82">
        <f t="shared" si="0"/>
        <v>44495</v>
      </c>
      <c r="AD5" s="82">
        <f t="shared" si="0"/>
        <v>44496</v>
      </c>
      <c r="AE5" s="82">
        <f t="shared" si="0"/>
        <v>44497</v>
      </c>
      <c r="AF5" s="82">
        <f t="shared" si="0"/>
        <v>44498</v>
      </c>
      <c r="AG5" s="82">
        <f t="shared" si="0"/>
        <v>44499</v>
      </c>
      <c r="AH5" s="82">
        <f t="shared" si="0"/>
        <v>44500</v>
      </c>
      <c r="AI5" s="190" t="s">
        <v>5</v>
      </c>
      <c r="AJ5" s="190" t="s">
        <v>6</v>
      </c>
      <c r="AK5" s="190" t="s">
        <v>7</v>
      </c>
    </row>
    <row r="6" spans="1:40" s="9" customFormat="1" ht="21" customHeight="1">
      <c r="A6" s="194"/>
      <c r="B6" s="197"/>
      <c r="C6" s="198"/>
      <c r="D6" s="83">
        <f>IF(WEEKDAY(D5)=1,"CN",WEEKDAY(D5))</f>
        <v>6</v>
      </c>
      <c r="E6" s="83">
        <f t="shared" ref="E6:AH6" si="1">IF(WEEKDAY(E5)=1,"CN",WEEKDAY(E5))</f>
        <v>7</v>
      </c>
      <c r="F6" s="83" t="str">
        <f t="shared" si="1"/>
        <v>CN</v>
      </c>
      <c r="G6" s="83">
        <f t="shared" si="1"/>
        <v>2</v>
      </c>
      <c r="H6" s="83">
        <f t="shared" si="1"/>
        <v>3</v>
      </c>
      <c r="I6" s="83">
        <f t="shared" si="1"/>
        <v>4</v>
      </c>
      <c r="J6" s="83">
        <f t="shared" si="1"/>
        <v>5</v>
      </c>
      <c r="K6" s="83">
        <f t="shared" si="1"/>
        <v>6</v>
      </c>
      <c r="L6" s="83">
        <f t="shared" si="1"/>
        <v>7</v>
      </c>
      <c r="M6" s="83" t="str">
        <f t="shared" si="1"/>
        <v>CN</v>
      </c>
      <c r="N6" s="83">
        <f t="shared" si="1"/>
        <v>2</v>
      </c>
      <c r="O6" s="83">
        <f t="shared" si="1"/>
        <v>3</v>
      </c>
      <c r="P6" s="83">
        <f t="shared" si="1"/>
        <v>4</v>
      </c>
      <c r="Q6" s="83">
        <f t="shared" si="1"/>
        <v>5</v>
      </c>
      <c r="R6" s="83">
        <f t="shared" si="1"/>
        <v>6</v>
      </c>
      <c r="S6" s="83">
        <f t="shared" si="1"/>
        <v>7</v>
      </c>
      <c r="T6" s="83" t="str">
        <f t="shared" si="1"/>
        <v>CN</v>
      </c>
      <c r="U6" s="83">
        <f t="shared" si="1"/>
        <v>2</v>
      </c>
      <c r="V6" s="83">
        <f t="shared" si="1"/>
        <v>3</v>
      </c>
      <c r="W6" s="83">
        <f t="shared" si="1"/>
        <v>4</v>
      </c>
      <c r="X6" s="83">
        <f t="shared" si="1"/>
        <v>5</v>
      </c>
      <c r="Y6" s="83">
        <f t="shared" si="1"/>
        <v>6</v>
      </c>
      <c r="Z6" s="83">
        <f t="shared" si="1"/>
        <v>7</v>
      </c>
      <c r="AA6" s="83" t="str">
        <f t="shared" si="1"/>
        <v>CN</v>
      </c>
      <c r="AB6" s="83">
        <f t="shared" si="1"/>
        <v>2</v>
      </c>
      <c r="AC6" s="83">
        <f t="shared" si="1"/>
        <v>3</v>
      </c>
      <c r="AD6" s="83">
        <f t="shared" si="1"/>
        <v>4</v>
      </c>
      <c r="AE6" s="83">
        <f t="shared" si="1"/>
        <v>5</v>
      </c>
      <c r="AF6" s="83">
        <f t="shared" si="1"/>
        <v>6</v>
      </c>
      <c r="AG6" s="83">
        <f t="shared" si="1"/>
        <v>7</v>
      </c>
      <c r="AH6" s="83" t="str">
        <f t="shared" si="1"/>
        <v>CN</v>
      </c>
      <c r="AI6" s="191"/>
      <c r="AJ6" s="191"/>
      <c r="AK6" s="191"/>
    </row>
    <row r="7" spans="1:40" s="1" customFormat="1" ht="21" customHeight="1">
      <c r="A7" s="12">
        <v>1</v>
      </c>
      <c r="B7" s="108" t="s">
        <v>191</v>
      </c>
      <c r="C7" s="110" t="s">
        <v>25</v>
      </c>
      <c r="D7" s="27"/>
      <c r="E7" s="28"/>
      <c r="F7" s="28"/>
      <c r="G7" s="28"/>
      <c r="H7" s="28"/>
      <c r="I7" s="28"/>
      <c r="J7" s="28"/>
      <c r="K7" s="28"/>
      <c r="L7" s="28"/>
      <c r="M7" s="28"/>
      <c r="N7" s="28"/>
      <c r="O7" s="43"/>
      <c r="P7" s="28"/>
      <c r="Q7" s="28"/>
      <c r="R7" s="28"/>
      <c r="S7" s="28"/>
      <c r="T7" s="28"/>
      <c r="U7" s="28"/>
      <c r="V7" s="28"/>
      <c r="W7" s="28"/>
      <c r="X7" s="28"/>
      <c r="Y7" s="28"/>
      <c r="Z7" s="28"/>
      <c r="AA7" s="28"/>
      <c r="AB7" s="28"/>
      <c r="AC7" s="28"/>
      <c r="AD7" s="28"/>
      <c r="AE7" s="28"/>
      <c r="AF7" s="28"/>
      <c r="AG7" s="28"/>
      <c r="AH7" s="28"/>
      <c r="AI7" s="7">
        <f>COUNTIF(D7:AH7,"K")+2*COUNTIF(D7:AH7,"2K")+COUNTIF(D7:AH7,"TK")+COUNTIF(D7:AH7,"KT")+COUNTIF(D7:AH7,"PK")+COUNTIF(D7:AH7,"KP")+2*COUNTIF(D7:AH7,"K2")</f>
        <v>0</v>
      </c>
      <c r="AJ7" s="84">
        <f>COUNTIF(E7:AI7,"P")+2*COUNTIF(E7:AI7,"2P")+COUNTIF(E7:AI7,"TP")+COUNTIF(E7:AI7,"PT")+COUNTIF(E7:AI7,"PK")+COUNTIF(E7:AI7,"KP")+2*COUNTIF(E7:AI7,"P2")</f>
        <v>0</v>
      </c>
      <c r="AK7" s="98">
        <f>COUNTIF(D7:AH7,"T")+2*COUNTIF(D7:AH7,"2T")+2*COUNTIF(D7:AH7,"T2")+COUNTIF(D7:AH7,"PT")+COUNTIF(D7:AH7,"TP")+COUNTIF(D7:AH7,"TK")+COUNTIF(D7:AH7,"KT")</f>
        <v>0</v>
      </c>
      <c r="AL7" s="2"/>
      <c r="AM7" s="3"/>
      <c r="AN7" s="4"/>
    </row>
    <row r="8" spans="1:40" s="1" customFormat="1" ht="21" customHeight="1">
      <c r="A8" s="16">
        <v>2</v>
      </c>
      <c r="B8" s="108" t="s">
        <v>259</v>
      </c>
      <c r="C8" s="110" t="s">
        <v>19</v>
      </c>
      <c r="D8" s="27"/>
      <c r="E8" s="28"/>
      <c r="F8" s="28"/>
      <c r="G8" s="28"/>
      <c r="H8" s="28"/>
      <c r="I8" s="28"/>
      <c r="J8" s="28"/>
      <c r="K8" s="17"/>
      <c r="L8" s="28"/>
      <c r="M8" s="28"/>
      <c r="N8" s="28"/>
      <c r="O8" s="43"/>
      <c r="P8" s="28"/>
      <c r="Q8" s="28"/>
      <c r="R8" s="28"/>
      <c r="S8" s="28"/>
      <c r="T8" s="28"/>
      <c r="U8" s="28"/>
      <c r="V8" s="28"/>
      <c r="W8" s="28"/>
      <c r="X8" s="28"/>
      <c r="Y8" s="28"/>
      <c r="Z8" s="28"/>
      <c r="AA8" s="28"/>
      <c r="AB8" s="28"/>
      <c r="AC8" s="28"/>
      <c r="AD8" s="28"/>
      <c r="AE8" s="28"/>
      <c r="AF8" s="28"/>
      <c r="AG8" s="28"/>
      <c r="AH8" s="28"/>
      <c r="AI8" s="7">
        <f t="shared" ref="AI8:AI15" si="2">COUNTIF(D8:AH8,"K")+2*COUNTIF(D8:AH8,"2K")+COUNTIF(D8:AH8,"TK")+COUNTIF(D8:AH8,"KT")+COUNTIF(D8:AH8,"PK")+COUNTIF(D8:AH8,"KP")+2*COUNTIF(D8:AH8,"K2")</f>
        <v>0</v>
      </c>
      <c r="AJ8" s="84">
        <f t="shared" ref="AJ8:AJ15" si="3">COUNTIF(E8:AI8,"P")+2*COUNTIF(E8:AI8,"2P")+COUNTIF(E8:AI8,"TP")+COUNTIF(E8:AI8,"PT")+COUNTIF(E8:AI8,"PK")+COUNTIF(E8:AI8,"KP")+2*COUNTIF(E8:AI8,"P2")</f>
        <v>0</v>
      </c>
      <c r="AK8" s="98">
        <f t="shared" ref="AK8:AK15" si="4">COUNTIF(D8:AH8,"T")+2*COUNTIF(D8:AH8,"2T")+2*COUNTIF(D8:AH8,"T2")+COUNTIF(D8:AH8,"PT")+COUNTIF(D8:AH8,"TP")+COUNTIF(D8:AH8,"TK")+COUNTIF(D8:AH8,"KT")</f>
        <v>0</v>
      </c>
      <c r="AL8" s="4"/>
      <c r="AM8" s="4"/>
      <c r="AN8" s="4"/>
    </row>
    <row r="9" spans="1:40" s="1" customFormat="1" ht="21" customHeight="1">
      <c r="A9" s="12">
        <v>3</v>
      </c>
      <c r="B9" s="108" t="s">
        <v>260</v>
      </c>
      <c r="C9" s="109" t="s">
        <v>19</v>
      </c>
      <c r="D9" s="27"/>
      <c r="E9" s="28"/>
      <c r="F9" s="28"/>
      <c r="G9" s="28"/>
      <c r="H9" s="28"/>
      <c r="I9" s="28"/>
      <c r="J9" s="28"/>
      <c r="K9" s="28"/>
      <c r="L9" s="28"/>
      <c r="M9" s="28"/>
      <c r="N9" s="28"/>
      <c r="O9" s="43"/>
      <c r="P9" s="28"/>
      <c r="Q9" s="28"/>
      <c r="R9" s="28"/>
      <c r="S9" s="28"/>
      <c r="T9" s="28"/>
      <c r="U9" s="28"/>
      <c r="V9" s="28"/>
      <c r="W9" s="28"/>
      <c r="X9" s="28"/>
      <c r="Y9" s="28"/>
      <c r="Z9" s="28"/>
      <c r="AA9" s="28"/>
      <c r="AB9" s="28"/>
      <c r="AC9" s="28"/>
      <c r="AD9" s="28"/>
      <c r="AE9" s="28"/>
      <c r="AF9" s="28"/>
      <c r="AG9" s="28"/>
      <c r="AH9" s="28"/>
      <c r="AI9" s="7">
        <f t="shared" si="2"/>
        <v>0</v>
      </c>
      <c r="AJ9" s="84">
        <f t="shared" si="3"/>
        <v>0</v>
      </c>
      <c r="AK9" s="98">
        <f t="shared" si="4"/>
        <v>0</v>
      </c>
      <c r="AL9" s="4"/>
      <c r="AM9" s="4"/>
      <c r="AN9" s="4"/>
    </row>
    <row r="10" spans="1:40" s="1" customFormat="1" ht="21" customHeight="1">
      <c r="A10" s="16">
        <v>4</v>
      </c>
      <c r="B10" s="108" t="s">
        <v>261</v>
      </c>
      <c r="C10" s="109" t="s">
        <v>20</v>
      </c>
      <c r="D10" s="27"/>
      <c r="E10" s="28"/>
      <c r="F10" s="28"/>
      <c r="G10" s="28"/>
      <c r="H10" s="28"/>
      <c r="I10" s="28"/>
      <c r="J10" s="28"/>
      <c r="K10" s="28"/>
      <c r="L10" s="28"/>
      <c r="M10" s="28"/>
      <c r="N10" s="28"/>
      <c r="O10" s="43"/>
      <c r="P10" s="28"/>
      <c r="Q10" s="28"/>
      <c r="R10" s="28"/>
      <c r="S10" s="28"/>
      <c r="T10" s="28"/>
      <c r="U10" s="28"/>
      <c r="V10" s="28"/>
      <c r="W10" s="28"/>
      <c r="X10" s="28"/>
      <c r="Y10" s="28"/>
      <c r="Z10" s="28"/>
      <c r="AA10" s="28"/>
      <c r="AB10" s="28"/>
      <c r="AC10" s="28"/>
      <c r="AD10" s="28"/>
      <c r="AE10" s="28"/>
      <c r="AF10" s="28"/>
      <c r="AG10" s="28"/>
      <c r="AH10" s="28"/>
      <c r="AI10" s="7">
        <f t="shared" si="2"/>
        <v>0</v>
      </c>
      <c r="AJ10" s="84">
        <f t="shared" si="3"/>
        <v>0</v>
      </c>
      <c r="AK10" s="98">
        <f t="shared" si="4"/>
        <v>0</v>
      </c>
      <c r="AL10" s="4"/>
      <c r="AM10" s="4"/>
      <c r="AN10" s="4"/>
    </row>
    <row r="11" spans="1:40" s="1" customFormat="1" ht="21" customHeight="1">
      <c r="A11" s="12">
        <v>5</v>
      </c>
      <c r="B11" s="108" t="s">
        <v>262</v>
      </c>
      <c r="C11" s="109" t="s">
        <v>161</v>
      </c>
      <c r="D11" s="27"/>
      <c r="E11" s="28"/>
      <c r="F11" s="28"/>
      <c r="G11" s="28"/>
      <c r="H11" s="28"/>
      <c r="I11" s="28"/>
      <c r="J11" s="28"/>
      <c r="K11" s="28"/>
      <c r="L11" s="28"/>
      <c r="M11" s="28"/>
      <c r="N11" s="28"/>
      <c r="O11" s="43"/>
      <c r="P11" s="28"/>
      <c r="Q11" s="28"/>
      <c r="R11" s="28"/>
      <c r="S11" s="28"/>
      <c r="T11" s="28"/>
      <c r="U11" s="28"/>
      <c r="V11" s="28"/>
      <c r="W11" s="28"/>
      <c r="X11" s="28"/>
      <c r="Y11" s="28"/>
      <c r="Z11" s="28"/>
      <c r="AA11" s="28"/>
      <c r="AB11" s="28"/>
      <c r="AC11" s="28"/>
      <c r="AD11" s="28"/>
      <c r="AE11" s="28"/>
      <c r="AF11" s="28"/>
      <c r="AG11" s="28"/>
      <c r="AH11" s="28"/>
      <c r="AI11" s="7">
        <f t="shared" si="2"/>
        <v>0</v>
      </c>
      <c r="AJ11" s="84">
        <f t="shared" si="3"/>
        <v>0</v>
      </c>
      <c r="AK11" s="98">
        <f t="shared" si="4"/>
        <v>0</v>
      </c>
      <c r="AL11" s="4"/>
      <c r="AM11" s="4"/>
      <c r="AN11" s="4"/>
    </row>
    <row r="12" spans="1:40" s="1" customFormat="1" ht="21" customHeight="1">
      <c r="A12" s="16">
        <v>6</v>
      </c>
      <c r="B12" s="108" t="s">
        <v>263</v>
      </c>
      <c r="C12" s="110" t="s">
        <v>161</v>
      </c>
      <c r="D12" s="27"/>
      <c r="E12" s="28"/>
      <c r="F12" s="28"/>
      <c r="G12" s="28"/>
      <c r="H12" s="28"/>
      <c r="I12" s="28"/>
      <c r="J12" s="28"/>
      <c r="K12" s="28"/>
      <c r="L12" s="28"/>
      <c r="M12" s="28"/>
      <c r="N12" s="28"/>
      <c r="O12" s="43"/>
      <c r="P12" s="28"/>
      <c r="Q12" s="28"/>
      <c r="R12" s="28"/>
      <c r="S12" s="28"/>
      <c r="T12" s="28"/>
      <c r="U12" s="28"/>
      <c r="V12" s="28"/>
      <c r="W12" s="28"/>
      <c r="X12" s="28"/>
      <c r="Y12" s="28"/>
      <c r="Z12" s="28"/>
      <c r="AA12" s="28"/>
      <c r="AB12" s="28"/>
      <c r="AC12" s="28"/>
      <c r="AD12" s="28"/>
      <c r="AE12" s="28"/>
      <c r="AF12" s="28"/>
      <c r="AG12" s="28"/>
      <c r="AH12" s="28"/>
      <c r="AI12" s="7">
        <f t="shared" si="2"/>
        <v>0</v>
      </c>
      <c r="AJ12" s="84">
        <f t="shared" si="3"/>
        <v>0</v>
      </c>
      <c r="AK12" s="98">
        <f t="shared" si="4"/>
        <v>0</v>
      </c>
      <c r="AL12" s="4"/>
      <c r="AM12" s="4"/>
      <c r="AN12" s="4"/>
    </row>
    <row r="13" spans="1:40" s="1" customFormat="1" ht="21" customHeight="1">
      <c r="A13" s="12">
        <v>7</v>
      </c>
      <c r="B13" s="108" t="s">
        <v>264</v>
      </c>
      <c r="C13" s="109" t="s">
        <v>265</v>
      </c>
      <c r="D13" s="45"/>
      <c r="E13" s="46"/>
      <c r="F13" s="46"/>
      <c r="G13" s="46"/>
      <c r="H13" s="46"/>
      <c r="I13" s="46"/>
      <c r="J13" s="46"/>
      <c r="K13" s="46"/>
      <c r="L13" s="46"/>
      <c r="M13" s="46"/>
      <c r="N13" s="46"/>
      <c r="O13" s="43"/>
      <c r="P13" s="46"/>
      <c r="Q13" s="46"/>
      <c r="R13" s="46"/>
      <c r="S13" s="46"/>
      <c r="T13" s="46"/>
      <c r="U13" s="46"/>
      <c r="V13" s="46"/>
      <c r="W13" s="46"/>
      <c r="X13" s="46"/>
      <c r="Y13" s="46"/>
      <c r="Z13" s="46"/>
      <c r="AA13" s="46"/>
      <c r="AB13" s="46"/>
      <c r="AC13" s="46"/>
      <c r="AD13" s="46"/>
      <c r="AE13" s="46"/>
      <c r="AF13" s="46"/>
      <c r="AG13" s="28"/>
      <c r="AH13" s="46"/>
      <c r="AI13" s="7">
        <f t="shared" si="2"/>
        <v>0</v>
      </c>
      <c r="AJ13" s="84">
        <f t="shared" si="3"/>
        <v>0</v>
      </c>
      <c r="AK13" s="98">
        <f t="shared" si="4"/>
        <v>0</v>
      </c>
      <c r="AL13" s="4"/>
      <c r="AM13" s="4"/>
      <c r="AN13" s="4"/>
    </row>
    <row r="14" spans="1:40" s="1" customFormat="1" ht="21" customHeight="1">
      <c r="A14" s="16">
        <v>8</v>
      </c>
      <c r="B14" s="108" t="s">
        <v>266</v>
      </c>
      <c r="C14" s="109" t="s">
        <v>267</v>
      </c>
      <c r="D14" s="27"/>
      <c r="E14" s="28"/>
      <c r="F14" s="28"/>
      <c r="G14" s="28"/>
      <c r="H14" s="28"/>
      <c r="I14" s="28"/>
      <c r="J14" s="28"/>
      <c r="K14" s="28"/>
      <c r="L14" s="28"/>
      <c r="M14" s="28"/>
      <c r="N14" s="28"/>
      <c r="O14" s="43"/>
      <c r="P14" s="28"/>
      <c r="Q14" s="28"/>
      <c r="R14" s="28"/>
      <c r="S14" s="28"/>
      <c r="T14" s="28"/>
      <c r="U14" s="28"/>
      <c r="V14" s="28"/>
      <c r="W14" s="28"/>
      <c r="X14" s="28"/>
      <c r="Y14" s="28"/>
      <c r="Z14" s="28"/>
      <c r="AA14" s="28"/>
      <c r="AB14" s="28"/>
      <c r="AC14" s="28"/>
      <c r="AD14" s="28"/>
      <c r="AE14" s="28"/>
      <c r="AF14" s="28"/>
      <c r="AG14" s="28"/>
      <c r="AH14" s="28"/>
      <c r="AI14" s="7">
        <f t="shared" si="2"/>
        <v>0</v>
      </c>
      <c r="AJ14" s="84">
        <f t="shared" si="3"/>
        <v>0</v>
      </c>
      <c r="AK14" s="98">
        <f t="shared" si="4"/>
        <v>0</v>
      </c>
      <c r="AL14" s="4"/>
      <c r="AM14" s="4"/>
      <c r="AN14" s="4"/>
    </row>
    <row r="15" spans="1:40" s="1" customFormat="1" ht="21" customHeight="1">
      <c r="A15" s="12">
        <v>9</v>
      </c>
      <c r="B15" s="108" t="s">
        <v>268</v>
      </c>
      <c r="C15" s="110" t="s">
        <v>269</v>
      </c>
      <c r="D15" s="27"/>
      <c r="E15" s="28"/>
      <c r="F15" s="28"/>
      <c r="G15" s="28"/>
      <c r="H15" s="28"/>
      <c r="I15" s="28"/>
      <c r="J15" s="28"/>
      <c r="K15" s="28"/>
      <c r="L15" s="28"/>
      <c r="M15" s="28"/>
      <c r="N15" s="28"/>
      <c r="O15" s="43"/>
      <c r="P15" s="28"/>
      <c r="Q15" s="28"/>
      <c r="R15" s="28"/>
      <c r="S15" s="28"/>
      <c r="T15" s="28"/>
      <c r="U15" s="28"/>
      <c r="V15" s="28"/>
      <c r="W15" s="28"/>
      <c r="X15" s="28"/>
      <c r="Y15" s="28"/>
      <c r="Z15" s="28"/>
      <c r="AA15" s="28"/>
      <c r="AB15" s="28"/>
      <c r="AC15" s="28"/>
      <c r="AD15" s="28"/>
      <c r="AE15" s="28"/>
      <c r="AF15" s="28"/>
      <c r="AG15" s="28"/>
      <c r="AH15" s="28"/>
      <c r="AI15" s="7">
        <f t="shared" si="2"/>
        <v>0</v>
      </c>
      <c r="AJ15" s="84">
        <f t="shared" si="3"/>
        <v>0</v>
      </c>
      <c r="AK15" s="98">
        <f t="shared" si="4"/>
        <v>0</v>
      </c>
      <c r="AL15" s="4"/>
      <c r="AM15" s="4"/>
      <c r="AN15" s="4"/>
    </row>
    <row r="16" spans="1:40" s="15" customFormat="1" ht="21" customHeight="1">
      <c r="A16" s="16">
        <v>10</v>
      </c>
      <c r="B16" s="108" t="s">
        <v>270</v>
      </c>
      <c r="C16" s="109" t="s">
        <v>176</v>
      </c>
      <c r="D16" s="27"/>
      <c r="E16" s="28"/>
      <c r="F16" s="28"/>
      <c r="G16" s="28"/>
      <c r="H16" s="28"/>
      <c r="I16" s="28"/>
      <c r="J16" s="28"/>
      <c r="K16" s="28"/>
      <c r="L16" s="28"/>
      <c r="M16" s="28"/>
      <c r="N16" s="28"/>
      <c r="O16" s="43"/>
      <c r="P16" s="28"/>
      <c r="Q16" s="28"/>
      <c r="R16" s="28"/>
      <c r="S16" s="28"/>
      <c r="T16" s="28"/>
      <c r="U16" s="28"/>
      <c r="V16" s="28"/>
      <c r="W16" s="28"/>
      <c r="X16" s="28"/>
      <c r="Y16" s="28"/>
      <c r="Z16" s="28"/>
      <c r="AA16" s="28"/>
      <c r="AB16" s="28"/>
      <c r="AC16" s="28"/>
      <c r="AD16" s="28"/>
      <c r="AE16" s="28"/>
      <c r="AF16" s="28"/>
      <c r="AG16" s="28"/>
      <c r="AH16" s="28"/>
      <c r="AI16" s="7">
        <f t="shared" ref="AI16:AI26" si="5">COUNTIF(D16:AH16,"K")+2*COUNTIF(D16:AH16,"2K")+COUNTIF(D16:AH16,"TK")+COUNTIF(D16:AH16,"KT")+COUNTIF(D16:AH16,"PK")+COUNTIF(D16:AH16,"KP")+2*COUNTIF(D16:AH16,"K2")</f>
        <v>0</v>
      </c>
      <c r="AJ16" s="107">
        <f t="shared" ref="AJ16:AJ26" si="6">COUNTIF(E16:AI16,"P")+2*COUNTIF(E16:AI16,"2P")+COUNTIF(E16:AI16,"TP")+COUNTIF(E16:AI16,"PT")+COUNTIF(E16:AI16,"PK")+COUNTIF(E16:AI16,"KP")+2*COUNTIF(E16:AI16,"P2")</f>
        <v>0</v>
      </c>
      <c r="AK16" s="107">
        <f t="shared" ref="AK16:AK26" si="7">COUNTIF(D16:AH16,"T")+2*COUNTIF(D16:AH16,"2T")+2*COUNTIF(D16:AH16,"T2")+COUNTIF(D16:AH16,"PT")+COUNTIF(D16:AH16,"TP")+COUNTIF(D16:AH16,"TK")+COUNTIF(D16:AH16,"KT")</f>
        <v>0</v>
      </c>
      <c r="AL16" s="14"/>
      <c r="AM16" s="14"/>
      <c r="AN16" s="14"/>
    </row>
    <row r="17" spans="1:40" s="1" customFormat="1" ht="21" customHeight="1">
      <c r="A17" s="12">
        <v>11</v>
      </c>
      <c r="B17" s="112" t="s">
        <v>271</v>
      </c>
      <c r="C17" s="113" t="s">
        <v>272</v>
      </c>
      <c r="D17" s="27"/>
      <c r="E17" s="28"/>
      <c r="F17" s="28"/>
      <c r="G17" s="28"/>
      <c r="H17" s="28"/>
      <c r="I17" s="28"/>
      <c r="J17" s="28"/>
      <c r="K17" s="28"/>
      <c r="L17" s="28"/>
      <c r="M17" s="28"/>
      <c r="N17" s="28"/>
      <c r="O17" s="43"/>
      <c r="P17" s="28"/>
      <c r="Q17" s="28"/>
      <c r="R17" s="28"/>
      <c r="S17" s="28"/>
      <c r="T17" s="28"/>
      <c r="U17" s="28"/>
      <c r="V17" s="28"/>
      <c r="W17" s="28"/>
      <c r="X17" s="28"/>
      <c r="Y17" s="28"/>
      <c r="Z17" s="28"/>
      <c r="AA17" s="28"/>
      <c r="AB17" s="28"/>
      <c r="AC17" s="28"/>
      <c r="AD17" s="28"/>
      <c r="AE17" s="28"/>
      <c r="AF17" s="28"/>
      <c r="AG17" s="28"/>
      <c r="AH17" s="28"/>
      <c r="AI17" s="7">
        <f t="shared" si="5"/>
        <v>0</v>
      </c>
      <c r="AJ17" s="107">
        <f t="shared" si="6"/>
        <v>0</v>
      </c>
      <c r="AK17" s="107">
        <f t="shared" si="7"/>
        <v>0</v>
      </c>
      <c r="AL17" s="4"/>
      <c r="AM17" s="4"/>
      <c r="AN17" s="4"/>
    </row>
    <row r="18" spans="1:40" s="1" customFormat="1" ht="21" customHeight="1">
      <c r="A18" s="16">
        <v>12</v>
      </c>
      <c r="B18" s="108" t="s">
        <v>138</v>
      </c>
      <c r="C18" s="110" t="s">
        <v>13</v>
      </c>
      <c r="D18" s="27"/>
      <c r="E18" s="28"/>
      <c r="F18" s="28"/>
      <c r="G18" s="28"/>
      <c r="H18" s="28"/>
      <c r="I18" s="28"/>
      <c r="J18" s="28"/>
      <c r="K18" s="17"/>
      <c r="L18" s="28"/>
      <c r="M18" s="28"/>
      <c r="N18" s="28"/>
      <c r="O18" s="43"/>
      <c r="P18" s="28"/>
      <c r="Q18" s="28"/>
      <c r="R18" s="28"/>
      <c r="S18" s="28"/>
      <c r="T18" s="28"/>
      <c r="U18" s="28"/>
      <c r="V18" s="28"/>
      <c r="W18" s="28"/>
      <c r="X18" s="28"/>
      <c r="Y18" s="28"/>
      <c r="Z18" s="28"/>
      <c r="AA18" s="28"/>
      <c r="AB18" s="28"/>
      <c r="AC18" s="28"/>
      <c r="AD18" s="28"/>
      <c r="AE18" s="28"/>
      <c r="AF18" s="28"/>
      <c r="AG18" s="28"/>
      <c r="AH18" s="28"/>
      <c r="AI18" s="7">
        <f t="shared" si="5"/>
        <v>0</v>
      </c>
      <c r="AJ18" s="107">
        <f t="shared" si="6"/>
        <v>0</v>
      </c>
      <c r="AK18" s="107">
        <f t="shared" si="7"/>
        <v>0</v>
      </c>
      <c r="AL18" s="4"/>
      <c r="AM18" s="4"/>
      <c r="AN18" s="4"/>
    </row>
    <row r="19" spans="1:40" s="1" customFormat="1" ht="21" customHeight="1">
      <c r="A19" s="12">
        <v>13</v>
      </c>
      <c r="B19" s="108" t="s">
        <v>273</v>
      </c>
      <c r="C19" s="110" t="s">
        <v>274</v>
      </c>
      <c r="D19" s="29"/>
      <c r="E19" s="29"/>
      <c r="F19" s="29"/>
      <c r="G19" s="29"/>
      <c r="H19" s="29"/>
      <c r="I19" s="29"/>
      <c r="J19" s="29"/>
      <c r="K19" s="29"/>
      <c r="L19" s="29"/>
      <c r="M19" s="29"/>
      <c r="N19" s="29"/>
      <c r="O19" s="43"/>
      <c r="P19" s="29"/>
      <c r="Q19" s="29"/>
      <c r="R19" s="29"/>
      <c r="S19" s="29"/>
      <c r="T19" s="29"/>
      <c r="U19" s="29"/>
      <c r="V19" s="47"/>
      <c r="W19" s="29"/>
      <c r="X19" s="29"/>
      <c r="Y19" s="29"/>
      <c r="Z19" s="29"/>
      <c r="AA19" s="29"/>
      <c r="AB19" s="29"/>
      <c r="AC19" s="29"/>
      <c r="AD19" s="29"/>
      <c r="AE19" s="29"/>
      <c r="AF19" s="29"/>
      <c r="AG19" s="29"/>
      <c r="AH19" s="29"/>
      <c r="AI19" s="7">
        <f t="shared" si="5"/>
        <v>0</v>
      </c>
      <c r="AJ19" s="107">
        <f t="shared" si="6"/>
        <v>0</v>
      </c>
      <c r="AK19" s="107">
        <f t="shared" si="7"/>
        <v>0</v>
      </c>
      <c r="AL19" s="4"/>
      <c r="AM19" s="4"/>
      <c r="AN19" s="4"/>
    </row>
    <row r="20" spans="1:40" s="1" customFormat="1" ht="21" customHeight="1">
      <c r="A20" s="16">
        <v>14</v>
      </c>
      <c r="B20" s="108" t="s">
        <v>275</v>
      </c>
      <c r="C20" s="109" t="s">
        <v>181</v>
      </c>
      <c r="D20" s="27"/>
      <c r="E20" s="28"/>
      <c r="F20" s="28"/>
      <c r="G20" s="28"/>
      <c r="H20" s="28"/>
      <c r="I20" s="28"/>
      <c r="J20" s="28"/>
      <c r="K20" s="28"/>
      <c r="L20" s="28"/>
      <c r="M20" s="28"/>
      <c r="N20" s="28"/>
      <c r="O20" s="43"/>
      <c r="P20" s="28"/>
      <c r="Q20" s="28"/>
      <c r="R20" s="29"/>
      <c r="S20" s="28"/>
      <c r="T20" s="28"/>
      <c r="U20" s="28"/>
      <c r="V20" s="28"/>
      <c r="W20" s="28"/>
      <c r="X20" s="28"/>
      <c r="Y20" s="28"/>
      <c r="Z20" s="28"/>
      <c r="AA20" s="28"/>
      <c r="AB20" s="28"/>
      <c r="AC20" s="28"/>
      <c r="AD20" s="28"/>
      <c r="AE20" s="28"/>
      <c r="AF20" s="28"/>
      <c r="AG20" s="28"/>
      <c r="AH20" s="28"/>
      <c r="AI20" s="7">
        <f t="shared" si="5"/>
        <v>0</v>
      </c>
      <c r="AJ20" s="107">
        <f t="shared" si="6"/>
        <v>0</v>
      </c>
      <c r="AK20" s="107">
        <f t="shared" si="7"/>
        <v>0</v>
      </c>
      <c r="AL20" s="4"/>
      <c r="AM20" s="4"/>
      <c r="AN20" s="4"/>
    </row>
    <row r="21" spans="1:40" s="1" customFormat="1" ht="21" customHeight="1">
      <c r="A21" s="12">
        <v>15</v>
      </c>
      <c r="B21" s="108" t="s">
        <v>276</v>
      </c>
      <c r="C21" s="110" t="s">
        <v>277</v>
      </c>
      <c r="D21" s="27"/>
      <c r="E21" s="28"/>
      <c r="F21" s="28"/>
      <c r="G21" s="28"/>
      <c r="H21" s="28"/>
      <c r="I21" s="28"/>
      <c r="J21" s="28"/>
      <c r="K21" s="17"/>
      <c r="L21" s="28"/>
      <c r="M21" s="28"/>
      <c r="N21" s="28"/>
      <c r="O21" s="43"/>
      <c r="P21" s="28"/>
      <c r="Q21" s="28"/>
      <c r="R21" s="28"/>
      <c r="S21" s="28"/>
      <c r="T21" s="28"/>
      <c r="U21" s="28"/>
      <c r="V21" s="28"/>
      <c r="W21" s="28"/>
      <c r="X21" s="28"/>
      <c r="Y21" s="28"/>
      <c r="Z21" s="28"/>
      <c r="AA21" s="28"/>
      <c r="AB21" s="28"/>
      <c r="AC21" s="28"/>
      <c r="AD21" s="28"/>
      <c r="AE21" s="28"/>
      <c r="AF21" s="28"/>
      <c r="AG21" s="28"/>
      <c r="AH21" s="28"/>
      <c r="AI21" s="7">
        <f t="shared" si="5"/>
        <v>0</v>
      </c>
      <c r="AJ21" s="107">
        <f t="shared" si="6"/>
        <v>0</v>
      </c>
      <c r="AK21" s="107">
        <f t="shared" si="7"/>
        <v>0</v>
      </c>
      <c r="AL21" s="200"/>
      <c r="AM21" s="201"/>
      <c r="AN21" s="4"/>
    </row>
    <row r="22" spans="1:40" s="1" customFormat="1" ht="21.75" customHeight="1">
      <c r="A22" s="16">
        <v>16</v>
      </c>
      <c r="B22" s="108" t="s">
        <v>185</v>
      </c>
      <c r="C22" s="109" t="s">
        <v>17</v>
      </c>
      <c r="D22" s="27"/>
      <c r="E22" s="28"/>
      <c r="F22" s="28"/>
      <c r="G22" s="28"/>
      <c r="H22" s="28"/>
      <c r="I22" s="28"/>
      <c r="J22" s="28"/>
      <c r="K22" s="28"/>
      <c r="L22" s="28"/>
      <c r="M22" s="28"/>
      <c r="N22" s="28"/>
      <c r="O22" s="43"/>
      <c r="P22" s="28"/>
      <c r="Q22" s="28"/>
      <c r="R22" s="28"/>
      <c r="S22" s="28"/>
      <c r="T22" s="28"/>
      <c r="U22" s="28"/>
      <c r="V22" s="28"/>
      <c r="W22" s="28"/>
      <c r="X22" s="28"/>
      <c r="Y22" s="28"/>
      <c r="Z22" s="28"/>
      <c r="AA22" s="28"/>
      <c r="AB22" s="28"/>
      <c r="AC22" s="28"/>
      <c r="AD22" s="28"/>
      <c r="AE22" s="28"/>
      <c r="AF22" s="28"/>
      <c r="AG22" s="28"/>
      <c r="AH22" s="28"/>
      <c r="AI22" s="7">
        <f t="shared" si="5"/>
        <v>0</v>
      </c>
      <c r="AJ22" s="107">
        <f t="shared" si="6"/>
        <v>0</v>
      </c>
      <c r="AK22" s="107">
        <f t="shared" si="7"/>
        <v>0</v>
      </c>
      <c r="AL22" s="4"/>
      <c r="AM22" s="4"/>
      <c r="AN22" s="4"/>
    </row>
    <row r="23" spans="1:40" s="1" customFormat="1" ht="21" customHeight="1">
      <c r="A23" s="12">
        <v>17</v>
      </c>
      <c r="B23" s="108" t="s">
        <v>278</v>
      </c>
      <c r="C23" s="109" t="s">
        <v>16</v>
      </c>
      <c r="D23" s="27"/>
      <c r="E23" s="28"/>
      <c r="F23" s="28"/>
      <c r="G23" s="28"/>
      <c r="H23" s="28"/>
      <c r="I23" s="28"/>
      <c r="J23" s="28"/>
      <c r="K23" s="28"/>
      <c r="L23" s="28"/>
      <c r="M23" s="28"/>
      <c r="N23" s="28"/>
      <c r="O23" s="43"/>
      <c r="P23" s="28"/>
      <c r="Q23" s="28"/>
      <c r="R23" s="28"/>
      <c r="S23" s="28"/>
      <c r="T23" s="28"/>
      <c r="U23" s="28"/>
      <c r="V23" s="28"/>
      <c r="W23" s="28"/>
      <c r="X23" s="28"/>
      <c r="Y23" s="28"/>
      <c r="Z23" s="28"/>
      <c r="AA23" s="28"/>
      <c r="AB23" s="28"/>
      <c r="AC23" s="28"/>
      <c r="AD23" s="28"/>
      <c r="AE23" s="28"/>
      <c r="AF23" s="28"/>
      <c r="AG23" s="28"/>
      <c r="AH23" s="28"/>
      <c r="AI23" s="7">
        <f t="shared" si="5"/>
        <v>0</v>
      </c>
      <c r="AJ23" s="107">
        <f t="shared" si="6"/>
        <v>0</v>
      </c>
      <c r="AK23" s="107">
        <f t="shared" si="7"/>
        <v>0</v>
      </c>
      <c r="AL23" s="4"/>
      <c r="AM23" s="4"/>
      <c r="AN23" s="4"/>
    </row>
    <row r="24" spans="1:40" s="1" customFormat="1" ht="21" customHeight="1">
      <c r="A24" s="16">
        <v>18</v>
      </c>
      <c r="B24" s="108" t="s">
        <v>279</v>
      </c>
      <c r="C24" s="110" t="s">
        <v>280</v>
      </c>
      <c r="D24" s="27"/>
      <c r="E24" s="28"/>
      <c r="F24" s="28"/>
      <c r="G24" s="28"/>
      <c r="H24" s="28"/>
      <c r="I24" s="28"/>
      <c r="J24" s="28"/>
      <c r="K24" s="28"/>
      <c r="L24" s="28"/>
      <c r="M24" s="28"/>
      <c r="N24" s="28"/>
      <c r="O24" s="43"/>
      <c r="P24" s="28"/>
      <c r="Q24" s="28"/>
      <c r="R24" s="28"/>
      <c r="S24" s="28"/>
      <c r="T24" s="28"/>
      <c r="U24" s="28"/>
      <c r="V24" s="28"/>
      <c r="W24" s="28"/>
      <c r="X24" s="28"/>
      <c r="Y24" s="28"/>
      <c r="Z24" s="28"/>
      <c r="AA24" s="28"/>
      <c r="AB24" s="28"/>
      <c r="AC24" s="28"/>
      <c r="AD24" s="28"/>
      <c r="AE24" s="28"/>
      <c r="AF24" s="28"/>
      <c r="AG24" s="28"/>
      <c r="AH24" s="28"/>
      <c r="AI24" s="7">
        <f t="shared" si="5"/>
        <v>0</v>
      </c>
      <c r="AJ24" s="107">
        <f t="shared" si="6"/>
        <v>0</v>
      </c>
      <c r="AK24" s="107">
        <f t="shared" si="7"/>
        <v>0</v>
      </c>
      <c r="AL24" s="4"/>
      <c r="AM24" s="4"/>
      <c r="AN24" s="4"/>
    </row>
    <row r="25" spans="1:40" s="1" customFormat="1" ht="21" customHeight="1">
      <c r="A25" s="12">
        <v>19</v>
      </c>
      <c r="B25" s="108" t="s">
        <v>281</v>
      </c>
      <c r="C25" s="110" t="s">
        <v>35</v>
      </c>
      <c r="D25" s="27"/>
      <c r="E25" s="28"/>
      <c r="F25" s="28"/>
      <c r="G25" s="28"/>
      <c r="H25" s="28"/>
      <c r="I25" s="28"/>
      <c r="J25" s="28"/>
      <c r="K25" s="28"/>
      <c r="L25" s="28"/>
      <c r="M25" s="28"/>
      <c r="N25" s="28"/>
      <c r="O25" s="43"/>
      <c r="P25" s="28"/>
      <c r="Q25" s="28"/>
      <c r="R25" s="28"/>
      <c r="S25" s="28"/>
      <c r="T25" s="28"/>
      <c r="U25" s="28"/>
      <c r="V25" s="28"/>
      <c r="W25" s="28"/>
      <c r="X25" s="28"/>
      <c r="Y25" s="28"/>
      <c r="Z25" s="28"/>
      <c r="AA25" s="28"/>
      <c r="AB25" s="28"/>
      <c r="AC25" s="28"/>
      <c r="AD25" s="28"/>
      <c r="AE25" s="28"/>
      <c r="AF25" s="28"/>
      <c r="AG25" s="28"/>
      <c r="AH25" s="28"/>
      <c r="AI25" s="7">
        <f t="shared" si="5"/>
        <v>0</v>
      </c>
      <c r="AJ25" s="107">
        <f t="shared" si="6"/>
        <v>0</v>
      </c>
      <c r="AK25" s="107">
        <f t="shared" si="7"/>
        <v>0</v>
      </c>
      <c r="AL25" s="4"/>
      <c r="AM25" s="4"/>
      <c r="AN25" s="4"/>
    </row>
    <row r="26" spans="1:40" s="1" customFormat="1" ht="21" customHeight="1">
      <c r="A26" s="16">
        <v>20</v>
      </c>
      <c r="B26" s="108" t="s">
        <v>134</v>
      </c>
      <c r="C26" s="110" t="s">
        <v>28</v>
      </c>
      <c r="D26" s="18"/>
      <c r="E26" s="17"/>
      <c r="F26" s="17"/>
      <c r="G26" s="17"/>
      <c r="H26" s="17"/>
      <c r="I26" s="17"/>
      <c r="J26" s="17"/>
      <c r="K26" s="17"/>
      <c r="L26" s="17"/>
      <c r="M26" s="17"/>
      <c r="N26" s="17"/>
      <c r="O26" s="19"/>
      <c r="P26" s="17"/>
      <c r="Q26" s="17"/>
      <c r="R26" s="17"/>
      <c r="S26" s="17"/>
      <c r="T26" s="17"/>
      <c r="U26" s="17"/>
      <c r="V26" s="17"/>
      <c r="W26" s="17"/>
      <c r="X26" s="17"/>
      <c r="Y26" s="17"/>
      <c r="Z26" s="17"/>
      <c r="AA26" s="17"/>
      <c r="AB26" s="17"/>
      <c r="AC26" s="17"/>
      <c r="AD26" s="17"/>
      <c r="AE26" s="17"/>
      <c r="AF26" s="17"/>
      <c r="AG26" s="17"/>
      <c r="AH26" s="17"/>
      <c r="AI26" s="7">
        <f t="shared" si="5"/>
        <v>0</v>
      </c>
      <c r="AJ26" s="107">
        <f t="shared" si="6"/>
        <v>0</v>
      </c>
      <c r="AK26" s="107">
        <f t="shared" si="7"/>
        <v>0</v>
      </c>
      <c r="AL26" s="4"/>
      <c r="AM26" s="4"/>
      <c r="AN26" s="4"/>
    </row>
    <row r="27" spans="1:40" ht="16.5">
      <c r="A27" s="16"/>
      <c r="B27" s="108"/>
      <c r="C27" s="109"/>
      <c r="D27" s="27"/>
      <c r="E27" s="28"/>
      <c r="F27" s="28"/>
      <c r="G27" s="28"/>
      <c r="H27" s="28"/>
      <c r="I27" s="28"/>
      <c r="J27" s="28"/>
      <c r="K27" s="28"/>
      <c r="L27" s="28"/>
      <c r="M27" s="28"/>
      <c r="N27" s="28"/>
      <c r="O27" s="43"/>
      <c r="P27" s="28"/>
      <c r="Q27" s="28"/>
      <c r="R27" s="28"/>
      <c r="S27" s="28"/>
      <c r="T27" s="28"/>
      <c r="U27" s="28"/>
      <c r="V27" s="28"/>
      <c r="W27" s="28"/>
      <c r="X27" s="28"/>
      <c r="Y27" s="28"/>
      <c r="Z27" s="28"/>
      <c r="AA27" s="28"/>
      <c r="AB27" s="28"/>
      <c r="AC27" s="28"/>
      <c r="AD27" s="28"/>
      <c r="AE27" s="28"/>
      <c r="AF27" s="28"/>
      <c r="AG27" s="28"/>
      <c r="AH27" s="28"/>
      <c r="AI27" s="7">
        <f t="shared" ref="AI27:AI37" si="8">COUNTIF(D27:AH27,"K")+2*COUNTIF(D27:AH27,"2K")+COUNTIF(D27:AH27,"TK")+COUNTIF(D27:AH27,"KT")+COUNTIF(D27:AH27,"PK")+COUNTIF(D27:AH27,"KP")+2*COUNTIF(D27:AH27,"K2")</f>
        <v>0</v>
      </c>
      <c r="AJ27" s="117">
        <f t="shared" ref="AJ27:AJ37" si="9">COUNTIF(E27:AI27,"P")+2*COUNTIF(E27:AI27,"2P")+COUNTIF(E27:AI27,"TP")+COUNTIF(E27:AI27,"PT")+COUNTIF(E27:AI27,"PK")+COUNTIF(E27:AI27,"KP")+2*COUNTIF(E27:AI27,"P2")</f>
        <v>0</v>
      </c>
      <c r="AK27" s="117">
        <f t="shared" ref="AK27:AK37" si="10">COUNTIF(D27:AH27,"T")+2*COUNTIF(D27:AH27,"2T")+2*COUNTIF(D27:AH27,"T2")+COUNTIF(D27:AH27,"PT")+COUNTIF(D27:AH27,"TP")+COUNTIF(D27:AH27,"TK")+COUNTIF(D27:AH27,"KT")</f>
        <v>0</v>
      </c>
    </row>
    <row r="28" spans="1:40" ht="16.5">
      <c r="A28" s="12"/>
      <c r="B28" s="112"/>
      <c r="C28" s="113"/>
      <c r="D28" s="27"/>
      <c r="E28" s="28"/>
      <c r="F28" s="28"/>
      <c r="G28" s="28"/>
      <c r="H28" s="28"/>
      <c r="I28" s="28"/>
      <c r="J28" s="28"/>
      <c r="K28" s="28"/>
      <c r="L28" s="28"/>
      <c r="M28" s="28"/>
      <c r="N28" s="28"/>
      <c r="O28" s="43"/>
      <c r="P28" s="28"/>
      <c r="Q28" s="28"/>
      <c r="R28" s="28"/>
      <c r="S28" s="28"/>
      <c r="T28" s="28"/>
      <c r="U28" s="28"/>
      <c r="V28" s="28"/>
      <c r="W28" s="28"/>
      <c r="X28" s="28"/>
      <c r="Y28" s="28"/>
      <c r="Z28" s="28"/>
      <c r="AA28" s="28"/>
      <c r="AB28" s="28"/>
      <c r="AC28" s="28"/>
      <c r="AD28" s="28"/>
      <c r="AE28" s="28"/>
      <c r="AF28" s="28"/>
      <c r="AG28" s="28"/>
      <c r="AH28" s="28"/>
      <c r="AI28" s="7">
        <f t="shared" si="8"/>
        <v>0</v>
      </c>
      <c r="AJ28" s="117">
        <f t="shared" si="9"/>
        <v>0</v>
      </c>
      <c r="AK28" s="117">
        <f t="shared" si="10"/>
        <v>0</v>
      </c>
    </row>
    <row r="29" spans="1:40" ht="16.5">
      <c r="A29" s="16"/>
      <c r="B29" s="108"/>
      <c r="C29" s="110"/>
      <c r="D29" s="27"/>
      <c r="E29" s="28"/>
      <c r="F29" s="28"/>
      <c r="G29" s="28"/>
      <c r="H29" s="28"/>
      <c r="I29" s="28"/>
      <c r="J29" s="28"/>
      <c r="K29" s="17"/>
      <c r="L29" s="28"/>
      <c r="M29" s="28"/>
      <c r="N29" s="28"/>
      <c r="O29" s="43"/>
      <c r="P29" s="28"/>
      <c r="Q29" s="28"/>
      <c r="R29" s="28"/>
      <c r="S29" s="28"/>
      <c r="T29" s="28"/>
      <c r="U29" s="28"/>
      <c r="V29" s="28"/>
      <c r="W29" s="28"/>
      <c r="X29" s="28"/>
      <c r="Y29" s="28"/>
      <c r="Z29" s="28"/>
      <c r="AA29" s="28"/>
      <c r="AB29" s="28"/>
      <c r="AC29" s="28"/>
      <c r="AD29" s="28"/>
      <c r="AE29" s="28"/>
      <c r="AF29" s="28"/>
      <c r="AG29" s="28"/>
      <c r="AH29" s="28"/>
      <c r="AI29" s="7">
        <f t="shared" si="8"/>
        <v>0</v>
      </c>
      <c r="AJ29" s="117">
        <f t="shared" si="9"/>
        <v>0</v>
      </c>
      <c r="AK29" s="117">
        <f t="shared" si="10"/>
        <v>0</v>
      </c>
    </row>
    <row r="30" spans="1:40" ht="16.5">
      <c r="A30" s="12"/>
      <c r="B30" s="108"/>
      <c r="C30" s="110"/>
      <c r="D30" s="29"/>
      <c r="E30" s="29"/>
      <c r="F30" s="29"/>
      <c r="G30" s="29"/>
      <c r="H30" s="29"/>
      <c r="I30" s="29"/>
      <c r="J30" s="29"/>
      <c r="K30" s="29"/>
      <c r="L30" s="29"/>
      <c r="M30" s="29"/>
      <c r="N30" s="29"/>
      <c r="O30" s="43"/>
      <c r="P30" s="29"/>
      <c r="Q30" s="29"/>
      <c r="R30" s="29"/>
      <c r="S30" s="29"/>
      <c r="T30" s="29"/>
      <c r="U30" s="29"/>
      <c r="V30" s="47"/>
      <c r="W30" s="29"/>
      <c r="X30" s="29"/>
      <c r="Y30" s="29"/>
      <c r="Z30" s="29"/>
      <c r="AA30" s="29"/>
      <c r="AB30" s="29"/>
      <c r="AC30" s="29"/>
      <c r="AD30" s="29"/>
      <c r="AE30" s="29"/>
      <c r="AF30" s="29"/>
      <c r="AG30" s="29"/>
      <c r="AH30" s="29"/>
      <c r="AI30" s="7">
        <f t="shared" si="8"/>
        <v>0</v>
      </c>
      <c r="AJ30" s="117">
        <f t="shared" si="9"/>
        <v>0</v>
      </c>
      <c r="AK30" s="117">
        <f t="shared" si="10"/>
        <v>0</v>
      </c>
    </row>
    <row r="31" spans="1:40" ht="16.5">
      <c r="A31" s="16"/>
      <c r="B31" s="108"/>
      <c r="C31" s="109"/>
      <c r="D31" s="27"/>
      <c r="E31" s="28"/>
      <c r="F31" s="28"/>
      <c r="G31" s="28"/>
      <c r="H31" s="28"/>
      <c r="I31" s="28"/>
      <c r="J31" s="28"/>
      <c r="K31" s="28"/>
      <c r="L31" s="28"/>
      <c r="M31" s="28"/>
      <c r="N31" s="28"/>
      <c r="O31" s="43"/>
      <c r="P31" s="28"/>
      <c r="Q31" s="28"/>
      <c r="R31" s="29"/>
      <c r="S31" s="28"/>
      <c r="T31" s="28"/>
      <c r="U31" s="28"/>
      <c r="V31" s="28"/>
      <c r="W31" s="28"/>
      <c r="X31" s="28"/>
      <c r="Y31" s="28"/>
      <c r="Z31" s="28"/>
      <c r="AA31" s="28"/>
      <c r="AB31" s="28"/>
      <c r="AC31" s="28"/>
      <c r="AD31" s="28"/>
      <c r="AE31" s="28"/>
      <c r="AF31" s="28"/>
      <c r="AG31" s="28"/>
      <c r="AH31" s="28"/>
      <c r="AI31" s="7">
        <f t="shared" si="8"/>
        <v>0</v>
      </c>
      <c r="AJ31" s="117">
        <f t="shared" si="9"/>
        <v>0</v>
      </c>
      <c r="AK31" s="117">
        <f t="shared" si="10"/>
        <v>0</v>
      </c>
    </row>
    <row r="32" spans="1:40" ht="16.5">
      <c r="A32" s="12"/>
      <c r="B32" s="108"/>
      <c r="C32" s="110"/>
      <c r="D32" s="27"/>
      <c r="E32" s="28"/>
      <c r="F32" s="28"/>
      <c r="G32" s="28"/>
      <c r="H32" s="28"/>
      <c r="I32" s="28"/>
      <c r="J32" s="28"/>
      <c r="K32" s="17"/>
      <c r="L32" s="28"/>
      <c r="M32" s="28"/>
      <c r="N32" s="28"/>
      <c r="O32" s="43"/>
      <c r="P32" s="28"/>
      <c r="Q32" s="28"/>
      <c r="R32" s="28"/>
      <c r="S32" s="28"/>
      <c r="T32" s="28"/>
      <c r="U32" s="28"/>
      <c r="V32" s="28"/>
      <c r="W32" s="28"/>
      <c r="X32" s="28"/>
      <c r="Y32" s="28"/>
      <c r="Z32" s="28"/>
      <c r="AA32" s="28"/>
      <c r="AB32" s="28"/>
      <c r="AC32" s="28"/>
      <c r="AD32" s="28"/>
      <c r="AE32" s="28"/>
      <c r="AF32" s="28"/>
      <c r="AG32" s="28"/>
      <c r="AH32" s="28"/>
      <c r="AI32" s="7">
        <f t="shared" si="8"/>
        <v>0</v>
      </c>
      <c r="AJ32" s="117">
        <f t="shared" si="9"/>
        <v>0</v>
      </c>
      <c r="AK32" s="117">
        <f t="shared" si="10"/>
        <v>0</v>
      </c>
    </row>
    <row r="33" spans="1:37" ht="16.5">
      <c r="A33" s="16"/>
      <c r="B33" s="108"/>
      <c r="C33" s="109"/>
      <c r="D33" s="27"/>
      <c r="E33" s="28"/>
      <c r="F33" s="28"/>
      <c r="G33" s="28"/>
      <c r="H33" s="28"/>
      <c r="I33" s="28"/>
      <c r="J33" s="28"/>
      <c r="K33" s="28"/>
      <c r="L33" s="28"/>
      <c r="M33" s="28"/>
      <c r="N33" s="28"/>
      <c r="O33" s="43"/>
      <c r="P33" s="28"/>
      <c r="Q33" s="28"/>
      <c r="R33" s="28"/>
      <c r="S33" s="28"/>
      <c r="T33" s="28"/>
      <c r="U33" s="28"/>
      <c r="V33" s="28"/>
      <c r="W33" s="28"/>
      <c r="X33" s="28"/>
      <c r="Y33" s="28"/>
      <c r="Z33" s="28"/>
      <c r="AA33" s="28"/>
      <c r="AB33" s="28"/>
      <c r="AC33" s="28"/>
      <c r="AD33" s="28"/>
      <c r="AE33" s="28"/>
      <c r="AF33" s="28"/>
      <c r="AG33" s="28"/>
      <c r="AH33" s="28"/>
      <c r="AI33" s="7">
        <f t="shared" si="8"/>
        <v>0</v>
      </c>
      <c r="AJ33" s="117">
        <f t="shared" si="9"/>
        <v>0</v>
      </c>
      <c r="AK33" s="117">
        <f t="shared" si="10"/>
        <v>0</v>
      </c>
    </row>
    <row r="34" spans="1:37" ht="16.5">
      <c r="A34" s="12"/>
      <c r="B34" s="108"/>
      <c r="C34" s="109"/>
      <c r="D34" s="27"/>
      <c r="E34" s="28"/>
      <c r="F34" s="28"/>
      <c r="G34" s="28"/>
      <c r="H34" s="28"/>
      <c r="I34" s="28"/>
      <c r="J34" s="28"/>
      <c r="K34" s="28"/>
      <c r="L34" s="28"/>
      <c r="M34" s="28"/>
      <c r="N34" s="28"/>
      <c r="O34" s="43"/>
      <c r="P34" s="28"/>
      <c r="Q34" s="28"/>
      <c r="R34" s="28"/>
      <c r="S34" s="28"/>
      <c r="T34" s="28"/>
      <c r="U34" s="28"/>
      <c r="V34" s="28"/>
      <c r="W34" s="28"/>
      <c r="X34" s="28"/>
      <c r="Y34" s="28"/>
      <c r="Z34" s="28"/>
      <c r="AA34" s="28"/>
      <c r="AB34" s="28"/>
      <c r="AC34" s="28"/>
      <c r="AD34" s="28"/>
      <c r="AE34" s="28"/>
      <c r="AF34" s="28"/>
      <c r="AG34" s="28"/>
      <c r="AH34" s="28"/>
      <c r="AI34" s="7">
        <f t="shared" si="8"/>
        <v>0</v>
      </c>
      <c r="AJ34" s="117">
        <f t="shared" si="9"/>
        <v>0</v>
      </c>
      <c r="AK34" s="117">
        <f t="shared" si="10"/>
        <v>0</v>
      </c>
    </row>
    <row r="35" spans="1:37" ht="16.5">
      <c r="A35" s="16"/>
      <c r="B35" s="108"/>
      <c r="C35" s="110"/>
      <c r="D35" s="27"/>
      <c r="E35" s="28"/>
      <c r="F35" s="28"/>
      <c r="G35" s="28"/>
      <c r="H35" s="28"/>
      <c r="I35" s="28"/>
      <c r="J35" s="28"/>
      <c r="K35" s="28"/>
      <c r="L35" s="28"/>
      <c r="M35" s="28"/>
      <c r="N35" s="28"/>
      <c r="O35" s="43"/>
      <c r="P35" s="28"/>
      <c r="Q35" s="28"/>
      <c r="R35" s="28"/>
      <c r="S35" s="28"/>
      <c r="T35" s="28"/>
      <c r="U35" s="28"/>
      <c r="V35" s="28"/>
      <c r="W35" s="28"/>
      <c r="X35" s="28"/>
      <c r="Y35" s="28"/>
      <c r="Z35" s="28"/>
      <c r="AA35" s="28"/>
      <c r="AB35" s="28"/>
      <c r="AC35" s="28"/>
      <c r="AD35" s="28"/>
      <c r="AE35" s="28"/>
      <c r="AF35" s="28"/>
      <c r="AG35" s="28"/>
      <c r="AH35" s="28"/>
      <c r="AI35" s="7">
        <f t="shared" si="8"/>
        <v>0</v>
      </c>
      <c r="AJ35" s="117">
        <f t="shared" si="9"/>
        <v>0</v>
      </c>
      <c r="AK35" s="117">
        <f t="shared" si="10"/>
        <v>0</v>
      </c>
    </row>
    <row r="36" spans="1:37" ht="16.5">
      <c r="A36" s="12"/>
      <c r="B36" s="108"/>
      <c r="C36" s="110"/>
      <c r="D36" s="27"/>
      <c r="E36" s="28"/>
      <c r="F36" s="28"/>
      <c r="G36" s="28"/>
      <c r="H36" s="28"/>
      <c r="I36" s="28"/>
      <c r="J36" s="28"/>
      <c r="K36" s="28"/>
      <c r="L36" s="28"/>
      <c r="M36" s="28"/>
      <c r="N36" s="28"/>
      <c r="O36" s="43"/>
      <c r="P36" s="28"/>
      <c r="Q36" s="28"/>
      <c r="R36" s="28"/>
      <c r="S36" s="28"/>
      <c r="T36" s="28"/>
      <c r="U36" s="28"/>
      <c r="V36" s="28"/>
      <c r="W36" s="28"/>
      <c r="X36" s="28"/>
      <c r="Y36" s="28"/>
      <c r="Z36" s="28"/>
      <c r="AA36" s="28"/>
      <c r="AB36" s="28"/>
      <c r="AC36" s="28"/>
      <c r="AD36" s="28"/>
      <c r="AE36" s="28"/>
      <c r="AF36" s="28"/>
      <c r="AG36" s="28"/>
      <c r="AH36" s="28"/>
      <c r="AI36" s="7">
        <f t="shared" si="8"/>
        <v>0</v>
      </c>
      <c r="AJ36" s="117">
        <f t="shared" si="9"/>
        <v>0</v>
      </c>
      <c r="AK36" s="117">
        <f t="shared" si="10"/>
        <v>0</v>
      </c>
    </row>
    <row r="37" spans="1:37" ht="16.5">
      <c r="A37" s="16"/>
      <c r="B37" s="108"/>
      <c r="C37" s="110"/>
      <c r="D37" s="18"/>
      <c r="E37" s="17"/>
      <c r="F37" s="17"/>
      <c r="G37" s="17"/>
      <c r="H37" s="17"/>
      <c r="I37" s="17"/>
      <c r="J37" s="17"/>
      <c r="K37" s="17"/>
      <c r="L37" s="17"/>
      <c r="M37" s="17"/>
      <c r="N37" s="17"/>
      <c r="O37" s="19"/>
      <c r="P37" s="17"/>
      <c r="Q37" s="17"/>
      <c r="R37" s="17"/>
      <c r="S37" s="17"/>
      <c r="T37" s="17"/>
      <c r="U37" s="17"/>
      <c r="V37" s="17"/>
      <c r="W37" s="17"/>
      <c r="X37" s="17"/>
      <c r="Y37" s="17"/>
      <c r="Z37" s="17"/>
      <c r="AA37" s="17"/>
      <c r="AB37" s="17"/>
      <c r="AC37" s="17"/>
      <c r="AD37" s="17"/>
      <c r="AE37" s="17"/>
      <c r="AF37" s="17"/>
      <c r="AG37" s="17"/>
      <c r="AH37" s="17"/>
      <c r="AI37" s="7">
        <f t="shared" si="8"/>
        <v>0</v>
      </c>
      <c r="AJ37" s="117">
        <f t="shared" si="9"/>
        <v>0</v>
      </c>
      <c r="AK37" s="117">
        <f t="shared" si="10"/>
        <v>0</v>
      </c>
    </row>
    <row r="38" spans="1:37" ht="20.25">
      <c r="A38" s="202" t="s">
        <v>9</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6">
        <f>SUM(AI7:AI37)</f>
        <v>0</v>
      </c>
      <c r="AJ38" s="26">
        <f>SUM(AJ7:AJ37)</f>
        <v>0</v>
      </c>
      <c r="AK38" s="26">
        <f>SUM(AK7:AK37)</f>
        <v>0</v>
      </c>
    </row>
    <row r="39" spans="1:37">
      <c r="A39" s="187" t="s">
        <v>125</v>
      </c>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9"/>
    </row>
    <row r="40" spans="1:37" ht="19.5">
      <c r="B40" s="186"/>
      <c r="C40" s="186"/>
      <c r="D40" s="186"/>
      <c r="E40" s="186"/>
      <c r="F40" s="18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row>
    <row r="41" spans="1:37" ht="19.5">
      <c r="B41" s="186"/>
      <c r="C41" s="186"/>
      <c r="D41" s="18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1:37" ht="19.5">
      <c r="B42" s="186"/>
      <c r="C42" s="186"/>
      <c r="D42" s="5"/>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row>
  </sheetData>
  <mergeCells count="20">
    <mergeCell ref="B42:C42"/>
    <mergeCell ref="B40:F40"/>
    <mergeCell ref="B41:D41"/>
    <mergeCell ref="A38:AH38"/>
    <mergeCell ref="A5:A6"/>
    <mergeCell ref="A39:AK39"/>
    <mergeCell ref="B5:C6"/>
    <mergeCell ref="A1:O1"/>
    <mergeCell ref="P1:AK1"/>
    <mergeCell ref="A2:O2"/>
    <mergeCell ref="P2:AK2"/>
    <mergeCell ref="A3:AK3"/>
    <mergeCell ref="AL21:AM21"/>
    <mergeCell ref="H4:K4"/>
    <mergeCell ref="L4:M4"/>
    <mergeCell ref="N4:P4"/>
    <mergeCell ref="Q4:S4"/>
    <mergeCell ref="AK5:AK6"/>
    <mergeCell ref="AI5:AI6"/>
    <mergeCell ref="AJ5:AJ6"/>
  </mergeCells>
  <conditionalFormatting sqref="D6:AH7 D32:J32 L32:AH32 D30:AH31 D29:J29 L29:AH29 D8:J8 L8:AH8 D33:AH37 D9:AH15 D27:AH28">
    <cfRule type="expression" dxfId="14" priority="10">
      <formula>IF(D$6="CN",1,0)</formula>
    </cfRule>
  </conditionalFormatting>
  <conditionalFormatting sqref="K32">
    <cfRule type="expression" dxfId="13" priority="9">
      <formula>IF(K$6="CN",1,0)</formula>
    </cfRule>
  </conditionalFormatting>
  <conditionalFormatting sqref="K29">
    <cfRule type="expression" dxfId="12" priority="8">
      <formula>IF(K$6="CN",1,0)</formula>
    </cfRule>
  </conditionalFormatting>
  <conditionalFormatting sqref="K8">
    <cfRule type="expression" dxfId="11" priority="7">
      <formula>IF(K$6="CN",1,0)</formula>
    </cfRule>
  </conditionalFormatting>
  <conditionalFormatting sqref="D6:AH6">
    <cfRule type="expression" dxfId="10" priority="12">
      <formula>IF(#REF!="CN",1,0)</formula>
    </cfRule>
  </conditionalFormatting>
  <conditionalFormatting sqref="D6:AH6">
    <cfRule type="expression" dxfId="9" priority="11">
      <formula>IF(#REF!="CN",1,0)</formula>
    </cfRule>
  </conditionalFormatting>
  <conditionalFormatting sqref="D21:J21 L21:AH21 D19:AH20 D18:J18 L18:AH18 D22:AH26 D16:AH17">
    <cfRule type="expression" dxfId="8" priority="3">
      <formula>IF(D$6="CN",1,0)</formula>
    </cfRule>
  </conditionalFormatting>
  <conditionalFormatting sqref="K21">
    <cfRule type="expression" dxfId="7" priority="2">
      <formula>IF(K$6="CN",1,0)</formula>
    </cfRule>
  </conditionalFormatting>
  <conditionalFormatting sqref="K18">
    <cfRule type="expression" dxfId="6" priority="1">
      <formula>IF(K$6="CN",1,0)</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1"/>
  <sheetViews>
    <sheetView tabSelected="1" zoomScaleNormal="100" workbookViewId="0">
      <selection activeCell="AA41" sqref="AA41"/>
    </sheetView>
  </sheetViews>
  <sheetFormatPr defaultColWidth="9.33203125" defaultRowHeight="18"/>
  <cols>
    <col min="1" max="1" width="6.33203125" style="115" customWidth="1"/>
    <col min="2" max="2" width="29.1640625" style="8" customWidth="1"/>
    <col min="3" max="3" width="9.6640625" style="8" customWidth="1"/>
    <col min="4" max="34" width="3.83203125" style="8" customWidth="1"/>
    <col min="35" max="35" width="7.1640625" style="8" customWidth="1"/>
    <col min="36" max="37" width="6.33203125" style="8" customWidth="1"/>
    <col min="38" max="38" width="10.83203125" style="8" customWidth="1"/>
    <col min="39" max="39" width="12.1640625" style="8" customWidth="1"/>
    <col min="40" max="40" width="10.83203125" style="8" customWidth="1"/>
    <col min="41" max="16384" width="9.33203125" style="8"/>
  </cols>
  <sheetData>
    <row r="1" spans="1:40">
      <c r="A1" s="185" t="s">
        <v>0</v>
      </c>
      <c r="B1" s="185"/>
      <c r="C1" s="185"/>
      <c r="D1" s="185"/>
      <c r="E1" s="185"/>
      <c r="F1" s="185"/>
      <c r="G1" s="185"/>
      <c r="H1" s="185"/>
      <c r="I1" s="185"/>
      <c r="J1" s="185"/>
      <c r="K1" s="185"/>
      <c r="L1" s="185"/>
      <c r="M1" s="185"/>
      <c r="N1" s="185"/>
      <c r="O1" s="185"/>
      <c r="P1" s="182" t="s">
        <v>1</v>
      </c>
      <c r="Q1" s="182"/>
      <c r="R1" s="182"/>
      <c r="S1" s="182"/>
      <c r="T1" s="182"/>
      <c r="U1" s="182"/>
      <c r="V1" s="182"/>
      <c r="W1" s="182"/>
      <c r="X1" s="182"/>
      <c r="Y1" s="182"/>
      <c r="Z1" s="182"/>
      <c r="AA1" s="182"/>
      <c r="AB1" s="182"/>
      <c r="AC1" s="182"/>
      <c r="AD1" s="182"/>
      <c r="AE1" s="182"/>
      <c r="AF1" s="182"/>
      <c r="AG1" s="182"/>
      <c r="AH1" s="182"/>
      <c r="AI1" s="182"/>
      <c r="AJ1" s="182"/>
      <c r="AK1" s="182"/>
    </row>
    <row r="2" spans="1:40">
      <c r="A2" s="182" t="s">
        <v>43</v>
      </c>
      <c r="B2" s="182"/>
      <c r="C2" s="182"/>
      <c r="D2" s="182"/>
      <c r="E2" s="182"/>
      <c r="F2" s="182"/>
      <c r="G2" s="182"/>
      <c r="H2" s="182"/>
      <c r="I2" s="182"/>
      <c r="J2" s="182"/>
      <c r="K2" s="182"/>
      <c r="L2" s="182"/>
      <c r="M2" s="182"/>
      <c r="N2" s="182"/>
      <c r="O2" s="182"/>
      <c r="P2" s="182" t="s">
        <v>2</v>
      </c>
      <c r="Q2" s="182"/>
      <c r="R2" s="182"/>
      <c r="S2" s="182"/>
      <c r="T2" s="182"/>
      <c r="U2" s="182"/>
      <c r="V2" s="182"/>
      <c r="W2" s="182"/>
      <c r="X2" s="182"/>
      <c r="Y2" s="182"/>
      <c r="Z2" s="182"/>
      <c r="AA2" s="182"/>
      <c r="AB2" s="182"/>
      <c r="AC2" s="182"/>
      <c r="AD2" s="182"/>
      <c r="AE2" s="182"/>
      <c r="AF2" s="182"/>
      <c r="AG2" s="182"/>
      <c r="AH2" s="182"/>
      <c r="AI2" s="182"/>
      <c r="AJ2" s="182"/>
      <c r="AK2" s="182"/>
    </row>
    <row r="3" spans="1:40" ht="35.25" customHeight="1">
      <c r="A3" s="183" t="s">
        <v>317</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row>
    <row r="4" spans="1:40" ht="31.5" customHeight="1">
      <c r="B4" s="81"/>
      <c r="C4" s="81"/>
      <c r="D4" s="81" t="s">
        <v>51</v>
      </c>
      <c r="E4" s="81" t="s">
        <v>51</v>
      </c>
      <c r="F4" s="81"/>
      <c r="G4" s="81"/>
      <c r="H4" s="184" t="s">
        <v>121</v>
      </c>
      <c r="I4" s="184"/>
      <c r="J4" s="184"/>
      <c r="K4" s="184"/>
      <c r="L4" s="184">
        <v>10</v>
      </c>
      <c r="M4" s="184"/>
      <c r="N4" s="184" t="s">
        <v>122</v>
      </c>
      <c r="O4" s="184"/>
      <c r="P4" s="184"/>
      <c r="Q4" s="184">
        <v>2021</v>
      </c>
      <c r="R4" s="184"/>
      <c r="S4" s="184"/>
      <c r="T4" s="81"/>
      <c r="U4" s="81"/>
      <c r="V4" s="81"/>
      <c r="W4" s="81"/>
      <c r="X4" s="81"/>
      <c r="Y4" s="81"/>
      <c r="Z4" s="81"/>
      <c r="AA4" s="81"/>
      <c r="AB4" s="81"/>
      <c r="AC4" s="81"/>
      <c r="AD4" s="81"/>
      <c r="AE4" s="81"/>
      <c r="AF4" s="81"/>
      <c r="AG4" s="81"/>
      <c r="AH4" s="81"/>
      <c r="AI4" s="81"/>
      <c r="AJ4" s="81"/>
      <c r="AK4" s="81"/>
    </row>
    <row r="5" spans="1:40" s="9" customFormat="1" ht="21" customHeight="1">
      <c r="A5" s="203" t="s">
        <v>3</v>
      </c>
      <c r="B5" s="195" t="s">
        <v>4</v>
      </c>
      <c r="C5" s="196"/>
      <c r="D5" s="82">
        <f>DATE(Q4,L4,1)</f>
        <v>44470</v>
      </c>
      <c r="E5" s="82">
        <f>D5+1</f>
        <v>44471</v>
      </c>
      <c r="F5" s="82">
        <f t="shared" ref="F5:AH5" si="0">E5+1</f>
        <v>44472</v>
      </c>
      <c r="G5" s="82">
        <f t="shared" si="0"/>
        <v>44473</v>
      </c>
      <c r="H5" s="82">
        <f t="shared" si="0"/>
        <v>44474</v>
      </c>
      <c r="I5" s="82">
        <f t="shared" si="0"/>
        <v>44475</v>
      </c>
      <c r="J5" s="82">
        <f t="shared" si="0"/>
        <v>44476</v>
      </c>
      <c r="K5" s="82">
        <f t="shared" si="0"/>
        <v>44477</v>
      </c>
      <c r="L5" s="82">
        <f t="shared" si="0"/>
        <v>44478</v>
      </c>
      <c r="M5" s="82">
        <f t="shared" si="0"/>
        <v>44479</v>
      </c>
      <c r="N5" s="82">
        <f t="shared" si="0"/>
        <v>44480</v>
      </c>
      <c r="O5" s="82">
        <f t="shared" si="0"/>
        <v>44481</v>
      </c>
      <c r="P5" s="82">
        <f t="shared" si="0"/>
        <v>44482</v>
      </c>
      <c r="Q5" s="82">
        <f t="shared" si="0"/>
        <v>44483</v>
      </c>
      <c r="R5" s="82">
        <f t="shared" si="0"/>
        <v>44484</v>
      </c>
      <c r="S5" s="82">
        <f t="shared" si="0"/>
        <v>44485</v>
      </c>
      <c r="T5" s="82">
        <f t="shared" si="0"/>
        <v>44486</v>
      </c>
      <c r="U5" s="82">
        <f t="shared" si="0"/>
        <v>44487</v>
      </c>
      <c r="V5" s="82">
        <f t="shared" si="0"/>
        <v>44488</v>
      </c>
      <c r="W5" s="82">
        <f t="shared" si="0"/>
        <v>44489</v>
      </c>
      <c r="X5" s="82">
        <f t="shared" si="0"/>
        <v>44490</v>
      </c>
      <c r="Y5" s="82">
        <f t="shared" si="0"/>
        <v>44491</v>
      </c>
      <c r="Z5" s="82">
        <f t="shared" si="0"/>
        <v>44492</v>
      </c>
      <c r="AA5" s="82">
        <f t="shared" si="0"/>
        <v>44493</v>
      </c>
      <c r="AB5" s="82">
        <f t="shared" si="0"/>
        <v>44494</v>
      </c>
      <c r="AC5" s="82">
        <f t="shared" si="0"/>
        <v>44495</v>
      </c>
      <c r="AD5" s="82">
        <f t="shared" si="0"/>
        <v>44496</v>
      </c>
      <c r="AE5" s="82">
        <f t="shared" si="0"/>
        <v>44497</v>
      </c>
      <c r="AF5" s="82">
        <f t="shared" si="0"/>
        <v>44498</v>
      </c>
      <c r="AG5" s="82">
        <f t="shared" si="0"/>
        <v>44499</v>
      </c>
      <c r="AH5" s="82">
        <f t="shared" si="0"/>
        <v>44500</v>
      </c>
      <c r="AI5" s="190" t="s">
        <v>5</v>
      </c>
      <c r="AJ5" s="190" t="s">
        <v>6</v>
      </c>
      <c r="AK5" s="190" t="s">
        <v>7</v>
      </c>
    </row>
    <row r="6" spans="1:40" s="9" customFormat="1" ht="21" customHeight="1">
      <c r="A6" s="204"/>
      <c r="B6" s="197"/>
      <c r="C6" s="198"/>
      <c r="D6" s="83">
        <f>IF(WEEKDAY(D5)=1,"CN",WEEKDAY(D5))</f>
        <v>6</v>
      </c>
      <c r="E6" s="83">
        <f t="shared" ref="E6:AH6" si="1">IF(WEEKDAY(E5)=1,"CN",WEEKDAY(E5))</f>
        <v>7</v>
      </c>
      <c r="F6" s="83" t="str">
        <f t="shared" si="1"/>
        <v>CN</v>
      </c>
      <c r="G6" s="83">
        <f t="shared" si="1"/>
        <v>2</v>
      </c>
      <c r="H6" s="83">
        <f t="shared" si="1"/>
        <v>3</v>
      </c>
      <c r="I6" s="83">
        <f t="shared" si="1"/>
        <v>4</v>
      </c>
      <c r="J6" s="83">
        <f t="shared" si="1"/>
        <v>5</v>
      </c>
      <c r="K6" s="83">
        <f t="shared" si="1"/>
        <v>6</v>
      </c>
      <c r="L6" s="83">
        <f t="shared" si="1"/>
        <v>7</v>
      </c>
      <c r="M6" s="83" t="str">
        <f t="shared" si="1"/>
        <v>CN</v>
      </c>
      <c r="N6" s="83">
        <f t="shared" si="1"/>
        <v>2</v>
      </c>
      <c r="O6" s="83">
        <f t="shared" si="1"/>
        <v>3</v>
      </c>
      <c r="P6" s="83">
        <f t="shared" si="1"/>
        <v>4</v>
      </c>
      <c r="Q6" s="83">
        <f t="shared" si="1"/>
        <v>5</v>
      </c>
      <c r="R6" s="83">
        <f t="shared" si="1"/>
        <v>6</v>
      </c>
      <c r="S6" s="83">
        <f t="shared" si="1"/>
        <v>7</v>
      </c>
      <c r="T6" s="83" t="str">
        <f t="shared" si="1"/>
        <v>CN</v>
      </c>
      <c r="U6" s="83">
        <f t="shared" si="1"/>
        <v>2</v>
      </c>
      <c r="V6" s="83">
        <f t="shared" si="1"/>
        <v>3</v>
      </c>
      <c r="W6" s="83">
        <f t="shared" si="1"/>
        <v>4</v>
      </c>
      <c r="X6" s="83">
        <f t="shared" si="1"/>
        <v>5</v>
      </c>
      <c r="Y6" s="83">
        <f t="shared" si="1"/>
        <v>6</v>
      </c>
      <c r="Z6" s="83">
        <f t="shared" si="1"/>
        <v>7</v>
      </c>
      <c r="AA6" s="83" t="str">
        <f t="shared" si="1"/>
        <v>CN</v>
      </c>
      <c r="AB6" s="83">
        <f t="shared" si="1"/>
        <v>2</v>
      </c>
      <c r="AC6" s="83">
        <f t="shared" si="1"/>
        <v>3</v>
      </c>
      <c r="AD6" s="83">
        <f t="shared" si="1"/>
        <v>4</v>
      </c>
      <c r="AE6" s="83">
        <f t="shared" si="1"/>
        <v>5</v>
      </c>
      <c r="AF6" s="83">
        <f t="shared" si="1"/>
        <v>6</v>
      </c>
      <c r="AG6" s="83">
        <f t="shared" si="1"/>
        <v>7</v>
      </c>
      <c r="AH6" s="83" t="str">
        <f t="shared" si="1"/>
        <v>CN</v>
      </c>
      <c r="AI6" s="191"/>
      <c r="AJ6" s="191"/>
      <c r="AK6" s="191"/>
    </row>
    <row r="7" spans="1:40" s="50" customFormat="1" ht="21" customHeight="1">
      <c r="A7" s="116">
        <v>1</v>
      </c>
      <c r="B7" s="108" t="s">
        <v>283</v>
      </c>
      <c r="C7" s="109" t="s">
        <v>284</v>
      </c>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3">
        <f>COUNTIF(D7:AH7,"K")+2*COUNTIF(D7:AH7,"2K")+COUNTIF(D7:AH7,"TK")+COUNTIF(D7:AH7,"KT")+COUNTIF(D7:AH7,"PK")+COUNTIF(D7:AH7,"KP")+2*COUNTIF(D7:AH7,"K2")</f>
        <v>0</v>
      </c>
      <c r="AJ7" s="100">
        <f>COUNTIF(E7:AI7,"P")+2*COUNTIF(E7:AI7,"2P")+COUNTIF(E7:AI7,"TP")+COUNTIF(E7:AI7,"PT")+COUNTIF(E7:AI7,"PK")+COUNTIF(E7:AI7,"KP")+2*COUNTIF(E7:AI7,"P2")</f>
        <v>0</v>
      </c>
      <c r="AK7" s="100">
        <f>COUNTIF(D7:AH7,"T")+2*COUNTIF(D7:AH7,"2T")+2*COUNTIF(D7:AH7,"T2")+COUNTIF(D7:AH7,"PT")+COUNTIF(D7:AH7,"TP")+COUNTIF(D7:AH7,"TK")+COUNTIF(D7:AH7,"KT")</f>
        <v>0</v>
      </c>
      <c r="AL7" s="102"/>
      <c r="AM7" s="103"/>
      <c r="AN7" s="87"/>
    </row>
    <row r="8" spans="1:40" s="50" customFormat="1" ht="21" customHeight="1">
      <c r="A8" s="116">
        <v>2</v>
      </c>
      <c r="B8" s="108" t="s">
        <v>285</v>
      </c>
      <c r="C8" s="109" t="s">
        <v>25</v>
      </c>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3">
        <f t="shared" ref="AI8:AI23" si="2">COUNTIF(D8:AH8,"K")+2*COUNTIF(D8:AH8,"2K")+COUNTIF(D8:AH8,"TK")+COUNTIF(D8:AH8,"KT")+COUNTIF(D8:AH8,"PK")+COUNTIF(D8:AH8,"KP")+2*COUNTIF(D8:AH8,"K2")</f>
        <v>0</v>
      </c>
      <c r="AJ8" s="100">
        <f t="shared" ref="AJ8:AJ23" si="3">COUNTIF(E8:AI8,"P")+2*COUNTIF(E8:AI8,"2P")+COUNTIF(E8:AI8,"TP")+COUNTIF(E8:AI8,"PT")+COUNTIF(E8:AI8,"PK")+COUNTIF(E8:AI8,"KP")+2*COUNTIF(E8:AI8,"P2")</f>
        <v>0</v>
      </c>
      <c r="AK8" s="100">
        <f t="shared" ref="AK8:AK23" si="4">COUNTIF(D8:AH8,"T")+2*COUNTIF(D8:AH8,"2T")+2*COUNTIF(D8:AH8,"T2")+COUNTIF(D8:AH8,"PT")+COUNTIF(D8:AH8,"TP")+COUNTIF(D8:AH8,"TK")+COUNTIF(D8:AH8,"KT")</f>
        <v>0</v>
      </c>
      <c r="AL8" s="87"/>
      <c r="AM8" s="87"/>
      <c r="AN8" s="87"/>
    </row>
    <row r="9" spans="1:40" s="50" customFormat="1" ht="21" customHeight="1">
      <c r="A9" s="116">
        <v>3</v>
      </c>
      <c r="B9" s="108" t="s">
        <v>286</v>
      </c>
      <c r="C9" s="109" t="s">
        <v>287</v>
      </c>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3">
        <f t="shared" si="2"/>
        <v>0</v>
      </c>
      <c r="AJ9" s="100">
        <f t="shared" si="3"/>
        <v>0</v>
      </c>
      <c r="AK9" s="100">
        <f t="shared" si="4"/>
        <v>0</v>
      </c>
      <c r="AL9" s="87"/>
      <c r="AM9" s="87"/>
      <c r="AN9" s="87"/>
    </row>
    <row r="10" spans="1:40" s="50" customFormat="1" ht="21" customHeight="1">
      <c r="A10" s="116">
        <v>4</v>
      </c>
      <c r="B10" s="108" t="s">
        <v>137</v>
      </c>
      <c r="C10" s="109" t="s">
        <v>161</v>
      </c>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3">
        <f t="shared" si="2"/>
        <v>0</v>
      </c>
      <c r="AJ10" s="100">
        <f t="shared" si="3"/>
        <v>0</v>
      </c>
      <c r="AK10" s="100">
        <f t="shared" si="4"/>
        <v>0</v>
      </c>
      <c r="AL10" s="87"/>
      <c r="AM10" s="87"/>
      <c r="AN10" s="87"/>
    </row>
    <row r="11" spans="1:40" s="50" customFormat="1" ht="21" customHeight="1">
      <c r="A11" s="116">
        <v>5</v>
      </c>
      <c r="B11" s="108" t="s">
        <v>288</v>
      </c>
      <c r="C11" s="109" t="s">
        <v>50</v>
      </c>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3">
        <f t="shared" si="2"/>
        <v>0</v>
      </c>
      <c r="AJ11" s="100">
        <f t="shared" si="3"/>
        <v>0</v>
      </c>
      <c r="AK11" s="100">
        <f t="shared" si="4"/>
        <v>0</v>
      </c>
      <c r="AL11" s="87"/>
      <c r="AM11" s="87"/>
      <c r="AN11" s="87"/>
    </row>
    <row r="12" spans="1:40" s="9" customFormat="1" ht="21" customHeight="1">
      <c r="A12" s="116">
        <v>6</v>
      </c>
      <c r="B12" s="108" t="s">
        <v>289</v>
      </c>
      <c r="C12" s="109" t="s">
        <v>29</v>
      </c>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3">
        <f t="shared" si="2"/>
        <v>0</v>
      </c>
      <c r="AJ12" s="100">
        <f t="shared" si="3"/>
        <v>0</v>
      </c>
      <c r="AK12" s="100">
        <f t="shared" si="4"/>
        <v>0</v>
      </c>
      <c r="AL12" s="35"/>
      <c r="AM12" s="35"/>
      <c r="AN12" s="35"/>
    </row>
    <row r="13" spans="1:40" s="9" customFormat="1" ht="21" customHeight="1">
      <c r="A13" s="116">
        <v>7</v>
      </c>
      <c r="B13" s="108" t="s">
        <v>290</v>
      </c>
      <c r="C13" s="109" t="s">
        <v>291</v>
      </c>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3">
        <f t="shared" si="2"/>
        <v>0</v>
      </c>
      <c r="AJ13" s="100">
        <f t="shared" si="3"/>
        <v>0</v>
      </c>
      <c r="AK13" s="100">
        <f t="shared" si="4"/>
        <v>0</v>
      </c>
      <c r="AL13" s="35"/>
      <c r="AM13" s="35"/>
      <c r="AN13" s="35"/>
    </row>
    <row r="14" spans="1:40" s="9" customFormat="1" ht="21" customHeight="1">
      <c r="A14" s="116">
        <v>8</v>
      </c>
      <c r="B14" s="108" t="s">
        <v>292</v>
      </c>
      <c r="C14" s="109" t="s">
        <v>293</v>
      </c>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3">
        <f t="shared" si="2"/>
        <v>0</v>
      </c>
      <c r="AJ14" s="100">
        <f t="shared" si="3"/>
        <v>0</v>
      </c>
      <c r="AK14" s="100">
        <f t="shared" si="4"/>
        <v>0</v>
      </c>
      <c r="AL14" s="35"/>
      <c r="AM14" s="35"/>
      <c r="AN14" s="35"/>
    </row>
    <row r="15" spans="1:40" s="9" customFormat="1" ht="21" customHeight="1">
      <c r="A15" s="116">
        <v>9</v>
      </c>
      <c r="B15" s="108" t="s">
        <v>294</v>
      </c>
      <c r="C15" s="109" t="s">
        <v>269</v>
      </c>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3">
        <f t="shared" si="2"/>
        <v>0</v>
      </c>
      <c r="AJ15" s="100">
        <f t="shared" si="3"/>
        <v>0</v>
      </c>
      <c r="AK15" s="100">
        <f t="shared" si="4"/>
        <v>0</v>
      </c>
      <c r="AL15" s="35"/>
      <c r="AM15" s="35"/>
      <c r="AN15" s="35"/>
    </row>
    <row r="16" spans="1:40" s="9" customFormat="1" ht="21" customHeight="1">
      <c r="A16" s="116">
        <v>10</v>
      </c>
      <c r="B16" s="108" t="s">
        <v>295</v>
      </c>
      <c r="C16" s="109" t="s">
        <v>10</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3">
        <f t="shared" si="2"/>
        <v>0</v>
      </c>
      <c r="AJ16" s="100">
        <f t="shared" si="3"/>
        <v>0</v>
      </c>
      <c r="AK16" s="100">
        <f t="shared" si="4"/>
        <v>0</v>
      </c>
      <c r="AL16" s="35"/>
      <c r="AM16" s="35"/>
      <c r="AN16" s="35"/>
    </row>
    <row r="17" spans="1:40" s="9" customFormat="1" ht="21" customHeight="1">
      <c r="A17" s="116">
        <v>11</v>
      </c>
      <c r="B17" s="108" t="s">
        <v>296</v>
      </c>
      <c r="C17" s="109" t="s">
        <v>272</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3">
        <f t="shared" si="2"/>
        <v>0</v>
      </c>
      <c r="AJ17" s="100">
        <f t="shared" si="3"/>
        <v>0</v>
      </c>
      <c r="AK17" s="100">
        <f t="shared" si="4"/>
        <v>0</v>
      </c>
      <c r="AL17" s="35"/>
      <c r="AM17" s="35"/>
      <c r="AN17" s="35"/>
    </row>
    <row r="18" spans="1:40" s="9" customFormat="1" ht="21" customHeight="1">
      <c r="A18" s="116">
        <v>12</v>
      </c>
      <c r="B18" s="108" t="s">
        <v>297</v>
      </c>
      <c r="C18" s="109" t="s">
        <v>148</v>
      </c>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3">
        <f t="shared" si="2"/>
        <v>0</v>
      </c>
      <c r="AJ18" s="100">
        <f t="shared" si="3"/>
        <v>0</v>
      </c>
      <c r="AK18" s="100">
        <f t="shared" si="4"/>
        <v>0</v>
      </c>
      <c r="AL18" s="35"/>
      <c r="AM18" s="35"/>
      <c r="AN18" s="35"/>
    </row>
    <row r="19" spans="1:40" s="9" customFormat="1" ht="21" customHeight="1">
      <c r="A19" s="116">
        <v>13</v>
      </c>
      <c r="B19" s="108" t="s">
        <v>298</v>
      </c>
      <c r="C19" s="110" t="s">
        <v>299</v>
      </c>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3">
        <f t="shared" si="2"/>
        <v>0</v>
      </c>
      <c r="AJ19" s="100">
        <f t="shared" si="3"/>
        <v>0</v>
      </c>
      <c r="AK19" s="100">
        <f t="shared" si="4"/>
        <v>0</v>
      </c>
      <c r="AL19" s="35"/>
      <c r="AM19" s="35"/>
      <c r="AN19" s="35"/>
    </row>
    <row r="20" spans="1:40" s="9" customFormat="1">
      <c r="A20" s="116">
        <v>14</v>
      </c>
      <c r="B20" s="108" t="s">
        <v>300</v>
      </c>
      <c r="C20" s="110" t="s">
        <v>22</v>
      </c>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3">
        <f t="shared" si="2"/>
        <v>0</v>
      </c>
      <c r="AJ20" s="100">
        <f t="shared" si="3"/>
        <v>0</v>
      </c>
      <c r="AK20" s="100">
        <f t="shared" si="4"/>
        <v>0</v>
      </c>
    </row>
    <row r="21" spans="1:40" s="9" customFormat="1">
      <c r="A21" s="116">
        <v>15</v>
      </c>
      <c r="B21" s="108" t="s">
        <v>301</v>
      </c>
      <c r="C21" s="109" t="s">
        <v>302</v>
      </c>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3">
        <f t="shared" si="2"/>
        <v>0</v>
      </c>
      <c r="AJ21" s="100">
        <f t="shared" si="3"/>
        <v>0</v>
      </c>
      <c r="AK21" s="100">
        <f t="shared" si="4"/>
        <v>0</v>
      </c>
    </row>
    <row r="22" spans="1:40" s="9" customFormat="1">
      <c r="A22" s="116">
        <v>16</v>
      </c>
      <c r="B22" s="108" t="s">
        <v>303</v>
      </c>
      <c r="C22" s="109" t="s">
        <v>302</v>
      </c>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3">
        <f t="shared" si="2"/>
        <v>0</v>
      </c>
      <c r="AJ22" s="100">
        <f t="shared" si="3"/>
        <v>0</v>
      </c>
      <c r="AK22" s="100">
        <f t="shared" si="4"/>
        <v>0</v>
      </c>
    </row>
    <row r="23" spans="1:40" s="9" customFormat="1">
      <c r="A23" s="116">
        <v>17</v>
      </c>
      <c r="B23" s="108" t="s">
        <v>304</v>
      </c>
      <c r="C23" s="110" t="s">
        <v>37</v>
      </c>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3">
        <f t="shared" si="2"/>
        <v>0</v>
      </c>
      <c r="AJ23" s="100">
        <f t="shared" si="3"/>
        <v>0</v>
      </c>
      <c r="AK23" s="100">
        <f t="shared" si="4"/>
        <v>0</v>
      </c>
    </row>
    <row r="24" spans="1:40" s="9" customFormat="1">
      <c r="A24" s="116">
        <v>18</v>
      </c>
      <c r="B24" s="108" t="s">
        <v>305</v>
      </c>
      <c r="C24" s="109" t="s">
        <v>306</v>
      </c>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3">
        <f t="shared" ref="AI24:AI34" si="5">COUNTIF(D24:AH24,"K")+2*COUNTIF(D24:AH24,"2K")+COUNTIF(D24:AH24,"TK")+COUNTIF(D24:AH24,"KT")+COUNTIF(D24:AH24,"PK")+COUNTIF(D24:AH24,"KP")+2*COUNTIF(D24:AH24,"K2")</f>
        <v>0</v>
      </c>
      <c r="AJ24" s="100">
        <f t="shared" ref="AJ24:AJ34" si="6">COUNTIF(E24:AI24,"P")+2*COUNTIF(E24:AI24,"2P")+COUNTIF(E24:AI24,"TP")+COUNTIF(E24:AI24,"PT")+COUNTIF(E24:AI24,"PK")+COUNTIF(E24:AI24,"KP")+2*COUNTIF(E24:AI24,"P2")</f>
        <v>0</v>
      </c>
      <c r="AK24" s="100">
        <f t="shared" ref="AK24:AK34" si="7">COUNTIF(D24:AH24,"T")+2*COUNTIF(D24:AH24,"2T")+2*COUNTIF(D24:AH24,"T2")+COUNTIF(D24:AH24,"PT")+COUNTIF(D24:AH24,"TP")+COUNTIF(D24:AH24,"TK")+COUNTIF(D24:AH24,"KT")</f>
        <v>0</v>
      </c>
    </row>
    <row r="25" spans="1:40" s="9" customFormat="1">
      <c r="A25" s="116">
        <v>19</v>
      </c>
      <c r="B25" s="108" t="s">
        <v>307</v>
      </c>
      <c r="C25" s="109" t="s">
        <v>144</v>
      </c>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3">
        <f t="shared" si="5"/>
        <v>0</v>
      </c>
      <c r="AJ25" s="100">
        <f t="shared" si="6"/>
        <v>0</v>
      </c>
      <c r="AK25" s="100">
        <f t="shared" si="7"/>
        <v>0</v>
      </c>
    </row>
    <row r="26" spans="1:40" s="9" customFormat="1" ht="31.5">
      <c r="A26" s="116">
        <v>20</v>
      </c>
      <c r="B26" s="108" t="s">
        <v>146</v>
      </c>
      <c r="C26" s="110" t="s">
        <v>31</v>
      </c>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3">
        <f t="shared" si="5"/>
        <v>0</v>
      </c>
      <c r="AJ26" s="100">
        <f t="shared" si="6"/>
        <v>0</v>
      </c>
      <c r="AK26" s="100">
        <f t="shared" si="7"/>
        <v>0</v>
      </c>
    </row>
    <row r="27" spans="1:40" s="9" customFormat="1">
      <c r="A27" s="116">
        <v>21</v>
      </c>
      <c r="B27" s="108" t="s">
        <v>308</v>
      </c>
      <c r="C27" s="109" t="s">
        <v>189</v>
      </c>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3">
        <f t="shared" si="5"/>
        <v>0</v>
      </c>
      <c r="AJ27" s="100">
        <f t="shared" si="6"/>
        <v>0</v>
      </c>
      <c r="AK27" s="100">
        <f t="shared" si="7"/>
        <v>0</v>
      </c>
    </row>
    <row r="28" spans="1:40" s="9" customFormat="1">
      <c r="A28" s="116">
        <v>22</v>
      </c>
      <c r="B28" s="108" t="s">
        <v>309</v>
      </c>
      <c r="C28" s="109" t="s">
        <v>310</v>
      </c>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3">
        <f t="shared" si="5"/>
        <v>0</v>
      </c>
      <c r="AJ28" s="100">
        <f t="shared" si="6"/>
        <v>0</v>
      </c>
      <c r="AK28" s="100">
        <f t="shared" si="7"/>
        <v>0</v>
      </c>
    </row>
    <row r="29" spans="1:40" s="9" customFormat="1">
      <c r="A29" s="116">
        <v>23</v>
      </c>
      <c r="B29" s="108" t="s">
        <v>255</v>
      </c>
      <c r="C29" s="110" t="s">
        <v>311</v>
      </c>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3">
        <f t="shared" si="5"/>
        <v>0</v>
      </c>
      <c r="AJ29" s="100">
        <f t="shared" si="6"/>
        <v>0</v>
      </c>
      <c r="AK29" s="100">
        <f t="shared" si="7"/>
        <v>0</v>
      </c>
    </row>
    <row r="30" spans="1:40" s="9" customFormat="1">
      <c r="A30" s="116">
        <v>24</v>
      </c>
      <c r="B30" s="112" t="s">
        <v>249</v>
      </c>
      <c r="C30" s="114" t="s">
        <v>42</v>
      </c>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3">
        <f t="shared" si="5"/>
        <v>0</v>
      </c>
      <c r="AJ30" s="100">
        <f t="shared" si="6"/>
        <v>0</v>
      </c>
      <c r="AK30" s="100">
        <f t="shared" si="7"/>
        <v>0</v>
      </c>
    </row>
    <row r="31" spans="1:40" s="9" customFormat="1">
      <c r="A31" s="116">
        <v>25</v>
      </c>
      <c r="B31" s="108" t="s">
        <v>312</v>
      </c>
      <c r="C31" s="109" t="s">
        <v>44</v>
      </c>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3">
        <f t="shared" si="5"/>
        <v>0</v>
      </c>
      <c r="AJ31" s="100">
        <f t="shared" si="6"/>
        <v>0</v>
      </c>
      <c r="AK31" s="100">
        <f t="shared" si="7"/>
        <v>0</v>
      </c>
    </row>
    <row r="32" spans="1:40" s="9" customFormat="1">
      <c r="A32" s="116">
        <v>26</v>
      </c>
      <c r="B32" s="108" t="s">
        <v>313</v>
      </c>
      <c r="C32" s="109" t="s">
        <v>227</v>
      </c>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3">
        <f t="shared" si="5"/>
        <v>0</v>
      </c>
      <c r="AJ32" s="100">
        <f t="shared" si="6"/>
        <v>0</v>
      </c>
      <c r="AK32" s="100">
        <f t="shared" si="7"/>
        <v>0</v>
      </c>
    </row>
    <row r="33" spans="1:37" s="9" customFormat="1">
      <c r="A33" s="116">
        <v>27</v>
      </c>
      <c r="B33" s="108" t="s">
        <v>314</v>
      </c>
      <c r="C33" s="109" t="s">
        <v>147</v>
      </c>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3">
        <f t="shared" si="5"/>
        <v>0</v>
      </c>
      <c r="AJ33" s="100">
        <f t="shared" si="6"/>
        <v>0</v>
      </c>
      <c r="AK33" s="100">
        <f t="shared" si="7"/>
        <v>0</v>
      </c>
    </row>
    <row r="34" spans="1:37">
      <c r="A34" s="116">
        <v>28</v>
      </c>
      <c r="B34" s="108" t="s">
        <v>315</v>
      </c>
      <c r="C34" s="109" t="s">
        <v>316</v>
      </c>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3">
        <f t="shared" si="5"/>
        <v>0</v>
      </c>
      <c r="AJ34" s="100">
        <f t="shared" si="6"/>
        <v>0</v>
      </c>
      <c r="AK34" s="100">
        <f t="shared" si="7"/>
        <v>0</v>
      </c>
    </row>
    <row r="35" spans="1:37">
      <c r="A35" s="116"/>
      <c r="B35" s="108"/>
      <c r="C35" s="109"/>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3">
        <f t="shared" ref="AI35:AI45" si="8">COUNTIF(D35:AH35,"K")+2*COUNTIF(D35:AH35,"2K")+COUNTIF(D35:AH35,"TK")+COUNTIF(D35:AH35,"KT")+COUNTIF(D35:AH35,"PK")+COUNTIF(D35:AH35,"KP")+2*COUNTIF(D35:AH35,"K2")</f>
        <v>0</v>
      </c>
      <c r="AJ35" s="100">
        <f t="shared" ref="AJ35:AJ45" si="9">COUNTIF(E35:AI35,"P")+2*COUNTIF(E35:AI35,"2P")+COUNTIF(E35:AI35,"TP")+COUNTIF(E35:AI35,"PT")+COUNTIF(E35:AI35,"PK")+COUNTIF(E35:AI35,"KP")+2*COUNTIF(E35:AI35,"P2")</f>
        <v>0</v>
      </c>
      <c r="AK35" s="100">
        <f t="shared" ref="AK35:AK45" si="10">COUNTIF(D35:AH35,"T")+2*COUNTIF(D35:AH35,"2T")+2*COUNTIF(D35:AH35,"T2")+COUNTIF(D35:AH35,"PT")+COUNTIF(D35:AH35,"TP")+COUNTIF(D35:AH35,"TK")+COUNTIF(D35:AH35,"KT")</f>
        <v>0</v>
      </c>
    </row>
    <row r="36" spans="1:37">
      <c r="A36" s="116"/>
      <c r="B36" s="108"/>
      <c r="C36" s="109"/>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3">
        <f t="shared" si="8"/>
        <v>0</v>
      </c>
      <c r="AJ36" s="100">
        <f t="shared" si="9"/>
        <v>0</v>
      </c>
      <c r="AK36" s="100">
        <f t="shared" si="10"/>
        <v>0</v>
      </c>
    </row>
    <row r="37" spans="1:37">
      <c r="A37" s="116"/>
      <c r="B37" s="108"/>
      <c r="C37" s="110"/>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3">
        <f t="shared" si="8"/>
        <v>0</v>
      </c>
      <c r="AJ37" s="100">
        <f t="shared" si="9"/>
        <v>0</v>
      </c>
      <c r="AK37" s="100">
        <f t="shared" si="10"/>
        <v>0</v>
      </c>
    </row>
    <row r="38" spans="1:37">
      <c r="A38" s="116"/>
      <c r="B38" s="108"/>
      <c r="C38" s="109"/>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3">
        <f t="shared" si="8"/>
        <v>0</v>
      </c>
      <c r="AJ38" s="100">
        <f t="shared" si="9"/>
        <v>0</v>
      </c>
      <c r="AK38" s="100">
        <f t="shared" si="10"/>
        <v>0</v>
      </c>
    </row>
    <row r="39" spans="1:37">
      <c r="A39" s="116"/>
      <c r="B39" s="108"/>
      <c r="C39" s="109"/>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3">
        <f t="shared" si="8"/>
        <v>0</v>
      </c>
      <c r="AJ39" s="100">
        <f t="shared" si="9"/>
        <v>0</v>
      </c>
      <c r="AK39" s="100">
        <f t="shared" si="10"/>
        <v>0</v>
      </c>
    </row>
    <row r="40" spans="1:37">
      <c r="A40" s="116"/>
      <c r="B40" s="108"/>
      <c r="C40" s="110"/>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3">
        <f t="shared" si="8"/>
        <v>0</v>
      </c>
      <c r="AJ40" s="100">
        <f t="shared" si="9"/>
        <v>0</v>
      </c>
      <c r="AK40" s="100">
        <f t="shared" si="10"/>
        <v>0</v>
      </c>
    </row>
    <row r="41" spans="1:37">
      <c r="A41" s="116"/>
      <c r="B41" s="112"/>
      <c r="C41" s="114"/>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3">
        <f t="shared" si="8"/>
        <v>0</v>
      </c>
      <c r="AJ41" s="100">
        <f t="shared" si="9"/>
        <v>0</v>
      </c>
      <c r="AK41" s="100">
        <f t="shared" si="10"/>
        <v>0</v>
      </c>
    </row>
    <row r="42" spans="1:37">
      <c r="A42" s="116"/>
      <c r="B42" s="108"/>
      <c r="C42" s="109"/>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3">
        <f t="shared" si="8"/>
        <v>0</v>
      </c>
      <c r="AJ42" s="100">
        <f t="shared" si="9"/>
        <v>0</v>
      </c>
      <c r="AK42" s="100">
        <f t="shared" si="10"/>
        <v>0</v>
      </c>
    </row>
    <row r="43" spans="1:37">
      <c r="A43" s="116"/>
      <c r="B43" s="108"/>
      <c r="C43" s="109"/>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3">
        <f t="shared" si="8"/>
        <v>0</v>
      </c>
      <c r="AJ43" s="100">
        <f t="shared" si="9"/>
        <v>0</v>
      </c>
      <c r="AK43" s="100">
        <f t="shared" si="10"/>
        <v>0</v>
      </c>
    </row>
    <row r="44" spans="1:37">
      <c r="A44" s="116"/>
      <c r="B44" s="108"/>
      <c r="C44" s="109"/>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3">
        <f t="shared" si="8"/>
        <v>0</v>
      </c>
      <c r="AJ44" s="100">
        <f t="shared" si="9"/>
        <v>0</v>
      </c>
      <c r="AK44" s="100">
        <f t="shared" si="10"/>
        <v>0</v>
      </c>
    </row>
    <row r="45" spans="1:37">
      <c r="A45" s="116"/>
      <c r="B45" s="108"/>
      <c r="C45" s="109"/>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3">
        <f t="shared" si="8"/>
        <v>0</v>
      </c>
      <c r="AJ45" s="100">
        <f t="shared" si="9"/>
        <v>0</v>
      </c>
      <c r="AK45" s="100">
        <f t="shared" si="10"/>
        <v>0</v>
      </c>
    </row>
    <row r="46" spans="1:37">
      <c r="A46" s="205" t="s">
        <v>9</v>
      </c>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7"/>
      <c r="AI46" s="48">
        <f>SUM(AI7:AI34)</f>
        <v>0</v>
      </c>
      <c r="AJ46" s="48">
        <f>SUM(AJ7:AJ34)</f>
        <v>0</v>
      </c>
      <c r="AK46" s="48">
        <f>SUM(AK7:AK34)</f>
        <v>0</v>
      </c>
    </row>
    <row r="47" spans="1:37">
      <c r="A47" s="187" t="s">
        <v>125</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9"/>
    </row>
    <row r="48" spans="1:37">
      <c r="B48" s="186"/>
      <c r="C48" s="186"/>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2:37">
      <c r="B49" s="186"/>
      <c r="C49" s="186"/>
      <c r="D49" s="186"/>
      <c r="E49" s="186"/>
      <c r="F49" s="186"/>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2:37">
      <c r="B50" s="186"/>
      <c r="C50" s="186"/>
      <c r="D50" s="186"/>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2:37">
      <c r="B51" s="186"/>
      <c r="C51" s="186"/>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sheetData>
  <mergeCells count="20">
    <mergeCell ref="B51:C51"/>
    <mergeCell ref="B48:C48"/>
    <mergeCell ref="B49:F49"/>
    <mergeCell ref="B50:D50"/>
    <mergeCell ref="A46:AH46"/>
    <mergeCell ref="A5:A6"/>
    <mergeCell ref="A47:AK47"/>
    <mergeCell ref="A1:O1"/>
    <mergeCell ref="P1:AK1"/>
    <mergeCell ref="A2:O2"/>
    <mergeCell ref="P2:AK2"/>
    <mergeCell ref="A3:AK3"/>
    <mergeCell ref="H4:K4"/>
    <mergeCell ref="L4:M4"/>
    <mergeCell ref="N4:P4"/>
    <mergeCell ref="Q4:S4"/>
    <mergeCell ref="AK5:AK6"/>
    <mergeCell ref="B5:C6"/>
    <mergeCell ref="AI5:AI6"/>
    <mergeCell ref="AJ5:AJ6"/>
  </mergeCells>
  <conditionalFormatting sqref="D6:AH23 D35:AH45">
    <cfRule type="expression" dxfId="5" priority="5">
      <formula>IF(D$6="CN",1,0)</formula>
    </cfRule>
  </conditionalFormatting>
  <conditionalFormatting sqref="D6:AH23 D35:AH45">
    <cfRule type="expression" dxfId="4" priority="7">
      <formula>IF(#REF!="CN",1,0)</formula>
    </cfRule>
  </conditionalFormatting>
  <conditionalFormatting sqref="D6:AH23 D35:AH45">
    <cfRule type="expression" dxfId="3" priority="6">
      <formula>IF(#REF!="CN",1,0)</formula>
    </cfRule>
  </conditionalFormatting>
  <conditionalFormatting sqref="D24:AH34">
    <cfRule type="expression" dxfId="2" priority="1">
      <formula>IF(D$6="CN",1,0)</formula>
    </cfRule>
  </conditionalFormatting>
  <conditionalFormatting sqref="D24:AH34">
    <cfRule type="expression" dxfId="1" priority="3">
      <formula>IF(#REF!="CN",1,0)</formula>
    </cfRule>
  </conditionalFormatting>
  <conditionalFormatting sqref="D24:AH34">
    <cfRule type="expression" dxfId="0" priority="2">
      <formula>IF(#REF!="CN",1,0)</formula>
    </cfRule>
  </conditionalFormatting>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A10" workbookViewId="0">
      <selection activeCell="O11" sqref="O11"/>
    </sheetView>
  </sheetViews>
  <sheetFormatPr defaultRowHeight="15"/>
  <cols>
    <col min="1" max="1" width="5.5" style="52" customWidth="1"/>
    <col min="2" max="2" width="5.1640625" style="52" customWidth="1"/>
    <col min="3" max="3" width="17.33203125" style="61" customWidth="1"/>
    <col min="4" max="7" width="6.5" style="54" customWidth="1"/>
    <col min="8" max="8" width="5.1640625" style="54" customWidth="1"/>
    <col min="9" max="9" width="17.33203125" style="52" customWidth="1"/>
    <col min="10" max="13" width="6.5" style="52" customWidth="1"/>
    <col min="14" max="14" width="5.1640625" style="52" customWidth="1"/>
    <col min="15" max="15" width="17.33203125" style="61" customWidth="1"/>
    <col min="16" max="19" width="6.5" style="52" customWidth="1"/>
    <col min="20" max="20" width="5.1640625" style="52" customWidth="1"/>
    <col min="21" max="21" width="17.33203125" style="52" customWidth="1"/>
    <col min="22" max="25" width="6.5" style="52" customWidth="1"/>
    <col min="26" max="259" width="9.33203125" style="52"/>
    <col min="260" max="260" width="8" style="52" customWidth="1"/>
    <col min="261" max="261" width="16.6640625" style="52" customWidth="1"/>
    <col min="262" max="262" width="16.5" style="52" customWidth="1"/>
    <col min="263" max="263" width="7" style="52" customWidth="1"/>
    <col min="264" max="264" width="15.5" style="52" customWidth="1"/>
    <col min="265" max="265" width="13.6640625" style="52" customWidth="1"/>
    <col min="266" max="266" width="7.83203125" style="52" customWidth="1"/>
    <col min="267" max="267" width="15.1640625" style="52" customWidth="1"/>
    <col min="268" max="268" width="14" style="52" customWidth="1"/>
    <col min="269" max="269" width="7.83203125" style="52" customWidth="1"/>
    <col min="270" max="270" width="16.83203125" style="52" customWidth="1"/>
    <col min="271" max="271" width="13.6640625" style="52" customWidth="1"/>
    <col min="272" max="272" width="8.83203125" style="52" customWidth="1"/>
    <col min="273" max="273" width="15.5" style="52" customWidth="1"/>
    <col min="274" max="274" width="13.83203125" style="52" customWidth="1"/>
    <col min="275" max="515" width="9.33203125" style="52"/>
    <col min="516" max="516" width="8" style="52" customWidth="1"/>
    <col min="517" max="517" width="16.6640625" style="52" customWidth="1"/>
    <col min="518" max="518" width="16.5" style="52" customWidth="1"/>
    <col min="519" max="519" width="7" style="52" customWidth="1"/>
    <col min="520" max="520" width="15.5" style="52" customWidth="1"/>
    <col min="521" max="521" width="13.6640625" style="52" customWidth="1"/>
    <col min="522" max="522" width="7.83203125" style="52" customWidth="1"/>
    <col min="523" max="523" width="15.1640625" style="52" customWidth="1"/>
    <col min="524" max="524" width="14" style="52" customWidth="1"/>
    <col min="525" max="525" width="7.83203125" style="52" customWidth="1"/>
    <col min="526" max="526" width="16.83203125" style="52" customWidth="1"/>
    <col min="527" max="527" width="13.6640625" style="52" customWidth="1"/>
    <col min="528" max="528" width="8.83203125" style="52" customWidth="1"/>
    <col min="529" max="529" width="15.5" style="52" customWidth="1"/>
    <col min="530" max="530" width="13.83203125" style="52" customWidth="1"/>
    <col min="531" max="771" width="9.33203125" style="52"/>
    <col min="772" max="772" width="8" style="52" customWidth="1"/>
    <col min="773" max="773" width="16.6640625" style="52" customWidth="1"/>
    <col min="774" max="774" width="16.5" style="52" customWidth="1"/>
    <col min="775" max="775" width="7" style="52" customWidth="1"/>
    <col min="776" max="776" width="15.5" style="52" customWidth="1"/>
    <col min="777" max="777" width="13.6640625" style="52" customWidth="1"/>
    <col min="778" max="778" width="7.83203125" style="52" customWidth="1"/>
    <col min="779" max="779" width="15.1640625" style="52" customWidth="1"/>
    <col min="780" max="780" width="14" style="52" customWidth="1"/>
    <col min="781" max="781" width="7.83203125" style="52" customWidth="1"/>
    <col min="782" max="782" width="16.83203125" style="52" customWidth="1"/>
    <col min="783" max="783" width="13.6640625" style="52" customWidth="1"/>
    <col min="784" max="784" width="8.83203125" style="52" customWidth="1"/>
    <col min="785" max="785" width="15.5" style="52" customWidth="1"/>
    <col min="786" max="786" width="13.83203125" style="52" customWidth="1"/>
    <col min="787" max="1027" width="9.33203125" style="52"/>
    <col min="1028" max="1028" width="8" style="52" customWidth="1"/>
    <col min="1029" max="1029" width="16.6640625" style="52" customWidth="1"/>
    <col min="1030" max="1030" width="16.5" style="52" customWidth="1"/>
    <col min="1031" max="1031" width="7" style="52" customWidth="1"/>
    <col min="1032" max="1032" width="15.5" style="52" customWidth="1"/>
    <col min="1033" max="1033" width="13.6640625" style="52" customWidth="1"/>
    <col min="1034" max="1034" width="7.83203125" style="52" customWidth="1"/>
    <col min="1035" max="1035" width="15.1640625" style="52" customWidth="1"/>
    <col min="1036" max="1036" width="14" style="52" customWidth="1"/>
    <col min="1037" max="1037" width="7.83203125" style="52" customWidth="1"/>
    <col min="1038" max="1038" width="16.83203125" style="52" customWidth="1"/>
    <col min="1039" max="1039" width="13.6640625" style="52" customWidth="1"/>
    <col min="1040" max="1040" width="8.83203125" style="52" customWidth="1"/>
    <col min="1041" max="1041" width="15.5" style="52" customWidth="1"/>
    <col min="1042" max="1042" width="13.83203125" style="52" customWidth="1"/>
    <col min="1043" max="1283" width="9.33203125" style="52"/>
    <col min="1284" max="1284" width="8" style="52" customWidth="1"/>
    <col min="1285" max="1285" width="16.6640625" style="52" customWidth="1"/>
    <col min="1286" max="1286" width="16.5" style="52" customWidth="1"/>
    <col min="1287" max="1287" width="7" style="52" customWidth="1"/>
    <col min="1288" max="1288" width="15.5" style="52" customWidth="1"/>
    <col min="1289" max="1289" width="13.6640625" style="52" customWidth="1"/>
    <col min="1290" max="1290" width="7.83203125" style="52" customWidth="1"/>
    <col min="1291" max="1291" width="15.1640625" style="52" customWidth="1"/>
    <col min="1292" max="1292" width="14" style="52" customWidth="1"/>
    <col min="1293" max="1293" width="7.83203125" style="52" customWidth="1"/>
    <col min="1294" max="1294" width="16.83203125" style="52" customWidth="1"/>
    <col min="1295" max="1295" width="13.6640625" style="52" customWidth="1"/>
    <col min="1296" max="1296" width="8.83203125" style="52" customWidth="1"/>
    <col min="1297" max="1297" width="15.5" style="52" customWidth="1"/>
    <col min="1298" max="1298" width="13.83203125" style="52" customWidth="1"/>
    <col min="1299" max="1539" width="9.33203125" style="52"/>
    <col min="1540" max="1540" width="8" style="52" customWidth="1"/>
    <col min="1541" max="1541" width="16.6640625" style="52" customWidth="1"/>
    <col min="1542" max="1542" width="16.5" style="52" customWidth="1"/>
    <col min="1543" max="1543" width="7" style="52" customWidth="1"/>
    <col min="1544" max="1544" width="15.5" style="52" customWidth="1"/>
    <col min="1545" max="1545" width="13.6640625" style="52" customWidth="1"/>
    <col min="1546" max="1546" width="7.83203125" style="52" customWidth="1"/>
    <col min="1547" max="1547" width="15.1640625" style="52" customWidth="1"/>
    <col min="1548" max="1548" width="14" style="52" customWidth="1"/>
    <col min="1549" max="1549" width="7.83203125" style="52" customWidth="1"/>
    <col min="1550" max="1550" width="16.83203125" style="52" customWidth="1"/>
    <col min="1551" max="1551" width="13.6640625" style="52" customWidth="1"/>
    <col min="1552" max="1552" width="8.83203125" style="52" customWidth="1"/>
    <col min="1553" max="1553" width="15.5" style="52" customWidth="1"/>
    <col min="1554" max="1554" width="13.83203125" style="52" customWidth="1"/>
    <col min="1555" max="1795" width="9.33203125" style="52"/>
    <col min="1796" max="1796" width="8" style="52" customWidth="1"/>
    <col min="1797" max="1797" width="16.6640625" style="52" customWidth="1"/>
    <col min="1798" max="1798" width="16.5" style="52" customWidth="1"/>
    <col min="1799" max="1799" width="7" style="52" customWidth="1"/>
    <col min="1800" max="1800" width="15.5" style="52" customWidth="1"/>
    <col min="1801" max="1801" width="13.6640625" style="52" customWidth="1"/>
    <col min="1802" max="1802" width="7.83203125" style="52" customWidth="1"/>
    <col min="1803" max="1803" width="15.1640625" style="52" customWidth="1"/>
    <col min="1804" max="1804" width="14" style="52" customWidth="1"/>
    <col min="1805" max="1805" width="7.83203125" style="52" customWidth="1"/>
    <col min="1806" max="1806" width="16.83203125" style="52" customWidth="1"/>
    <col min="1807" max="1807" width="13.6640625" style="52" customWidth="1"/>
    <col min="1808" max="1808" width="8.83203125" style="52" customWidth="1"/>
    <col min="1809" max="1809" width="15.5" style="52" customWidth="1"/>
    <col min="1810" max="1810" width="13.83203125" style="52" customWidth="1"/>
    <col min="1811" max="2051" width="9.33203125" style="52"/>
    <col min="2052" max="2052" width="8" style="52" customWidth="1"/>
    <col min="2053" max="2053" width="16.6640625" style="52" customWidth="1"/>
    <col min="2054" max="2054" width="16.5" style="52" customWidth="1"/>
    <col min="2055" max="2055" width="7" style="52" customWidth="1"/>
    <col min="2056" max="2056" width="15.5" style="52" customWidth="1"/>
    <col min="2057" max="2057" width="13.6640625" style="52" customWidth="1"/>
    <col min="2058" max="2058" width="7.83203125" style="52" customWidth="1"/>
    <col min="2059" max="2059" width="15.1640625" style="52" customWidth="1"/>
    <col min="2060" max="2060" width="14" style="52" customWidth="1"/>
    <col min="2061" max="2061" width="7.83203125" style="52" customWidth="1"/>
    <col min="2062" max="2062" width="16.83203125" style="52" customWidth="1"/>
    <col min="2063" max="2063" width="13.6640625" style="52" customWidth="1"/>
    <col min="2064" max="2064" width="8.83203125" style="52" customWidth="1"/>
    <col min="2065" max="2065" width="15.5" style="52" customWidth="1"/>
    <col min="2066" max="2066" width="13.83203125" style="52" customWidth="1"/>
    <col min="2067" max="2307" width="9.33203125" style="52"/>
    <col min="2308" max="2308" width="8" style="52" customWidth="1"/>
    <col min="2309" max="2309" width="16.6640625" style="52" customWidth="1"/>
    <col min="2310" max="2310" width="16.5" style="52" customWidth="1"/>
    <col min="2311" max="2311" width="7" style="52" customWidth="1"/>
    <col min="2312" max="2312" width="15.5" style="52" customWidth="1"/>
    <col min="2313" max="2313" width="13.6640625" style="52" customWidth="1"/>
    <col min="2314" max="2314" width="7.83203125" style="52" customWidth="1"/>
    <col min="2315" max="2315" width="15.1640625" style="52" customWidth="1"/>
    <col min="2316" max="2316" width="14" style="52" customWidth="1"/>
    <col min="2317" max="2317" width="7.83203125" style="52" customWidth="1"/>
    <col min="2318" max="2318" width="16.83203125" style="52" customWidth="1"/>
    <col min="2319" max="2319" width="13.6640625" style="52" customWidth="1"/>
    <col min="2320" max="2320" width="8.83203125" style="52" customWidth="1"/>
    <col min="2321" max="2321" width="15.5" style="52" customWidth="1"/>
    <col min="2322" max="2322" width="13.83203125" style="52" customWidth="1"/>
    <col min="2323" max="2563" width="9.33203125" style="52"/>
    <col min="2564" max="2564" width="8" style="52" customWidth="1"/>
    <col min="2565" max="2565" width="16.6640625" style="52" customWidth="1"/>
    <col min="2566" max="2566" width="16.5" style="52" customWidth="1"/>
    <col min="2567" max="2567" width="7" style="52" customWidth="1"/>
    <col min="2568" max="2568" width="15.5" style="52" customWidth="1"/>
    <col min="2569" max="2569" width="13.6640625" style="52" customWidth="1"/>
    <col min="2570" max="2570" width="7.83203125" style="52" customWidth="1"/>
    <col min="2571" max="2571" width="15.1640625" style="52" customWidth="1"/>
    <col min="2572" max="2572" width="14" style="52" customWidth="1"/>
    <col min="2573" max="2573" width="7.83203125" style="52" customWidth="1"/>
    <col min="2574" max="2574" width="16.83203125" style="52" customWidth="1"/>
    <col min="2575" max="2575" width="13.6640625" style="52" customWidth="1"/>
    <col min="2576" max="2576" width="8.83203125" style="52" customWidth="1"/>
    <col min="2577" max="2577" width="15.5" style="52" customWidth="1"/>
    <col min="2578" max="2578" width="13.83203125" style="52" customWidth="1"/>
    <col min="2579" max="2819" width="9.33203125" style="52"/>
    <col min="2820" max="2820" width="8" style="52" customWidth="1"/>
    <col min="2821" max="2821" width="16.6640625" style="52" customWidth="1"/>
    <col min="2822" max="2822" width="16.5" style="52" customWidth="1"/>
    <col min="2823" max="2823" width="7" style="52" customWidth="1"/>
    <col min="2824" max="2824" width="15.5" style="52" customWidth="1"/>
    <col min="2825" max="2825" width="13.6640625" style="52" customWidth="1"/>
    <col min="2826" max="2826" width="7.83203125" style="52" customWidth="1"/>
    <col min="2827" max="2827" width="15.1640625" style="52" customWidth="1"/>
    <col min="2828" max="2828" width="14" style="52" customWidth="1"/>
    <col min="2829" max="2829" width="7.83203125" style="52" customWidth="1"/>
    <col min="2830" max="2830" width="16.83203125" style="52" customWidth="1"/>
    <col min="2831" max="2831" width="13.6640625" style="52" customWidth="1"/>
    <col min="2832" max="2832" width="8.83203125" style="52" customWidth="1"/>
    <col min="2833" max="2833" width="15.5" style="52" customWidth="1"/>
    <col min="2834" max="2834" width="13.83203125" style="52" customWidth="1"/>
    <col min="2835" max="3075" width="9.33203125" style="52"/>
    <col min="3076" max="3076" width="8" style="52" customWidth="1"/>
    <col min="3077" max="3077" width="16.6640625" style="52" customWidth="1"/>
    <col min="3078" max="3078" width="16.5" style="52" customWidth="1"/>
    <col min="3079" max="3079" width="7" style="52" customWidth="1"/>
    <col min="3080" max="3080" width="15.5" style="52" customWidth="1"/>
    <col min="3081" max="3081" width="13.6640625" style="52" customWidth="1"/>
    <col min="3082" max="3082" width="7.83203125" style="52" customWidth="1"/>
    <col min="3083" max="3083" width="15.1640625" style="52" customWidth="1"/>
    <col min="3084" max="3084" width="14" style="52" customWidth="1"/>
    <col min="3085" max="3085" width="7.83203125" style="52" customWidth="1"/>
    <col min="3086" max="3086" width="16.83203125" style="52" customWidth="1"/>
    <col min="3087" max="3087" width="13.6640625" style="52" customWidth="1"/>
    <col min="3088" max="3088" width="8.83203125" style="52" customWidth="1"/>
    <col min="3089" max="3089" width="15.5" style="52" customWidth="1"/>
    <col min="3090" max="3090" width="13.83203125" style="52" customWidth="1"/>
    <col min="3091" max="3331" width="9.33203125" style="52"/>
    <col min="3332" max="3332" width="8" style="52" customWidth="1"/>
    <col min="3333" max="3333" width="16.6640625" style="52" customWidth="1"/>
    <col min="3334" max="3334" width="16.5" style="52" customWidth="1"/>
    <col min="3335" max="3335" width="7" style="52" customWidth="1"/>
    <col min="3336" max="3336" width="15.5" style="52" customWidth="1"/>
    <col min="3337" max="3337" width="13.6640625" style="52" customWidth="1"/>
    <col min="3338" max="3338" width="7.83203125" style="52" customWidth="1"/>
    <col min="3339" max="3339" width="15.1640625" style="52" customWidth="1"/>
    <col min="3340" max="3340" width="14" style="52" customWidth="1"/>
    <col min="3341" max="3341" width="7.83203125" style="52" customWidth="1"/>
    <col min="3342" max="3342" width="16.83203125" style="52" customWidth="1"/>
    <col min="3343" max="3343" width="13.6640625" style="52" customWidth="1"/>
    <col min="3344" max="3344" width="8.83203125" style="52" customWidth="1"/>
    <col min="3345" max="3345" width="15.5" style="52" customWidth="1"/>
    <col min="3346" max="3346" width="13.83203125" style="52" customWidth="1"/>
    <col min="3347" max="3587" width="9.33203125" style="52"/>
    <col min="3588" max="3588" width="8" style="52" customWidth="1"/>
    <col min="3589" max="3589" width="16.6640625" style="52" customWidth="1"/>
    <col min="3590" max="3590" width="16.5" style="52" customWidth="1"/>
    <col min="3591" max="3591" width="7" style="52" customWidth="1"/>
    <col min="3592" max="3592" width="15.5" style="52" customWidth="1"/>
    <col min="3593" max="3593" width="13.6640625" style="52" customWidth="1"/>
    <col min="3594" max="3594" width="7.83203125" style="52" customWidth="1"/>
    <col min="3595" max="3595" width="15.1640625" style="52" customWidth="1"/>
    <col min="3596" max="3596" width="14" style="52" customWidth="1"/>
    <col min="3597" max="3597" width="7.83203125" style="52" customWidth="1"/>
    <col min="3598" max="3598" width="16.83203125" style="52" customWidth="1"/>
    <col min="3599" max="3599" width="13.6640625" style="52" customWidth="1"/>
    <col min="3600" max="3600" width="8.83203125" style="52" customWidth="1"/>
    <col min="3601" max="3601" width="15.5" style="52" customWidth="1"/>
    <col min="3602" max="3602" width="13.83203125" style="52" customWidth="1"/>
    <col min="3603" max="3843" width="9.33203125" style="52"/>
    <col min="3844" max="3844" width="8" style="52" customWidth="1"/>
    <col min="3845" max="3845" width="16.6640625" style="52" customWidth="1"/>
    <col min="3846" max="3846" width="16.5" style="52" customWidth="1"/>
    <col min="3847" max="3847" width="7" style="52" customWidth="1"/>
    <col min="3848" max="3848" width="15.5" style="52" customWidth="1"/>
    <col min="3849" max="3849" width="13.6640625" style="52" customWidth="1"/>
    <col min="3850" max="3850" width="7.83203125" style="52" customWidth="1"/>
    <col min="3851" max="3851" width="15.1640625" style="52" customWidth="1"/>
    <col min="3852" max="3852" width="14" style="52" customWidth="1"/>
    <col min="3853" max="3853" width="7.83203125" style="52" customWidth="1"/>
    <col min="3854" max="3854" width="16.83203125" style="52" customWidth="1"/>
    <col min="3855" max="3855" width="13.6640625" style="52" customWidth="1"/>
    <col min="3856" max="3856" width="8.83203125" style="52" customWidth="1"/>
    <col min="3857" max="3857" width="15.5" style="52" customWidth="1"/>
    <col min="3858" max="3858" width="13.83203125" style="52" customWidth="1"/>
    <col min="3859" max="4099" width="9.33203125" style="52"/>
    <col min="4100" max="4100" width="8" style="52" customWidth="1"/>
    <col min="4101" max="4101" width="16.6640625" style="52" customWidth="1"/>
    <col min="4102" max="4102" width="16.5" style="52" customWidth="1"/>
    <col min="4103" max="4103" width="7" style="52" customWidth="1"/>
    <col min="4104" max="4104" width="15.5" style="52" customWidth="1"/>
    <col min="4105" max="4105" width="13.6640625" style="52" customWidth="1"/>
    <col min="4106" max="4106" width="7.83203125" style="52" customWidth="1"/>
    <col min="4107" max="4107" width="15.1640625" style="52" customWidth="1"/>
    <col min="4108" max="4108" width="14" style="52" customWidth="1"/>
    <col min="4109" max="4109" width="7.83203125" style="52" customWidth="1"/>
    <col min="4110" max="4110" width="16.83203125" style="52" customWidth="1"/>
    <col min="4111" max="4111" width="13.6640625" style="52" customWidth="1"/>
    <col min="4112" max="4112" width="8.83203125" style="52" customWidth="1"/>
    <col min="4113" max="4113" width="15.5" style="52" customWidth="1"/>
    <col min="4114" max="4114" width="13.83203125" style="52" customWidth="1"/>
    <col min="4115" max="4355" width="9.33203125" style="52"/>
    <col min="4356" max="4356" width="8" style="52" customWidth="1"/>
    <col min="4357" max="4357" width="16.6640625" style="52" customWidth="1"/>
    <col min="4358" max="4358" width="16.5" style="52" customWidth="1"/>
    <col min="4359" max="4359" width="7" style="52" customWidth="1"/>
    <col min="4360" max="4360" width="15.5" style="52" customWidth="1"/>
    <col min="4361" max="4361" width="13.6640625" style="52" customWidth="1"/>
    <col min="4362" max="4362" width="7.83203125" style="52" customWidth="1"/>
    <col min="4363" max="4363" width="15.1640625" style="52" customWidth="1"/>
    <col min="4364" max="4364" width="14" style="52" customWidth="1"/>
    <col min="4365" max="4365" width="7.83203125" style="52" customWidth="1"/>
    <col min="4366" max="4366" width="16.83203125" style="52" customWidth="1"/>
    <col min="4367" max="4367" width="13.6640625" style="52" customWidth="1"/>
    <col min="4368" max="4368" width="8.83203125" style="52" customWidth="1"/>
    <col min="4369" max="4369" width="15.5" style="52" customWidth="1"/>
    <col min="4370" max="4370" width="13.83203125" style="52" customWidth="1"/>
    <col min="4371" max="4611" width="9.33203125" style="52"/>
    <col min="4612" max="4612" width="8" style="52" customWidth="1"/>
    <col min="4613" max="4613" width="16.6640625" style="52" customWidth="1"/>
    <col min="4614" max="4614" width="16.5" style="52" customWidth="1"/>
    <col min="4615" max="4615" width="7" style="52" customWidth="1"/>
    <col min="4616" max="4616" width="15.5" style="52" customWidth="1"/>
    <col min="4617" max="4617" width="13.6640625" style="52" customWidth="1"/>
    <col min="4618" max="4618" width="7.83203125" style="52" customWidth="1"/>
    <col min="4619" max="4619" width="15.1640625" style="52" customWidth="1"/>
    <col min="4620" max="4620" width="14" style="52" customWidth="1"/>
    <col min="4621" max="4621" width="7.83203125" style="52" customWidth="1"/>
    <col min="4622" max="4622" width="16.83203125" style="52" customWidth="1"/>
    <col min="4623" max="4623" width="13.6640625" style="52" customWidth="1"/>
    <col min="4624" max="4624" width="8.83203125" style="52" customWidth="1"/>
    <col min="4625" max="4625" width="15.5" style="52" customWidth="1"/>
    <col min="4626" max="4626" width="13.83203125" style="52" customWidth="1"/>
    <col min="4627" max="4867" width="9.33203125" style="52"/>
    <col min="4868" max="4868" width="8" style="52" customWidth="1"/>
    <col min="4869" max="4869" width="16.6640625" style="52" customWidth="1"/>
    <col min="4870" max="4870" width="16.5" style="52" customWidth="1"/>
    <col min="4871" max="4871" width="7" style="52" customWidth="1"/>
    <col min="4872" max="4872" width="15.5" style="52" customWidth="1"/>
    <col min="4873" max="4873" width="13.6640625" style="52" customWidth="1"/>
    <col min="4874" max="4874" width="7.83203125" style="52" customWidth="1"/>
    <col min="4875" max="4875" width="15.1640625" style="52" customWidth="1"/>
    <col min="4876" max="4876" width="14" style="52" customWidth="1"/>
    <col min="4877" max="4877" width="7.83203125" style="52" customWidth="1"/>
    <col min="4878" max="4878" width="16.83203125" style="52" customWidth="1"/>
    <col min="4879" max="4879" width="13.6640625" style="52" customWidth="1"/>
    <col min="4880" max="4880" width="8.83203125" style="52" customWidth="1"/>
    <col min="4881" max="4881" width="15.5" style="52" customWidth="1"/>
    <col min="4882" max="4882" width="13.83203125" style="52" customWidth="1"/>
    <col min="4883" max="5123" width="9.33203125" style="52"/>
    <col min="5124" max="5124" width="8" style="52" customWidth="1"/>
    <col min="5125" max="5125" width="16.6640625" style="52" customWidth="1"/>
    <col min="5126" max="5126" width="16.5" style="52" customWidth="1"/>
    <col min="5127" max="5127" width="7" style="52" customWidth="1"/>
    <col min="5128" max="5128" width="15.5" style="52" customWidth="1"/>
    <col min="5129" max="5129" width="13.6640625" style="52" customWidth="1"/>
    <col min="5130" max="5130" width="7.83203125" style="52" customWidth="1"/>
    <col min="5131" max="5131" width="15.1640625" style="52" customWidth="1"/>
    <col min="5132" max="5132" width="14" style="52" customWidth="1"/>
    <col min="5133" max="5133" width="7.83203125" style="52" customWidth="1"/>
    <col min="5134" max="5134" width="16.83203125" style="52" customWidth="1"/>
    <col min="5135" max="5135" width="13.6640625" style="52" customWidth="1"/>
    <col min="5136" max="5136" width="8.83203125" style="52" customWidth="1"/>
    <col min="5137" max="5137" width="15.5" style="52" customWidth="1"/>
    <col min="5138" max="5138" width="13.83203125" style="52" customWidth="1"/>
    <col min="5139" max="5379" width="9.33203125" style="52"/>
    <col min="5380" max="5380" width="8" style="52" customWidth="1"/>
    <col min="5381" max="5381" width="16.6640625" style="52" customWidth="1"/>
    <col min="5382" max="5382" width="16.5" style="52" customWidth="1"/>
    <col min="5383" max="5383" width="7" style="52" customWidth="1"/>
    <col min="5384" max="5384" width="15.5" style="52" customWidth="1"/>
    <col min="5385" max="5385" width="13.6640625" style="52" customWidth="1"/>
    <col min="5386" max="5386" width="7.83203125" style="52" customWidth="1"/>
    <col min="5387" max="5387" width="15.1640625" style="52" customWidth="1"/>
    <col min="5388" max="5388" width="14" style="52" customWidth="1"/>
    <col min="5389" max="5389" width="7.83203125" style="52" customWidth="1"/>
    <col min="5390" max="5390" width="16.83203125" style="52" customWidth="1"/>
    <col min="5391" max="5391" width="13.6640625" style="52" customWidth="1"/>
    <col min="5392" max="5392" width="8.83203125" style="52" customWidth="1"/>
    <col min="5393" max="5393" width="15.5" style="52" customWidth="1"/>
    <col min="5394" max="5394" width="13.83203125" style="52" customWidth="1"/>
    <col min="5395" max="5635" width="9.33203125" style="52"/>
    <col min="5636" max="5636" width="8" style="52" customWidth="1"/>
    <col min="5637" max="5637" width="16.6640625" style="52" customWidth="1"/>
    <col min="5638" max="5638" width="16.5" style="52" customWidth="1"/>
    <col min="5639" max="5639" width="7" style="52" customWidth="1"/>
    <col min="5640" max="5640" width="15.5" style="52" customWidth="1"/>
    <col min="5641" max="5641" width="13.6640625" style="52" customWidth="1"/>
    <col min="5642" max="5642" width="7.83203125" style="52" customWidth="1"/>
    <col min="5643" max="5643" width="15.1640625" style="52" customWidth="1"/>
    <col min="5644" max="5644" width="14" style="52" customWidth="1"/>
    <col min="5645" max="5645" width="7.83203125" style="52" customWidth="1"/>
    <col min="5646" max="5646" width="16.83203125" style="52" customWidth="1"/>
    <col min="5647" max="5647" width="13.6640625" style="52" customWidth="1"/>
    <col min="5648" max="5648" width="8.83203125" style="52" customWidth="1"/>
    <col min="5649" max="5649" width="15.5" style="52" customWidth="1"/>
    <col min="5650" max="5650" width="13.83203125" style="52" customWidth="1"/>
    <col min="5651" max="5891" width="9.33203125" style="52"/>
    <col min="5892" max="5892" width="8" style="52" customWidth="1"/>
    <col min="5893" max="5893" width="16.6640625" style="52" customWidth="1"/>
    <col min="5894" max="5894" width="16.5" style="52" customWidth="1"/>
    <col min="5895" max="5895" width="7" style="52" customWidth="1"/>
    <col min="5896" max="5896" width="15.5" style="52" customWidth="1"/>
    <col min="5897" max="5897" width="13.6640625" style="52" customWidth="1"/>
    <col min="5898" max="5898" width="7.83203125" style="52" customWidth="1"/>
    <col min="5899" max="5899" width="15.1640625" style="52" customWidth="1"/>
    <col min="5900" max="5900" width="14" style="52" customWidth="1"/>
    <col min="5901" max="5901" width="7.83203125" style="52" customWidth="1"/>
    <col min="5902" max="5902" width="16.83203125" style="52" customWidth="1"/>
    <col min="5903" max="5903" width="13.6640625" style="52" customWidth="1"/>
    <col min="5904" max="5904" width="8.83203125" style="52" customWidth="1"/>
    <col min="5905" max="5905" width="15.5" style="52" customWidth="1"/>
    <col min="5906" max="5906" width="13.83203125" style="52" customWidth="1"/>
    <col min="5907" max="6147" width="9.33203125" style="52"/>
    <col min="6148" max="6148" width="8" style="52" customWidth="1"/>
    <col min="6149" max="6149" width="16.6640625" style="52" customWidth="1"/>
    <col min="6150" max="6150" width="16.5" style="52" customWidth="1"/>
    <col min="6151" max="6151" width="7" style="52" customWidth="1"/>
    <col min="6152" max="6152" width="15.5" style="52" customWidth="1"/>
    <col min="6153" max="6153" width="13.6640625" style="52" customWidth="1"/>
    <col min="6154" max="6154" width="7.83203125" style="52" customWidth="1"/>
    <col min="6155" max="6155" width="15.1640625" style="52" customWidth="1"/>
    <col min="6156" max="6156" width="14" style="52" customWidth="1"/>
    <col min="6157" max="6157" width="7.83203125" style="52" customWidth="1"/>
    <col min="6158" max="6158" width="16.83203125" style="52" customWidth="1"/>
    <col min="6159" max="6159" width="13.6640625" style="52" customWidth="1"/>
    <col min="6160" max="6160" width="8.83203125" style="52" customWidth="1"/>
    <col min="6161" max="6161" width="15.5" style="52" customWidth="1"/>
    <col min="6162" max="6162" width="13.83203125" style="52" customWidth="1"/>
    <col min="6163" max="6403" width="9.33203125" style="52"/>
    <col min="6404" max="6404" width="8" style="52" customWidth="1"/>
    <col min="6405" max="6405" width="16.6640625" style="52" customWidth="1"/>
    <col min="6406" max="6406" width="16.5" style="52" customWidth="1"/>
    <col min="6407" max="6407" width="7" style="52" customWidth="1"/>
    <col min="6408" max="6408" width="15.5" style="52" customWidth="1"/>
    <col min="6409" max="6409" width="13.6640625" style="52" customWidth="1"/>
    <col min="6410" max="6410" width="7.83203125" style="52" customWidth="1"/>
    <col min="6411" max="6411" width="15.1640625" style="52" customWidth="1"/>
    <col min="6412" max="6412" width="14" style="52" customWidth="1"/>
    <col min="6413" max="6413" width="7.83203125" style="52" customWidth="1"/>
    <col min="6414" max="6414" width="16.83203125" style="52" customWidth="1"/>
    <col min="6415" max="6415" width="13.6640625" style="52" customWidth="1"/>
    <col min="6416" max="6416" width="8.83203125" style="52" customWidth="1"/>
    <col min="6417" max="6417" width="15.5" style="52" customWidth="1"/>
    <col min="6418" max="6418" width="13.83203125" style="52" customWidth="1"/>
    <col min="6419" max="6659" width="9.33203125" style="52"/>
    <col min="6660" max="6660" width="8" style="52" customWidth="1"/>
    <col min="6661" max="6661" width="16.6640625" style="52" customWidth="1"/>
    <col min="6662" max="6662" width="16.5" style="52" customWidth="1"/>
    <col min="6663" max="6663" width="7" style="52" customWidth="1"/>
    <col min="6664" max="6664" width="15.5" style="52" customWidth="1"/>
    <col min="6665" max="6665" width="13.6640625" style="52" customWidth="1"/>
    <col min="6666" max="6666" width="7.83203125" style="52" customWidth="1"/>
    <col min="6667" max="6667" width="15.1640625" style="52" customWidth="1"/>
    <col min="6668" max="6668" width="14" style="52" customWidth="1"/>
    <col min="6669" max="6669" width="7.83203125" style="52" customWidth="1"/>
    <col min="6670" max="6670" width="16.83203125" style="52" customWidth="1"/>
    <col min="6671" max="6671" width="13.6640625" style="52" customWidth="1"/>
    <col min="6672" max="6672" width="8.83203125" style="52" customWidth="1"/>
    <col min="6673" max="6673" width="15.5" style="52" customWidth="1"/>
    <col min="6674" max="6674" width="13.83203125" style="52" customWidth="1"/>
    <col min="6675" max="6915" width="9.33203125" style="52"/>
    <col min="6916" max="6916" width="8" style="52" customWidth="1"/>
    <col min="6917" max="6917" width="16.6640625" style="52" customWidth="1"/>
    <col min="6918" max="6918" width="16.5" style="52" customWidth="1"/>
    <col min="6919" max="6919" width="7" style="52" customWidth="1"/>
    <col min="6920" max="6920" width="15.5" style="52" customWidth="1"/>
    <col min="6921" max="6921" width="13.6640625" style="52" customWidth="1"/>
    <col min="6922" max="6922" width="7.83203125" style="52" customWidth="1"/>
    <col min="6923" max="6923" width="15.1640625" style="52" customWidth="1"/>
    <col min="6924" max="6924" width="14" style="52" customWidth="1"/>
    <col min="6925" max="6925" width="7.83203125" style="52" customWidth="1"/>
    <col min="6926" max="6926" width="16.83203125" style="52" customWidth="1"/>
    <col min="6927" max="6927" width="13.6640625" style="52" customWidth="1"/>
    <col min="6928" max="6928" width="8.83203125" style="52" customWidth="1"/>
    <col min="6929" max="6929" width="15.5" style="52" customWidth="1"/>
    <col min="6930" max="6930" width="13.83203125" style="52" customWidth="1"/>
    <col min="6931" max="7171" width="9.33203125" style="52"/>
    <col min="7172" max="7172" width="8" style="52" customWidth="1"/>
    <col min="7173" max="7173" width="16.6640625" style="52" customWidth="1"/>
    <col min="7174" max="7174" width="16.5" style="52" customWidth="1"/>
    <col min="7175" max="7175" width="7" style="52" customWidth="1"/>
    <col min="7176" max="7176" width="15.5" style="52" customWidth="1"/>
    <col min="7177" max="7177" width="13.6640625" style="52" customWidth="1"/>
    <col min="7178" max="7178" width="7.83203125" style="52" customWidth="1"/>
    <col min="7179" max="7179" width="15.1640625" style="52" customWidth="1"/>
    <col min="7180" max="7180" width="14" style="52" customWidth="1"/>
    <col min="7181" max="7181" width="7.83203125" style="52" customWidth="1"/>
    <col min="7182" max="7182" width="16.83203125" style="52" customWidth="1"/>
    <col min="7183" max="7183" width="13.6640625" style="52" customWidth="1"/>
    <col min="7184" max="7184" width="8.83203125" style="52" customWidth="1"/>
    <col min="7185" max="7185" width="15.5" style="52" customWidth="1"/>
    <col min="7186" max="7186" width="13.83203125" style="52" customWidth="1"/>
    <col min="7187" max="7427" width="9.33203125" style="52"/>
    <col min="7428" max="7428" width="8" style="52" customWidth="1"/>
    <col min="7429" max="7429" width="16.6640625" style="52" customWidth="1"/>
    <col min="7430" max="7430" width="16.5" style="52" customWidth="1"/>
    <col min="7431" max="7431" width="7" style="52" customWidth="1"/>
    <col min="7432" max="7432" width="15.5" style="52" customWidth="1"/>
    <col min="7433" max="7433" width="13.6640625" style="52" customWidth="1"/>
    <col min="7434" max="7434" width="7.83203125" style="52" customWidth="1"/>
    <col min="7435" max="7435" width="15.1640625" style="52" customWidth="1"/>
    <col min="7436" max="7436" width="14" style="52" customWidth="1"/>
    <col min="7437" max="7437" width="7.83203125" style="52" customWidth="1"/>
    <col min="7438" max="7438" width="16.83203125" style="52" customWidth="1"/>
    <col min="7439" max="7439" width="13.6640625" style="52" customWidth="1"/>
    <col min="7440" max="7440" width="8.83203125" style="52" customWidth="1"/>
    <col min="7441" max="7441" width="15.5" style="52" customWidth="1"/>
    <col min="7442" max="7442" width="13.83203125" style="52" customWidth="1"/>
    <col min="7443" max="7683" width="9.33203125" style="52"/>
    <col min="7684" max="7684" width="8" style="52" customWidth="1"/>
    <col min="7685" max="7685" width="16.6640625" style="52" customWidth="1"/>
    <col min="7686" max="7686" width="16.5" style="52" customWidth="1"/>
    <col min="7687" max="7687" width="7" style="52" customWidth="1"/>
    <col min="7688" max="7688" width="15.5" style="52" customWidth="1"/>
    <col min="7689" max="7689" width="13.6640625" style="52" customWidth="1"/>
    <col min="7690" max="7690" width="7.83203125" style="52" customWidth="1"/>
    <col min="7691" max="7691" width="15.1640625" style="52" customWidth="1"/>
    <col min="7692" max="7692" width="14" style="52" customWidth="1"/>
    <col min="7693" max="7693" width="7.83203125" style="52" customWidth="1"/>
    <col min="7694" max="7694" width="16.83203125" style="52" customWidth="1"/>
    <col min="7695" max="7695" width="13.6640625" style="52" customWidth="1"/>
    <col min="7696" max="7696" width="8.83203125" style="52" customWidth="1"/>
    <col min="7697" max="7697" width="15.5" style="52" customWidth="1"/>
    <col min="7698" max="7698" width="13.83203125" style="52" customWidth="1"/>
    <col min="7699" max="7939" width="9.33203125" style="52"/>
    <col min="7940" max="7940" width="8" style="52" customWidth="1"/>
    <col min="7941" max="7941" width="16.6640625" style="52" customWidth="1"/>
    <col min="7942" max="7942" width="16.5" style="52" customWidth="1"/>
    <col min="7943" max="7943" width="7" style="52" customWidth="1"/>
    <col min="7944" max="7944" width="15.5" style="52" customWidth="1"/>
    <col min="7945" max="7945" width="13.6640625" style="52" customWidth="1"/>
    <col min="7946" max="7946" width="7.83203125" style="52" customWidth="1"/>
    <col min="7947" max="7947" width="15.1640625" style="52" customWidth="1"/>
    <col min="7948" max="7948" width="14" style="52" customWidth="1"/>
    <col min="7949" max="7949" width="7.83203125" style="52" customWidth="1"/>
    <col min="7950" max="7950" width="16.83203125" style="52" customWidth="1"/>
    <col min="7951" max="7951" width="13.6640625" style="52" customWidth="1"/>
    <col min="7952" max="7952" width="8.83203125" style="52" customWidth="1"/>
    <col min="7953" max="7953" width="15.5" style="52" customWidth="1"/>
    <col min="7954" max="7954" width="13.83203125" style="52" customWidth="1"/>
    <col min="7955" max="8195" width="9.33203125" style="52"/>
    <col min="8196" max="8196" width="8" style="52" customWidth="1"/>
    <col min="8197" max="8197" width="16.6640625" style="52" customWidth="1"/>
    <col min="8198" max="8198" width="16.5" style="52" customWidth="1"/>
    <col min="8199" max="8199" width="7" style="52" customWidth="1"/>
    <col min="8200" max="8200" width="15.5" style="52" customWidth="1"/>
    <col min="8201" max="8201" width="13.6640625" style="52" customWidth="1"/>
    <col min="8202" max="8202" width="7.83203125" style="52" customWidth="1"/>
    <col min="8203" max="8203" width="15.1640625" style="52" customWidth="1"/>
    <col min="8204" max="8204" width="14" style="52" customWidth="1"/>
    <col min="8205" max="8205" width="7.83203125" style="52" customWidth="1"/>
    <col min="8206" max="8206" width="16.83203125" style="52" customWidth="1"/>
    <col min="8207" max="8207" width="13.6640625" style="52" customWidth="1"/>
    <col min="8208" max="8208" width="8.83203125" style="52" customWidth="1"/>
    <col min="8209" max="8209" width="15.5" style="52" customWidth="1"/>
    <col min="8210" max="8210" width="13.83203125" style="52" customWidth="1"/>
    <col min="8211" max="8451" width="9.33203125" style="52"/>
    <col min="8452" max="8452" width="8" style="52" customWidth="1"/>
    <col min="8453" max="8453" width="16.6640625" style="52" customWidth="1"/>
    <col min="8454" max="8454" width="16.5" style="52" customWidth="1"/>
    <col min="8455" max="8455" width="7" style="52" customWidth="1"/>
    <col min="8456" max="8456" width="15.5" style="52" customWidth="1"/>
    <col min="8457" max="8457" width="13.6640625" style="52" customWidth="1"/>
    <col min="8458" max="8458" width="7.83203125" style="52" customWidth="1"/>
    <col min="8459" max="8459" width="15.1640625" style="52" customWidth="1"/>
    <col min="8460" max="8460" width="14" style="52" customWidth="1"/>
    <col min="8461" max="8461" width="7.83203125" style="52" customWidth="1"/>
    <col min="8462" max="8462" width="16.83203125" style="52" customWidth="1"/>
    <col min="8463" max="8463" width="13.6640625" style="52" customWidth="1"/>
    <col min="8464" max="8464" width="8.83203125" style="52" customWidth="1"/>
    <col min="8465" max="8465" width="15.5" style="52" customWidth="1"/>
    <col min="8466" max="8466" width="13.83203125" style="52" customWidth="1"/>
    <col min="8467" max="8707" width="9.33203125" style="52"/>
    <col min="8708" max="8708" width="8" style="52" customWidth="1"/>
    <col min="8709" max="8709" width="16.6640625" style="52" customWidth="1"/>
    <col min="8710" max="8710" width="16.5" style="52" customWidth="1"/>
    <col min="8711" max="8711" width="7" style="52" customWidth="1"/>
    <col min="8712" max="8712" width="15.5" style="52" customWidth="1"/>
    <col min="8713" max="8713" width="13.6640625" style="52" customWidth="1"/>
    <col min="8714" max="8714" width="7.83203125" style="52" customWidth="1"/>
    <col min="8715" max="8715" width="15.1640625" style="52" customWidth="1"/>
    <col min="8716" max="8716" width="14" style="52" customWidth="1"/>
    <col min="8717" max="8717" width="7.83203125" style="52" customWidth="1"/>
    <col min="8718" max="8718" width="16.83203125" style="52" customWidth="1"/>
    <col min="8719" max="8719" width="13.6640625" style="52" customWidth="1"/>
    <col min="8720" max="8720" width="8.83203125" style="52" customWidth="1"/>
    <col min="8721" max="8721" width="15.5" style="52" customWidth="1"/>
    <col min="8722" max="8722" width="13.83203125" style="52" customWidth="1"/>
    <col min="8723" max="8963" width="9.33203125" style="52"/>
    <col min="8964" max="8964" width="8" style="52" customWidth="1"/>
    <col min="8965" max="8965" width="16.6640625" style="52" customWidth="1"/>
    <col min="8966" max="8966" width="16.5" style="52" customWidth="1"/>
    <col min="8967" max="8967" width="7" style="52" customWidth="1"/>
    <col min="8968" max="8968" width="15.5" style="52" customWidth="1"/>
    <col min="8969" max="8969" width="13.6640625" style="52" customWidth="1"/>
    <col min="8970" max="8970" width="7.83203125" style="52" customWidth="1"/>
    <col min="8971" max="8971" width="15.1640625" style="52" customWidth="1"/>
    <col min="8972" max="8972" width="14" style="52" customWidth="1"/>
    <col min="8973" max="8973" width="7.83203125" style="52" customWidth="1"/>
    <col min="8974" max="8974" width="16.83203125" style="52" customWidth="1"/>
    <col min="8975" max="8975" width="13.6640625" style="52" customWidth="1"/>
    <col min="8976" max="8976" width="8.83203125" style="52" customWidth="1"/>
    <col min="8977" max="8977" width="15.5" style="52" customWidth="1"/>
    <col min="8978" max="8978" width="13.83203125" style="52" customWidth="1"/>
    <col min="8979" max="9219" width="9.33203125" style="52"/>
    <col min="9220" max="9220" width="8" style="52" customWidth="1"/>
    <col min="9221" max="9221" width="16.6640625" style="52" customWidth="1"/>
    <col min="9222" max="9222" width="16.5" style="52" customWidth="1"/>
    <col min="9223" max="9223" width="7" style="52" customWidth="1"/>
    <col min="9224" max="9224" width="15.5" style="52" customWidth="1"/>
    <col min="9225" max="9225" width="13.6640625" style="52" customWidth="1"/>
    <col min="9226" max="9226" width="7.83203125" style="52" customWidth="1"/>
    <col min="9227" max="9227" width="15.1640625" style="52" customWidth="1"/>
    <col min="9228" max="9228" width="14" style="52" customWidth="1"/>
    <col min="9229" max="9229" width="7.83203125" style="52" customWidth="1"/>
    <col min="9230" max="9230" width="16.83203125" style="52" customWidth="1"/>
    <col min="9231" max="9231" width="13.6640625" style="52" customWidth="1"/>
    <col min="9232" max="9232" width="8.83203125" style="52" customWidth="1"/>
    <col min="9233" max="9233" width="15.5" style="52" customWidth="1"/>
    <col min="9234" max="9234" width="13.83203125" style="52" customWidth="1"/>
    <col min="9235" max="9475" width="9.33203125" style="52"/>
    <col min="9476" max="9476" width="8" style="52" customWidth="1"/>
    <col min="9477" max="9477" width="16.6640625" style="52" customWidth="1"/>
    <col min="9478" max="9478" width="16.5" style="52" customWidth="1"/>
    <col min="9479" max="9479" width="7" style="52" customWidth="1"/>
    <col min="9480" max="9480" width="15.5" style="52" customWidth="1"/>
    <col min="9481" max="9481" width="13.6640625" style="52" customWidth="1"/>
    <col min="9482" max="9482" width="7.83203125" style="52" customWidth="1"/>
    <col min="9483" max="9483" width="15.1640625" style="52" customWidth="1"/>
    <col min="9484" max="9484" width="14" style="52" customWidth="1"/>
    <col min="9485" max="9485" width="7.83203125" style="52" customWidth="1"/>
    <col min="9486" max="9486" width="16.83203125" style="52" customWidth="1"/>
    <col min="9487" max="9487" width="13.6640625" style="52" customWidth="1"/>
    <col min="9488" max="9488" width="8.83203125" style="52" customWidth="1"/>
    <col min="9489" max="9489" width="15.5" style="52" customWidth="1"/>
    <col min="9490" max="9490" width="13.83203125" style="52" customWidth="1"/>
    <col min="9491" max="9731" width="9.33203125" style="52"/>
    <col min="9732" max="9732" width="8" style="52" customWidth="1"/>
    <col min="9733" max="9733" width="16.6640625" style="52" customWidth="1"/>
    <col min="9734" max="9734" width="16.5" style="52" customWidth="1"/>
    <col min="9735" max="9735" width="7" style="52" customWidth="1"/>
    <col min="9736" max="9736" width="15.5" style="52" customWidth="1"/>
    <col min="9737" max="9737" width="13.6640625" style="52" customWidth="1"/>
    <col min="9738" max="9738" width="7.83203125" style="52" customWidth="1"/>
    <col min="9739" max="9739" width="15.1640625" style="52" customWidth="1"/>
    <col min="9740" max="9740" width="14" style="52" customWidth="1"/>
    <col min="9741" max="9741" width="7.83203125" style="52" customWidth="1"/>
    <col min="9742" max="9742" width="16.83203125" style="52" customWidth="1"/>
    <col min="9743" max="9743" width="13.6640625" style="52" customWidth="1"/>
    <col min="9744" max="9744" width="8.83203125" style="52" customWidth="1"/>
    <col min="9745" max="9745" width="15.5" style="52" customWidth="1"/>
    <col min="9746" max="9746" width="13.83203125" style="52" customWidth="1"/>
    <col min="9747" max="9987" width="9.33203125" style="52"/>
    <col min="9988" max="9988" width="8" style="52" customWidth="1"/>
    <col min="9989" max="9989" width="16.6640625" style="52" customWidth="1"/>
    <col min="9990" max="9990" width="16.5" style="52" customWidth="1"/>
    <col min="9991" max="9991" width="7" style="52" customWidth="1"/>
    <col min="9992" max="9992" width="15.5" style="52" customWidth="1"/>
    <col min="9993" max="9993" width="13.6640625" style="52" customWidth="1"/>
    <col min="9994" max="9994" width="7.83203125" style="52" customWidth="1"/>
    <col min="9995" max="9995" width="15.1640625" style="52" customWidth="1"/>
    <col min="9996" max="9996" width="14" style="52" customWidth="1"/>
    <col min="9997" max="9997" width="7.83203125" style="52" customWidth="1"/>
    <col min="9998" max="9998" width="16.83203125" style="52" customWidth="1"/>
    <col min="9999" max="9999" width="13.6640625" style="52" customWidth="1"/>
    <col min="10000" max="10000" width="8.83203125" style="52" customWidth="1"/>
    <col min="10001" max="10001" width="15.5" style="52" customWidth="1"/>
    <col min="10002" max="10002" width="13.83203125" style="52" customWidth="1"/>
    <col min="10003" max="10243" width="9.33203125" style="52"/>
    <col min="10244" max="10244" width="8" style="52" customWidth="1"/>
    <col min="10245" max="10245" width="16.6640625" style="52" customWidth="1"/>
    <col min="10246" max="10246" width="16.5" style="52" customWidth="1"/>
    <col min="10247" max="10247" width="7" style="52" customWidth="1"/>
    <col min="10248" max="10248" width="15.5" style="52" customWidth="1"/>
    <col min="10249" max="10249" width="13.6640625" style="52" customWidth="1"/>
    <col min="10250" max="10250" width="7.83203125" style="52" customWidth="1"/>
    <col min="10251" max="10251" width="15.1640625" style="52" customWidth="1"/>
    <col min="10252" max="10252" width="14" style="52" customWidth="1"/>
    <col min="10253" max="10253" width="7.83203125" style="52" customWidth="1"/>
    <col min="10254" max="10254" width="16.83203125" style="52" customWidth="1"/>
    <col min="10255" max="10255" width="13.6640625" style="52" customWidth="1"/>
    <col min="10256" max="10256" width="8.83203125" style="52" customWidth="1"/>
    <col min="10257" max="10257" width="15.5" style="52" customWidth="1"/>
    <col min="10258" max="10258" width="13.83203125" style="52" customWidth="1"/>
    <col min="10259" max="10499" width="9.33203125" style="52"/>
    <col min="10500" max="10500" width="8" style="52" customWidth="1"/>
    <col min="10501" max="10501" width="16.6640625" style="52" customWidth="1"/>
    <col min="10502" max="10502" width="16.5" style="52" customWidth="1"/>
    <col min="10503" max="10503" width="7" style="52" customWidth="1"/>
    <col min="10504" max="10504" width="15.5" style="52" customWidth="1"/>
    <col min="10505" max="10505" width="13.6640625" style="52" customWidth="1"/>
    <col min="10506" max="10506" width="7.83203125" style="52" customWidth="1"/>
    <col min="10507" max="10507" width="15.1640625" style="52" customWidth="1"/>
    <col min="10508" max="10508" width="14" style="52" customWidth="1"/>
    <col min="10509" max="10509" width="7.83203125" style="52" customWidth="1"/>
    <col min="10510" max="10510" width="16.83203125" style="52" customWidth="1"/>
    <col min="10511" max="10511" width="13.6640625" style="52" customWidth="1"/>
    <col min="10512" max="10512" width="8.83203125" style="52" customWidth="1"/>
    <col min="10513" max="10513" width="15.5" style="52" customWidth="1"/>
    <col min="10514" max="10514" width="13.83203125" style="52" customWidth="1"/>
    <col min="10515" max="10755" width="9.33203125" style="52"/>
    <col min="10756" max="10756" width="8" style="52" customWidth="1"/>
    <col min="10757" max="10757" width="16.6640625" style="52" customWidth="1"/>
    <col min="10758" max="10758" width="16.5" style="52" customWidth="1"/>
    <col min="10759" max="10759" width="7" style="52" customWidth="1"/>
    <col min="10760" max="10760" width="15.5" style="52" customWidth="1"/>
    <col min="10761" max="10761" width="13.6640625" style="52" customWidth="1"/>
    <col min="10762" max="10762" width="7.83203125" style="52" customWidth="1"/>
    <col min="10763" max="10763" width="15.1640625" style="52" customWidth="1"/>
    <col min="10764" max="10764" width="14" style="52" customWidth="1"/>
    <col min="10765" max="10765" width="7.83203125" style="52" customWidth="1"/>
    <col min="10766" max="10766" width="16.83203125" style="52" customWidth="1"/>
    <col min="10767" max="10767" width="13.6640625" style="52" customWidth="1"/>
    <col min="10768" max="10768" width="8.83203125" style="52" customWidth="1"/>
    <col min="10769" max="10769" width="15.5" style="52" customWidth="1"/>
    <col min="10770" max="10770" width="13.83203125" style="52" customWidth="1"/>
    <col min="10771" max="11011" width="9.33203125" style="52"/>
    <col min="11012" max="11012" width="8" style="52" customWidth="1"/>
    <col min="11013" max="11013" width="16.6640625" style="52" customWidth="1"/>
    <col min="11014" max="11014" width="16.5" style="52" customWidth="1"/>
    <col min="11015" max="11015" width="7" style="52" customWidth="1"/>
    <col min="11016" max="11016" width="15.5" style="52" customWidth="1"/>
    <col min="11017" max="11017" width="13.6640625" style="52" customWidth="1"/>
    <col min="11018" max="11018" width="7.83203125" style="52" customWidth="1"/>
    <col min="11019" max="11019" width="15.1640625" style="52" customWidth="1"/>
    <col min="11020" max="11020" width="14" style="52" customWidth="1"/>
    <col min="11021" max="11021" width="7.83203125" style="52" customWidth="1"/>
    <col min="11022" max="11022" width="16.83203125" style="52" customWidth="1"/>
    <col min="11023" max="11023" width="13.6640625" style="52" customWidth="1"/>
    <col min="11024" max="11024" width="8.83203125" style="52" customWidth="1"/>
    <col min="11025" max="11025" width="15.5" style="52" customWidth="1"/>
    <col min="11026" max="11026" width="13.83203125" style="52" customWidth="1"/>
    <col min="11027" max="11267" width="9.33203125" style="52"/>
    <col min="11268" max="11268" width="8" style="52" customWidth="1"/>
    <col min="11269" max="11269" width="16.6640625" style="52" customWidth="1"/>
    <col min="11270" max="11270" width="16.5" style="52" customWidth="1"/>
    <col min="11271" max="11271" width="7" style="52" customWidth="1"/>
    <col min="11272" max="11272" width="15.5" style="52" customWidth="1"/>
    <col min="11273" max="11273" width="13.6640625" style="52" customWidth="1"/>
    <col min="11274" max="11274" width="7.83203125" style="52" customWidth="1"/>
    <col min="11275" max="11275" width="15.1640625" style="52" customWidth="1"/>
    <col min="11276" max="11276" width="14" style="52" customWidth="1"/>
    <col min="11277" max="11277" width="7.83203125" style="52" customWidth="1"/>
    <col min="11278" max="11278" width="16.83203125" style="52" customWidth="1"/>
    <col min="11279" max="11279" width="13.6640625" style="52" customWidth="1"/>
    <col min="11280" max="11280" width="8.83203125" style="52" customWidth="1"/>
    <col min="11281" max="11281" width="15.5" style="52" customWidth="1"/>
    <col min="11282" max="11282" width="13.83203125" style="52" customWidth="1"/>
    <col min="11283" max="11523" width="9.33203125" style="52"/>
    <col min="11524" max="11524" width="8" style="52" customWidth="1"/>
    <col min="11525" max="11525" width="16.6640625" style="52" customWidth="1"/>
    <col min="11526" max="11526" width="16.5" style="52" customWidth="1"/>
    <col min="11527" max="11527" width="7" style="52" customWidth="1"/>
    <col min="11528" max="11528" width="15.5" style="52" customWidth="1"/>
    <col min="11529" max="11529" width="13.6640625" style="52" customWidth="1"/>
    <col min="11530" max="11530" width="7.83203125" style="52" customWidth="1"/>
    <col min="11531" max="11531" width="15.1640625" style="52" customWidth="1"/>
    <col min="11532" max="11532" width="14" style="52" customWidth="1"/>
    <col min="11533" max="11533" width="7.83203125" style="52" customWidth="1"/>
    <col min="11534" max="11534" width="16.83203125" style="52" customWidth="1"/>
    <col min="11535" max="11535" width="13.6640625" style="52" customWidth="1"/>
    <col min="11536" max="11536" width="8.83203125" style="52" customWidth="1"/>
    <col min="11537" max="11537" width="15.5" style="52" customWidth="1"/>
    <col min="11538" max="11538" width="13.83203125" style="52" customWidth="1"/>
    <col min="11539" max="11779" width="9.33203125" style="52"/>
    <col min="11780" max="11780" width="8" style="52" customWidth="1"/>
    <col min="11781" max="11781" width="16.6640625" style="52" customWidth="1"/>
    <col min="11782" max="11782" width="16.5" style="52" customWidth="1"/>
    <col min="11783" max="11783" width="7" style="52" customWidth="1"/>
    <col min="11784" max="11784" width="15.5" style="52" customWidth="1"/>
    <col min="11785" max="11785" width="13.6640625" style="52" customWidth="1"/>
    <col min="11786" max="11786" width="7.83203125" style="52" customWidth="1"/>
    <col min="11787" max="11787" width="15.1640625" style="52" customWidth="1"/>
    <col min="11788" max="11788" width="14" style="52" customWidth="1"/>
    <col min="11789" max="11789" width="7.83203125" style="52" customWidth="1"/>
    <col min="11790" max="11790" width="16.83203125" style="52" customWidth="1"/>
    <col min="11791" max="11791" width="13.6640625" style="52" customWidth="1"/>
    <col min="11792" max="11792" width="8.83203125" style="52" customWidth="1"/>
    <col min="11793" max="11793" width="15.5" style="52" customWidth="1"/>
    <col min="11794" max="11794" width="13.83203125" style="52" customWidth="1"/>
    <col min="11795" max="12035" width="9.33203125" style="52"/>
    <col min="12036" max="12036" width="8" style="52" customWidth="1"/>
    <col min="12037" max="12037" width="16.6640625" style="52" customWidth="1"/>
    <col min="12038" max="12038" width="16.5" style="52" customWidth="1"/>
    <col min="12039" max="12039" width="7" style="52" customWidth="1"/>
    <col min="12040" max="12040" width="15.5" style="52" customWidth="1"/>
    <col min="12041" max="12041" width="13.6640625" style="52" customWidth="1"/>
    <col min="12042" max="12042" width="7.83203125" style="52" customWidth="1"/>
    <col min="12043" max="12043" width="15.1640625" style="52" customWidth="1"/>
    <col min="12044" max="12044" width="14" style="52" customWidth="1"/>
    <col min="12045" max="12045" width="7.83203125" style="52" customWidth="1"/>
    <col min="12046" max="12046" width="16.83203125" style="52" customWidth="1"/>
    <col min="12047" max="12047" width="13.6640625" style="52" customWidth="1"/>
    <col min="12048" max="12048" width="8.83203125" style="52" customWidth="1"/>
    <col min="12049" max="12049" width="15.5" style="52" customWidth="1"/>
    <col min="12050" max="12050" width="13.83203125" style="52" customWidth="1"/>
    <col min="12051" max="12291" width="9.33203125" style="52"/>
    <col min="12292" max="12292" width="8" style="52" customWidth="1"/>
    <col min="12293" max="12293" width="16.6640625" style="52" customWidth="1"/>
    <col min="12294" max="12294" width="16.5" style="52" customWidth="1"/>
    <col min="12295" max="12295" width="7" style="52" customWidth="1"/>
    <col min="12296" max="12296" width="15.5" style="52" customWidth="1"/>
    <col min="12297" max="12297" width="13.6640625" style="52" customWidth="1"/>
    <col min="12298" max="12298" width="7.83203125" style="52" customWidth="1"/>
    <col min="12299" max="12299" width="15.1640625" style="52" customWidth="1"/>
    <col min="12300" max="12300" width="14" style="52" customWidth="1"/>
    <col min="12301" max="12301" width="7.83203125" style="52" customWidth="1"/>
    <col min="12302" max="12302" width="16.83203125" style="52" customWidth="1"/>
    <col min="12303" max="12303" width="13.6640625" style="52" customWidth="1"/>
    <col min="12304" max="12304" width="8.83203125" style="52" customWidth="1"/>
    <col min="12305" max="12305" width="15.5" style="52" customWidth="1"/>
    <col min="12306" max="12306" width="13.83203125" style="52" customWidth="1"/>
    <col min="12307" max="12547" width="9.33203125" style="52"/>
    <col min="12548" max="12548" width="8" style="52" customWidth="1"/>
    <col min="12549" max="12549" width="16.6640625" style="52" customWidth="1"/>
    <col min="12550" max="12550" width="16.5" style="52" customWidth="1"/>
    <col min="12551" max="12551" width="7" style="52" customWidth="1"/>
    <col min="12552" max="12552" width="15.5" style="52" customWidth="1"/>
    <col min="12553" max="12553" width="13.6640625" style="52" customWidth="1"/>
    <col min="12554" max="12554" width="7.83203125" style="52" customWidth="1"/>
    <col min="12555" max="12555" width="15.1640625" style="52" customWidth="1"/>
    <col min="12556" max="12556" width="14" style="52" customWidth="1"/>
    <col min="12557" max="12557" width="7.83203125" style="52" customWidth="1"/>
    <col min="12558" max="12558" width="16.83203125" style="52" customWidth="1"/>
    <col min="12559" max="12559" width="13.6640625" style="52" customWidth="1"/>
    <col min="12560" max="12560" width="8.83203125" style="52" customWidth="1"/>
    <col min="12561" max="12561" width="15.5" style="52" customWidth="1"/>
    <col min="12562" max="12562" width="13.83203125" style="52" customWidth="1"/>
    <col min="12563" max="12803" width="9.33203125" style="52"/>
    <col min="12804" max="12804" width="8" style="52" customWidth="1"/>
    <col min="12805" max="12805" width="16.6640625" style="52" customWidth="1"/>
    <col min="12806" max="12806" width="16.5" style="52" customWidth="1"/>
    <col min="12807" max="12807" width="7" style="52" customWidth="1"/>
    <col min="12808" max="12808" width="15.5" style="52" customWidth="1"/>
    <col min="12809" max="12809" width="13.6640625" style="52" customWidth="1"/>
    <col min="12810" max="12810" width="7.83203125" style="52" customWidth="1"/>
    <col min="12811" max="12811" width="15.1640625" style="52" customWidth="1"/>
    <col min="12812" max="12812" width="14" style="52" customWidth="1"/>
    <col min="12813" max="12813" width="7.83203125" style="52" customWidth="1"/>
    <col min="12814" max="12814" width="16.83203125" style="52" customWidth="1"/>
    <col min="12815" max="12815" width="13.6640625" style="52" customWidth="1"/>
    <col min="12816" max="12816" width="8.83203125" style="52" customWidth="1"/>
    <col min="12817" max="12817" width="15.5" style="52" customWidth="1"/>
    <col min="12818" max="12818" width="13.83203125" style="52" customWidth="1"/>
    <col min="12819" max="13059" width="9.33203125" style="52"/>
    <col min="13060" max="13060" width="8" style="52" customWidth="1"/>
    <col min="13061" max="13061" width="16.6640625" style="52" customWidth="1"/>
    <col min="13062" max="13062" width="16.5" style="52" customWidth="1"/>
    <col min="13063" max="13063" width="7" style="52" customWidth="1"/>
    <col min="13064" max="13064" width="15.5" style="52" customWidth="1"/>
    <col min="13065" max="13065" width="13.6640625" style="52" customWidth="1"/>
    <col min="13066" max="13066" width="7.83203125" style="52" customWidth="1"/>
    <col min="13067" max="13067" width="15.1640625" style="52" customWidth="1"/>
    <col min="13068" max="13068" width="14" style="52" customWidth="1"/>
    <col min="13069" max="13069" width="7.83203125" style="52" customWidth="1"/>
    <col min="13070" max="13070" width="16.83203125" style="52" customWidth="1"/>
    <col min="13071" max="13071" width="13.6640625" style="52" customWidth="1"/>
    <col min="13072" max="13072" width="8.83203125" style="52" customWidth="1"/>
    <col min="13073" max="13073" width="15.5" style="52" customWidth="1"/>
    <col min="13074" max="13074" width="13.83203125" style="52" customWidth="1"/>
    <col min="13075" max="13315" width="9.33203125" style="52"/>
    <col min="13316" max="13316" width="8" style="52" customWidth="1"/>
    <col min="13317" max="13317" width="16.6640625" style="52" customWidth="1"/>
    <col min="13318" max="13318" width="16.5" style="52" customWidth="1"/>
    <col min="13319" max="13319" width="7" style="52" customWidth="1"/>
    <col min="13320" max="13320" width="15.5" style="52" customWidth="1"/>
    <col min="13321" max="13321" width="13.6640625" style="52" customWidth="1"/>
    <col min="13322" max="13322" width="7.83203125" style="52" customWidth="1"/>
    <col min="13323" max="13323" width="15.1640625" style="52" customWidth="1"/>
    <col min="13324" max="13324" width="14" style="52" customWidth="1"/>
    <col min="13325" max="13325" width="7.83203125" style="52" customWidth="1"/>
    <col min="13326" max="13326" width="16.83203125" style="52" customWidth="1"/>
    <col min="13327" max="13327" width="13.6640625" style="52" customWidth="1"/>
    <col min="13328" max="13328" width="8.83203125" style="52" customWidth="1"/>
    <col min="13329" max="13329" width="15.5" style="52" customWidth="1"/>
    <col min="13330" max="13330" width="13.83203125" style="52" customWidth="1"/>
    <col min="13331" max="13571" width="9.33203125" style="52"/>
    <col min="13572" max="13572" width="8" style="52" customWidth="1"/>
    <col min="13573" max="13573" width="16.6640625" style="52" customWidth="1"/>
    <col min="13574" max="13574" width="16.5" style="52" customWidth="1"/>
    <col min="13575" max="13575" width="7" style="52" customWidth="1"/>
    <col min="13576" max="13576" width="15.5" style="52" customWidth="1"/>
    <col min="13577" max="13577" width="13.6640625" style="52" customWidth="1"/>
    <col min="13578" max="13578" width="7.83203125" style="52" customWidth="1"/>
    <col min="13579" max="13579" width="15.1640625" style="52" customWidth="1"/>
    <col min="13580" max="13580" width="14" style="52" customWidth="1"/>
    <col min="13581" max="13581" width="7.83203125" style="52" customWidth="1"/>
    <col min="13582" max="13582" width="16.83203125" style="52" customWidth="1"/>
    <col min="13583" max="13583" width="13.6640625" style="52" customWidth="1"/>
    <col min="13584" max="13584" width="8.83203125" style="52" customWidth="1"/>
    <col min="13585" max="13585" width="15.5" style="52" customWidth="1"/>
    <col min="13586" max="13586" width="13.83203125" style="52" customWidth="1"/>
    <col min="13587" max="13827" width="9.33203125" style="52"/>
    <col min="13828" max="13828" width="8" style="52" customWidth="1"/>
    <col min="13829" max="13829" width="16.6640625" style="52" customWidth="1"/>
    <col min="13830" max="13830" width="16.5" style="52" customWidth="1"/>
    <col min="13831" max="13831" width="7" style="52" customWidth="1"/>
    <col min="13832" max="13832" width="15.5" style="52" customWidth="1"/>
    <col min="13833" max="13833" width="13.6640625" style="52" customWidth="1"/>
    <col min="13834" max="13834" width="7.83203125" style="52" customWidth="1"/>
    <col min="13835" max="13835" width="15.1640625" style="52" customWidth="1"/>
    <col min="13836" max="13836" width="14" style="52" customWidth="1"/>
    <col min="13837" max="13837" width="7.83203125" style="52" customWidth="1"/>
    <col min="13838" max="13838" width="16.83203125" style="52" customWidth="1"/>
    <col min="13839" max="13839" width="13.6640625" style="52" customWidth="1"/>
    <col min="13840" max="13840" width="8.83203125" style="52" customWidth="1"/>
    <col min="13841" max="13841" width="15.5" style="52" customWidth="1"/>
    <col min="13842" max="13842" width="13.83203125" style="52" customWidth="1"/>
    <col min="13843" max="14083" width="9.33203125" style="52"/>
    <col min="14084" max="14084" width="8" style="52" customWidth="1"/>
    <col min="14085" max="14085" width="16.6640625" style="52" customWidth="1"/>
    <col min="14086" max="14086" width="16.5" style="52" customWidth="1"/>
    <col min="14087" max="14087" width="7" style="52" customWidth="1"/>
    <col min="14088" max="14088" width="15.5" style="52" customWidth="1"/>
    <col min="14089" max="14089" width="13.6640625" style="52" customWidth="1"/>
    <col min="14090" max="14090" width="7.83203125" style="52" customWidth="1"/>
    <col min="14091" max="14091" width="15.1640625" style="52" customWidth="1"/>
    <col min="14092" max="14092" width="14" style="52" customWidth="1"/>
    <col min="14093" max="14093" width="7.83203125" style="52" customWidth="1"/>
    <col min="14094" max="14094" width="16.83203125" style="52" customWidth="1"/>
    <col min="14095" max="14095" width="13.6640625" style="52" customWidth="1"/>
    <col min="14096" max="14096" width="8.83203125" style="52" customWidth="1"/>
    <col min="14097" max="14097" width="15.5" style="52" customWidth="1"/>
    <col min="14098" max="14098" width="13.83203125" style="52" customWidth="1"/>
    <col min="14099" max="14339" width="9.33203125" style="52"/>
    <col min="14340" max="14340" width="8" style="52" customWidth="1"/>
    <col min="14341" max="14341" width="16.6640625" style="52" customWidth="1"/>
    <col min="14342" max="14342" width="16.5" style="52" customWidth="1"/>
    <col min="14343" max="14343" width="7" style="52" customWidth="1"/>
    <col min="14344" max="14344" width="15.5" style="52" customWidth="1"/>
    <col min="14345" max="14345" width="13.6640625" style="52" customWidth="1"/>
    <col min="14346" max="14346" width="7.83203125" style="52" customWidth="1"/>
    <col min="14347" max="14347" width="15.1640625" style="52" customWidth="1"/>
    <col min="14348" max="14348" width="14" style="52" customWidth="1"/>
    <col min="14349" max="14349" width="7.83203125" style="52" customWidth="1"/>
    <col min="14350" max="14350" width="16.83203125" style="52" customWidth="1"/>
    <col min="14351" max="14351" width="13.6640625" style="52" customWidth="1"/>
    <col min="14352" max="14352" width="8.83203125" style="52" customWidth="1"/>
    <col min="14353" max="14353" width="15.5" style="52" customWidth="1"/>
    <col min="14354" max="14354" width="13.83203125" style="52" customWidth="1"/>
    <col min="14355" max="14595" width="9.33203125" style="52"/>
    <col min="14596" max="14596" width="8" style="52" customWidth="1"/>
    <col min="14597" max="14597" width="16.6640625" style="52" customWidth="1"/>
    <col min="14598" max="14598" width="16.5" style="52" customWidth="1"/>
    <col min="14599" max="14599" width="7" style="52" customWidth="1"/>
    <col min="14600" max="14600" width="15.5" style="52" customWidth="1"/>
    <col min="14601" max="14601" width="13.6640625" style="52" customWidth="1"/>
    <col min="14602" max="14602" width="7.83203125" style="52" customWidth="1"/>
    <col min="14603" max="14603" width="15.1640625" style="52" customWidth="1"/>
    <col min="14604" max="14604" width="14" style="52" customWidth="1"/>
    <col min="14605" max="14605" width="7.83203125" style="52" customWidth="1"/>
    <col min="14606" max="14606" width="16.83203125" style="52" customWidth="1"/>
    <col min="14607" max="14607" width="13.6640625" style="52" customWidth="1"/>
    <col min="14608" max="14608" width="8.83203125" style="52" customWidth="1"/>
    <col min="14609" max="14609" width="15.5" style="52" customWidth="1"/>
    <col min="14610" max="14610" width="13.83203125" style="52" customWidth="1"/>
    <col min="14611" max="14851" width="9.33203125" style="52"/>
    <col min="14852" max="14852" width="8" style="52" customWidth="1"/>
    <col min="14853" max="14853" width="16.6640625" style="52" customWidth="1"/>
    <col min="14854" max="14854" width="16.5" style="52" customWidth="1"/>
    <col min="14855" max="14855" width="7" style="52" customWidth="1"/>
    <col min="14856" max="14856" width="15.5" style="52" customWidth="1"/>
    <col min="14857" max="14857" width="13.6640625" style="52" customWidth="1"/>
    <col min="14858" max="14858" width="7.83203125" style="52" customWidth="1"/>
    <col min="14859" max="14859" width="15.1640625" style="52" customWidth="1"/>
    <col min="14860" max="14860" width="14" style="52" customWidth="1"/>
    <col min="14861" max="14861" width="7.83203125" style="52" customWidth="1"/>
    <col min="14862" max="14862" width="16.83203125" style="52" customWidth="1"/>
    <col min="14863" max="14863" width="13.6640625" style="52" customWidth="1"/>
    <col min="14864" max="14864" width="8.83203125" style="52" customWidth="1"/>
    <col min="14865" max="14865" width="15.5" style="52" customWidth="1"/>
    <col min="14866" max="14866" width="13.83203125" style="52" customWidth="1"/>
    <col min="14867" max="15107" width="9.33203125" style="52"/>
    <col min="15108" max="15108" width="8" style="52" customWidth="1"/>
    <col min="15109" max="15109" width="16.6640625" style="52" customWidth="1"/>
    <col min="15110" max="15110" width="16.5" style="52" customWidth="1"/>
    <col min="15111" max="15111" width="7" style="52" customWidth="1"/>
    <col min="15112" max="15112" width="15.5" style="52" customWidth="1"/>
    <col min="15113" max="15113" width="13.6640625" style="52" customWidth="1"/>
    <col min="15114" max="15114" width="7.83203125" style="52" customWidth="1"/>
    <col min="15115" max="15115" width="15.1640625" style="52" customWidth="1"/>
    <col min="15116" max="15116" width="14" style="52" customWidth="1"/>
    <col min="15117" max="15117" width="7.83203125" style="52" customWidth="1"/>
    <col min="15118" max="15118" width="16.83203125" style="52" customWidth="1"/>
    <col min="15119" max="15119" width="13.6640625" style="52" customWidth="1"/>
    <col min="15120" max="15120" width="8.83203125" style="52" customWidth="1"/>
    <col min="15121" max="15121" width="15.5" style="52" customWidth="1"/>
    <col min="15122" max="15122" width="13.83203125" style="52" customWidth="1"/>
    <col min="15123" max="15363" width="9.33203125" style="52"/>
    <col min="15364" max="15364" width="8" style="52" customWidth="1"/>
    <col min="15365" max="15365" width="16.6640625" style="52" customWidth="1"/>
    <col min="15366" max="15366" width="16.5" style="52" customWidth="1"/>
    <col min="15367" max="15367" width="7" style="52" customWidth="1"/>
    <col min="15368" max="15368" width="15.5" style="52" customWidth="1"/>
    <col min="15369" max="15369" width="13.6640625" style="52" customWidth="1"/>
    <col min="15370" max="15370" width="7.83203125" style="52" customWidth="1"/>
    <col min="15371" max="15371" width="15.1640625" style="52" customWidth="1"/>
    <col min="15372" max="15372" width="14" style="52" customWidth="1"/>
    <col min="15373" max="15373" width="7.83203125" style="52" customWidth="1"/>
    <col min="15374" max="15374" width="16.83203125" style="52" customWidth="1"/>
    <col min="15375" max="15375" width="13.6640625" style="52" customWidth="1"/>
    <col min="15376" max="15376" width="8.83203125" style="52" customWidth="1"/>
    <col min="15377" max="15377" width="15.5" style="52" customWidth="1"/>
    <col min="15378" max="15378" width="13.83203125" style="52" customWidth="1"/>
    <col min="15379" max="15619" width="9.33203125" style="52"/>
    <col min="15620" max="15620" width="8" style="52" customWidth="1"/>
    <col min="15621" max="15621" width="16.6640625" style="52" customWidth="1"/>
    <col min="15622" max="15622" width="16.5" style="52" customWidth="1"/>
    <col min="15623" max="15623" width="7" style="52" customWidth="1"/>
    <col min="15624" max="15624" width="15.5" style="52" customWidth="1"/>
    <col min="15625" max="15625" width="13.6640625" style="52" customWidth="1"/>
    <col min="15626" max="15626" width="7.83203125" style="52" customWidth="1"/>
    <col min="15627" max="15627" width="15.1640625" style="52" customWidth="1"/>
    <col min="15628" max="15628" width="14" style="52" customWidth="1"/>
    <col min="15629" max="15629" width="7.83203125" style="52" customWidth="1"/>
    <col min="15630" max="15630" width="16.83203125" style="52" customWidth="1"/>
    <col min="15631" max="15631" width="13.6640625" style="52" customWidth="1"/>
    <col min="15632" max="15632" width="8.83203125" style="52" customWidth="1"/>
    <col min="15633" max="15633" width="15.5" style="52" customWidth="1"/>
    <col min="15634" max="15634" width="13.83203125" style="52" customWidth="1"/>
    <col min="15635" max="15875" width="9.33203125" style="52"/>
    <col min="15876" max="15876" width="8" style="52" customWidth="1"/>
    <col min="15877" max="15877" width="16.6640625" style="52" customWidth="1"/>
    <col min="15878" max="15878" width="16.5" style="52" customWidth="1"/>
    <col min="15879" max="15879" width="7" style="52" customWidth="1"/>
    <col min="15880" max="15880" width="15.5" style="52" customWidth="1"/>
    <col min="15881" max="15881" width="13.6640625" style="52" customWidth="1"/>
    <col min="15882" max="15882" width="7.83203125" style="52" customWidth="1"/>
    <col min="15883" max="15883" width="15.1640625" style="52" customWidth="1"/>
    <col min="15884" max="15884" width="14" style="52" customWidth="1"/>
    <col min="15885" max="15885" width="7.83203125" style="52" customWidth="1"/>
    <col min="15886" max="15886" width="16.83203125" style="52" customWidth="1"/>
    <col min="15887" max="15887" width="13.6640625" style="52" customWidth="1"/>
    <col min="15888" max="15888" width="8.83203125" style="52" customWidth="1"/>
    <col min="15889" max="15889" width="15.5" style="52" customWidth="1"/>
    <col min="15890" max="15890" width="13.83203125" style="52" customWidth="1"/>
    <col min="15891" max="16131" width="9.33203125" style="52"/>
    <col min="16132" max="16132" width="8" style="52" customWidth="1"/>
    <col min="16133" max="16133" width="16.6640625" style="52" customWidth="1"/>
    <col min="16134" max="16134" width="16.5" style="52" customWidth="1"/>
    <col min="16135" max="16135" width="7" style="52" customWidth="1"/>
    <col min="16136" max="16136" width="15.5" style="52" customWidth="1"/>
    <col min="16137" max="16137" width="13.6640625" style="52" customWidth="1"/>
    <col min="16138" max="16138" width="7.83203125" style="52" customWidth="1"/>
    <col min="16139" max="16139" width="15.1640625" style="52" customWidth="1"/>
    <col min="16140" max="16140" width="14" style="52" customWidth="1"/>
    <col min="16141" max="16141" width="7.83203125" style="52" customWidth="1"/>
    <col min="16142" max="16142" width="16.83203125" style="52" customWidth="1"/>
    <col min="16143" max="16143" width="13.6640625" style="52" customWidth="1"/>
    <col min="16144" max="16144" width="8.83203125" style="52" customWidth="1"/>
    <col min="16145" max="16145" width="15.5" style="52" customWidth="1"/>
    <col min="16146" max="16146" width="13.83203125" style="52" customWidth="1"/>
    <col min="16147" max="16384" width="9.33203125" style="52"/>
  </cols>
  <sheetData>
    <row r="1" spans="2:25" ht="65.25" customHeight="1">
      <c r="B1" s="126" t="s">
        <v>52</v>
      </c>
      <c r="C1" s="126"/>
      <c r="D1" s="126"/>
      <c r="E1" s="126"/>
      <c r="F1" s="126"/>
      <c r="G1" s="126"/>
      <c r="H1" s="126"/>
      <c r="I1" s="126"/>
      <c r="J1" s="126"/>
      <c r="K1" s="90"/>
      <c r="L1" s="90"/>
      <c r="M1" s="90"/>
      <c r="N1" s="127" t="s">
        <v>53</v>
      </c>
      <c r="O1" s="127"/>
      <c r="P1" s="127"/>
      <c r="Q1" s="127"/>
      <c r="R1" s="127"/>
      <c r="S1" s="127"/>
      <c r="T1" s="127"/>
      <c r="U1" s="127"/>
      <c r="V1" s="127"/>
      <c r="W1" s="127"/>
      <c r="X1" s="127"/>
      <c r="Y1" s="127"/>
    </row>
    <row r="2" spans="2:25" ht="24" customHeight="1">
      <c r="B2" s="128" t="s">
        <v>123</v>
      </c>
      <c r="C2" s="128"/>
      <c r="D2" s="128"/>
      <c r="E2" s="128"/>
      <c r="F2" s="128"/>
      <c r="G2" s="128"/>
      <c r="H2" s="128"/>
      <c r="I2" s="128"/>
      <c r="J2" s="128"/>
      <c r="K2" s="128"/>
      <c r="L2" s="128"/>
      <c r="M2" s="128"/>
      <c r="N2" s="128"/>
      <c r="O2" s="128"/>
      <c r="P2" s="128"/>
      <c r="Q2" s="128"/>
      <c r="R2" s="128"/>
      <c r="S2" s="128"/>
      <c r="T2" s="128"/>
      <c r="U2" s="128"/>
      <c r="V2" s="128"/>
      <c r="W2" s="128"/>
      <c r="X2" s="128"/>
      <c r="Y2" s="128"/>
    </row>
    <row r="3" spans="2:25" ht="33" customHeight="1">
      <c r="B3" s="129" t="s">
        <v>124</v>
      </c>
      <c r="C3" s="129"/>
      <c r="D3" s="129"/>
      <c r="E3" s="129"/>
      <c r="F3" s="129"/>
      <c r="G3" s="129"/>
      <c r="H3" s="129"/>
      <c r="I3" s="129"/>
      <c r="J3" s="129"/>
      <c r="K3" s="129"/>
      <c r="L3" s="129"/>
      <c r="M3" s="129"/>
      <c r="N3" s="129"/>
      <c r="O3" s="129"/>
      <c r="P3" s="129"/>
      <c r="Q3" s="129"/>
      <c r="R3" s="129"/>
      <c r="S3" s="129"/>
      <c r="T3" s="129"/>
      <c r="U3" s="129"/>
      <c r="V3" s="129"/>
      <c r="W3" s="129"/>
      <c r="X3" s="129"/>
      <c r="Y3" s="129"/>
    </row>
    <row r="4" spans="2:25" s="53" customFormat="1" ht="21" customHeight="1">
      <c r="B4" s="137" t="s">
        <v>126</v>
      </c>
      <c r="C4" s="138"/>
      <c r="D4" s="138"/>
      <c r="E4" s="138"/>
      <c r="F4" s="138"/>
      <c r="G4" s="138"/>
      <c r="H4" s="138"/>
      <c r="I4" s="138"/>
      <c r="J4" s="138"/>
      <c r="K4" s="138"/>
      <c r="L4" s="138"/>
      <c r="M4" s="138"/>
      <c r="N4" s="138"/>
      <c r="O4" s="138"/>
      <c r="P4" s="138"/>
      <c r="Q4" s="138"/>
      <c r="R4" s="138"/>
      <c r="S4" s="138"/>
      <c r="T4" s="138"/>
      <c r="U4" s="138"/>
      <c r="V4" s="138"/>
      <c r="W4" s="138"/>
      <c r="X4" s="138"/>
      <c r="Y4" s="139"/>
    </row>
    <row r="5" spans="2:25" s="54" customFormat="1" ht="33" customHeight="1">
      <c r="B5" s="66" t="s">
        <v>56</v>
      </c>
      <c r="C5" s="49" t="s">
        <v>57</v>
      </c>
      <c r="D5" s="66" t="s">
        <v>58</v>
      </c>
      <c r="E5" s="67" t="s">
        <v>115</v>
      </c>
      <c r="F5" s="67" t="s">
        <v>116</v>
      </c>
      <c r="G5" s="67" t="s">
        <v>114</v>
      </c>
      <c r="H5" s="66" t="s">
        <v>56</v>
      </c>
      <c r="I5" s="49" t="s">
        <v>57</v>
      </c>
      <c r="J5" s="66" t="s">
        <v>58</v>
      </c>
      <c r="K5" s="67" t="s">
        <v>115</v>
      </c>
      <c r="L5" s="67" t="s">
        <v>116</v>
      </c>
      <c r="M5" s="93" t="s">
        <v>114</v>
      </c>
      <c r="N5" s="66" t="s">
        <v>56</v>
      </c>
      <c r="O5" s="49" t="s">
        <v>57</v>
      </c>
      <c r="P5" s="66" t="s">
        <v>58</v>
      </c>
      <c r="Q5" s="67" t="s">
        <v>115</v>
      </c>
      <c r="R5" s="67" t="s">
        <v>116</v>
      </c>
      <c r="S5" s="67" t="s">
        <v>114</v>
      </c>
      <c r="T5" s="66" t="s">
        <v>56</v>
      </c>
      <c r="U5" s="49" t="s">
        <v>57</v>
      </c>
      <c r="V5" s="66" t="s">
        <v>58</v>
      </c>
      <c r="W5" s="67" t="s">
        <v>115</v>
      </c>
      <c r="X5" s="67" t="s">
        <v>116</v>
      </c>
      <c r="Y5" s="67" t="s">
        <v>114</v>
      </c>
    </row>
    <row r="6" spans="2:25" s="58" customFormat="1" ht="21" customHeight="1">
      <c r="B6" s="55">
        <v>1</v>
      </c>
      <c r="C6" s="56" t="s">
        <v>59</v>
      </c>
      <c r="D6" s="59">
        <v>26</v>
      </c>
      <c r="E6" s="68" t="e">
        <f>#REF!</f>
        <v>#REF!</v>
      </c>
      <c r="F6" s="72" t="e">
        <f>#REF!</f>
        <v>#REF!</v>
      </c>
      <c r="G6" s="76" t="e">
        <f>#REF!</f>
        <v>#REF!</v>
      </c>
      <c r="H6" s="65">
        <v>1</v>
      </c>
      <c r="I6" s="63" t="s">
        <v>60</v>
      </c>
      <c r="J6" s="44">
        <v>35</v>
      </c>
      <c r="K6" s="68" t="e">
        <f>#REF!</f>
        <v>#REF!</v>
      </c>
      <c r="L6" s="72" t="e">
        <f>#REF!</f>
        <v>#REF!</v>
      </c>
      <c r="M6" s="76" t="e">
        <f>#REF!</f>
        <v>#REF!</v>
      </c>
      <c r="N6" s="65">
        <v>1</v>
      </c>
      <c r="O6" s="94" t="s">
        <v>85</v>
      </c>
      <c r="P6" s="44">
        <v>24</v>
      </c>
      <c r="Q6" s="68" t="e">
        <f>#REF!</f>
        <v>#REF!</v>
      </c>
      <c r="R6" s="72" t="e">
        <f>#REF!</f>
        <v>#REF!</v>
      </c>
      <c r="S6" s="76" t="e">
        <f>#REF!</f>
        <v>#REF!</v>
      </c>
      <c r="T6" s="65">
        <v>1</v>
      </c>
      <c r="U6" s="63" t="s">
        <v>78</v>
      </c>
      <c r="V6" s="44">
        <v>27</v>
      </c>
      <c r="W6" s="68" t="e">
        <f>#REF!</f>
        <v>#REF!</v>
      </c>
      <c r="X6" s="72" t="e">
        <f>#REF!</f>
        <v>#REF!</v>
      </c>
      <c r="Y6" s="76" t="e">
        <f>#REF!</f>
        <v>#REF!</v>
      </c>
    </row>
    <row r="7" spans="2:25" s="58" customFormat="1" ht="21" customHeight="1">
      <c r="B7" s="55">
        <v>2</v>
      </c>
      <c r="C7" s="56" t="s">
        <v>64</v>
      </c>
      <c r="D7" s="59">
        <v>28</v>
      </c>
      <c r="E7" s="68" t="e">
        <f>#REF!</f>
        <v>#REF!</v>
      </c>
      <c r="F7" s="72" t="e">
        <f>#REF!</f>
        <v>#REF!</v>
      </c>
      <c r="G7" s="76" t="e">
        <f>#REF!</f>
        <v>#REF!</v>
      </c>
      <c r="H7" s="65">
        <v>2</v>
      </c>
      <c r="I7" s="63" t="s">
        <v>65</v>
      </c>
      <c r="J7" s="44">
        <v>34</v>
      </c>
      <c r="K7" s="68" t="e">
        <f>#REF!</f>
        <v>#REF!</v>
      </c>
      <c r="L7" s="72" t="e">
        <f>#REF!</f>
        <v>#REF!</v>
      </c>
      <c r="M7" s="76" t="e">
        <f>#REF!</f>
        <v>#REF!</v>
      </c>
      <c r="N7" s="65">
        <v>2</v>
      </c>
      <c r="O7" s="94" t="s">
        <v>89</v>
      </c>
      <c r="P7" s="44">
        <v>22</v>
      </c>
      <c r="Q7" s="68" t="e">
        <f>#REF!</f>
        <v>#REF!</v>
      </c>
      <c r="R7" s="72" t="e">
        <f>#REF!</f>
        <v>#REF!</v>
      </c>
      <c r="S7" s="76" t="e">
        <f>#REF!</f>
        <v>#REF!</v>
      </c>
      <c r="T7" s="65">
        <v>2</v>
      </c>
      <c r="U7" s="63" t="s">
        <v>82</v>
      </c>
      <c r="V7" s="65">
        <v>25</v>
      </c>
      <c r="W7" s="68" t="e">
        <f>#REF!</f>
        <v>#REF!</v>
      </c>
      <c r="X7" s="72" t="e">
        <f>#REF!</f>
        <v>#REF!</v>
      </c>
      <c r="Y7" s="76" t="e">
        <f>#REF!</f>
        <v>#REF!</v>
      </c>
    </row>
    <row r="8" spans="2:25" s="58" customFormat="1" ht="21" customHeight="1">
      <c r="B8" s="55">
        <v>3</v>
      </c>
      <c r="C8" s="56" t="s">
        <v>68</v>
      </c>
      <c r="D8" s="59">
        <v>29</v>
      </c>
      <c r="E8" s="68" t="e">
        <f>#REF!</f>
        <v>#REF!</v>
      </c>
      <c r="F8" s="72" t="e">
        <f>#REF!</f>
        <v>#REF!</v>
      </c>
      <c r="G8" s="76" t="e">
        <f>#REF!</f>
        <v>#REF!</v>
      </c>
      <c r="H8" s="65">
        <v>3</v>
      </c>
      <c r="I8" s="63" t="s">
        <v>69</v>
      </c>
      <c r="J8" s="44">
        <v>28</v>
      </c>
      <c r="K8" s="68" t="e">
        <f>#REF!</f>
        <v>#REF!</v>
      </c>
      <c r="L8" s="72" t="e">
        <f>#REF!</f>
        <v>#REF!</v>
      </c>
      <c r="M8" s="76" t="e">
        <f>#REF!</f>
        <v>#REF!</v>
      </c>
      <c r="N8" s="65">
        <v>3</v>
      </c>
      <c r="O8" s="94" t="s">
        <v>92</v>
      </c>
      <c r="P8" s="44">
        <v>25</v>
      </c>
      <c r="Q8" s="68" t="e">
        <f>#REF!</f>
        <v>#REF!</v>
      </c>
      <c r="R8" s="72" t="e">
        <f>#REF!</f>
        <v>#REF!</v>
      </c>
      <c r="S8" s="76" t="e">
        <f>#REF!</f>
        <v>#REF!</v>
      </c>
      <c r="T8" s="65">
        <v>3</v>
      </c>
      <c r="U8" s="63" t="s">
        <v>86</v>
      </c>
      <c r="V8" s="44">
        <v>27</v>
      </c>
      <c r="W8" s="69" t="e">
        <f>#REF!</f>
        <v>#REF!</v>
      </c>
      <c r="X8" s="73" t="e">
        <f>#REF!</f>
        <v>#REF!</v>
      </c>
      <c r="Y8" s="77" t="e">
        <f>#REF!</f>
        <v>#REF!</v>
      </c>
    </row>
    <row r="9" spans="2:25" s="58" customFormat="1" ht="21" customHeight="1">
      <c r="B9" s="55">
        <v>4</v>
      </c>
      <c r="C9" s="56" t="s">
        <v>72</v>
      </c>
      <c r="D9" s="59">
        <v>28</v>
      </c>
      <c r="E9" s="68" t="e">
        <f>#REF!</f>
        <v>#REF!</v>
      </c>
      <c r="F9" s="72" t="e">
        <f>#REF!</f>
        <v>#REF!</v>
      </c>
      <c r="G9" s="76" t="e">
        <f>#REF!</f>
        <v>#REF!</v>
      </c>
      <c r="H9" s="65">
        <v>4</v>
      </c>
      <c r="I9" s="63" t="s">
        <v>73</v>
      </c>
      <c r="J9" s="44">
        <v>21</v>
      </c>
      <c r="K9" s="68" t="e">
        <f>#REF!</f>
        <v>#REF!</v>
      </c>
      <c r="L9" s="72" t="e">
        <f>#REF!</f>
        <v>#REF!</v>
      </c>
      <c r="M9" s="76" t="e">
        <f>#REF!</f>
        <v>#REF!</v>
      </c>
      <c r="N9" s="65">
        <v>4</v>
      </c>
      <c r="O9" s="94" t="s">
        <v>96</v>
      </c>
      <c r="P9" s="44">
        <v>25</v>
      </c>
      <c r="Q9" s="68" t="e">
        <f>#REF!</f>
        <v>#REF!</v>
      </c>
      <c r="R9" s="72" t="e">
        <f>#REF!</f>
        <v>#REF!</v>
      </c>
      <c r="S9" s="76" t="e">
        <f>#REF!</f>
        <v>#REF!</v>
      </c>
      <c r="T9" s="65">
        <v>4</v>
      </c>
      <c r="U9" s="63" t="s">
        <v>93</v>
      </c>
      <c r="V9" s="44">
        <v>17</v>
      </c>
      <c r="W9" s="68" t="e">
        <f>#REF!</f>
        <v>#REF!</v>
      </c>
      <c r="X9" s="72" t="e">
        <f>#REF!</f>
        <v>#REF!</v>
      </c>
      <c r="Y9" s="76" t="e">
        <f>#REF!</f>
        <v>#REF!</v>
      </c>
    </row>
    <row r="10" spans="2:25" s="58" customFormat="1" ht="21" customHeight="1">
      <c r="B10" s="55">
        <v>5</v>
      </c>
      <c r="C10" s="56" t="s">
        <v>77</v>
      </c>
      <c r="D10" s="59">
        <v>25</v>
      </c>
      <c r="E10" s="68" t="e">
        <f>#REF!</f>
        <v>#REF!</v>
      </c>
      <c r="F10" s="72" t="e">
        <f>#REF!</f>
        <v>#REF!</v>
      </c>
      <c r="G10" s="76" t="e">
        <f>#REF!</f>
        <v>#REF!</v>
      </c>
      <c r="H10" s="65">
        <v>5</v>
      </c>
      <c r="I10" s="91" t="s">
        <v>99</v>
      </c>
      <c r="J10" s="65">
        <v>26</v>
      </c>
      <c r="K10" s="71" t="e">
        <f>#REF!</f>
        <v>#REF!</v>
      </c>
      <c r="L10" s="75" t="e">
        <f>#REF!</f>
        <v>#REF!</v>
      </c>
      <c r="M10" s="79" t="e">
        <f>#REF!</f>
        <v>#REF!</v>
      </c>
      <c r="N10" s="65">
        <v>5</v>
      </c>
      <c r="O10" s="94" t="s">
        <v>100</v>
      </c>
      <c r="P10" s="44">
        <v>18</v>
      </c>
      <c r="Q10" s="68" t="e">
        <f>#REF!</f>
        <v>#REF!</v>
      </c>
      <c r="R10" s="72" t="e">
        <f>#REF!</f>
        <v>#REF!</v>
      </c>
      <c r="S10" s="76" t="e">
        <f>#REF!</f>
        <v>#REF!</v>
      </c>
      <c r="T10" s="65">
        <v>5</v>
      </c>
      <c r="U10" s="63" t="s">
        <v>97</v>
      </c>
      <c r="V10" s="44">
        <v>27</v>
      </c>
      <c r="W10" s="68" t="e">
        <f>#REF!</f>
        <v>#REF!</v>
      </c>
      <c r="X10" s="72" t="e">
        <f>#REF!</f>
        <v>#REF!</v>
      </c>
      <c r="Y10" s="76" t="e">
        <f>#REF!</f>
        <v>#REF!</v>
      </c>
    </row>
    <row r="11" spans="2:25" s="58" customFormat="1" ht="21" customHeight="1">
      <c r="B11" s="55">
        <v>6</v>
      </c>
      <c r="C11" s="56" t="s">
        <v>81</v>
      </c>
      <c r="D11" s="59">
        <v>23</v>
      </c>
      <c r="E11" s="68" t="e">
        <f>#REF!</f>
        <v>#REF!</v>
      </c>
      <c r="F11" s="72" t="e">
        <f>#REF!</f>
        <v>#REF!</v>
      </c>
      <c r="G11" s="76" t="e">
        <f>#REF!</f>
        <v>#REF!</v>
      </c>
      <c r="H11" s="65">
        <v>6</v>
      </c>
      <c r="I11" s="91" t="s">
        <v>103</v>
      </c>
      <c r="J11" s="65">
        <v>24</v>
      </c>
      <c r="K11" s="71" t="e">
        <f>#REF!</f>
        <v>#REF!</v>
      </c>
      <c r="L11" s="75" t="e">
        <f>#REF!</f>
        <v>#REF!</v>
      </c>
      <c r="M11" s="79" t="e">
        <f>#REF!</f>
        <v>#REF!</v>
      </c>
      <c r="N11" s="65">
        <v>6</v>
      </c>
      <c r="O11" s="94" t="s">
        <v>104</v>
      </c>
      <c r="P11" s="44">
        <v>26</v>
      </c>
      <c r="Q11" s="68" t="e">
        <f>#REF!</f>
        <v>#REF!</v>
      </c>
      <c r="R11" s="72" t="e">
        <f>#REF!</f>
        <v>#REF!</v>
      </c>
      <c r="S11" s="76" t="e">
        <f>#REF!</f>
        <v>#REF!</v>
      </c>
      <c r="T11" s="65">
        <v>6</v>
      </c>
      <c r="U11" s="63" t="s">
        <v>101</v>
      </c>
      <c r="V11" s="44">
        <v>22</v>
      </c>
      <c r="W11" s="68" t="e">
        <f>#REF!</f>
        <v>#REF!</v>
      </c>
      <c r="X11" s="72" t="e">
        <f>#REF!</f>
        <v>#REF!</v>
      </c>
      <c r="Y11" s="76" t="e">
        <f>#REF!</f>
        <v>#REF!</v>
      </c>
    </row>
    <row r="12" spans="2:25" s="58" customFormat="1" ht="21" customHeight="1">
      <c r="B12" s="55">
        <v>7</v>
      </c>
      <c r="C12" s="57" t="s">
        <v>61</v>
      </c>
      <c r="D12" s="55">
        <v>21</v>
      </c>
      <c r="E12" s="69" t="e">
        <f>#REF!</f>
        <v>#REF!</v>
      </c>
      <c r="F12" s="73" t="e">
        <f>#REF!</f>
        <v>#REF!</v>
      </c>
      <c r="G12" s="92" t="e">
        <f>#REF!</f>
        <v>#REF!</v>
      </c>
      <c r="H12" s="65">
        <v>7</v>
      </c>
      <c r="I12" s="91" t="s">
        <v>107</v>
      </c>
      <c r="J12" s="65">
        <v>20</v>
      </c>
      <c r="K12" s="71">
        <f>KTLB21!AI46</f>
        <v>0</v>
      </c>
      <c r="L12" s="75">
        <f>KTLB21!AJ46</f>
        <v>0</v>
      </c>
      <c r="M12" s="79">
        <f>KTLB21!AK46</f>
        <v>0</v>
      </c>
      <c r="N12" s="65">
        <v>7</v>
      </c>
      <c r="O12" s="94" t="s">
        <v>108</v>
      </c>
      <c r="P12" s="44">
        <v>19</v>
      </c>
      <c r="Q12" s="68" t="e">
        <f>#REF!</f>
        <v>#REF!</v>
      </c>
      <c r="R12" s="72" t="e">
        <f>#REF!</f>
        <v>#REF!</v>
      </c>
      <c r="S12" s="76" t="e">
        <f>#REF!</f>
        <v>#REF!</v>
      </c>
      <c r="T12" s="65">
        <v>7</v>
      </c>
      <c r="U12" s="64" t="s">
        <v>105</v>
      </c>
      <c r="V12" s="44">
        <v>10</v>
      </c>
      <c r="W12" s="68" t="e">
        <f>#REF!</f>
        <v>#REF!</v>
      </c>
      <c r="X12" s="72" t="e">
        <f>#REF!</f>
        <v>#REF!</v>
      </c>
      <c r="Y12" s="76" t="e">
        <f>#REF!</f>
        <v>#REF!</v>
      </c>
    </row>
    <row r="13" spans="2:25" s="58" customFormat="1" ht="21" customHeight="1">
      <c r="B13" s="55">
        <v>8</v>
      </c>
      <c r="C13" s="57" t="s">
        <v>66</v>
      </c>
      <c r="D13" s="55">
        <v>24</v>
      </c>
      <c r="E13" s="69" t="e">
        <f>#REF!</f>
        <v>#REF!</v>
      </c>
      <c r="F13" s="73" t="e">
        <f>#REF!</f>
        <v>#REF!</v>
      </c>
      <c r="G13" s="92" t="e">
        <f>#REF!</f>
        <v>#REF!</v>
      </c>
      <c r="H13" s="65">
        <v>8</v>
      </c>
      <c r="I13" s="91" t="s">
        <v>110</v>
      </c>
      <c r="J13" s="65">
        <v>33</v>
      </c>
      <c r="K13" s="71" t="e">
        <f>#REF!</f>
        <v>#REF!</v>
      </c>
      <c r="L13" s="75" t="e">
        <f>#REF!</f>
        <v>#REF!</v>
      </c>
      <c r="M13" s="79" t="e">
        <f>#REF!</f>
        <v>#REF!</v>
      </c>
      <c r="N13" s="65">
        <v>8</v>
      </c>
      <c r="O13" s="94" t="s">
        <v>111</v>
      </c>
      <c r="P13" s="44">
        <v>19</v>
      </c>
      <c r="Q13" s="68" t="e">
        <f>#REF!</f>
        <v>#REF!</v>
      </c>
      <c r="R13" s="72" t="e">
        <f>#REF!</f>
        <v>#REF!</v>
      </c>
      <c r="S13" s="76" t="e">
        <f>#REF!</f>
        <v>#REF!</v>
      </c>
      <c r="T13" s="65">
        <v>8</v>
      </c>
      <c r="U13" s="63" t="s">
        <v>109</v>
      </c>
      <c r="V13" s="44">
        <v>25</v>
      </c>
      <c r="W13" s="68" t="e">
        <f>#REF!</f>
        <v>#REF!</v>
      </c>
      <c r="X13" s="72" t="e">
        <f>#REF!</f>
        <v>#REF!</v>
      </c>
      <c r="Y13" s="76" t="e">
        <f>#REF!</f>
        <v>#REF!</v>
      </c>
    </row>
    <row r="14" spans="2:25" s="58" customFormat="1" ht="21" customHeight="1">
      <c r="B14" s="55">
        <v>9</v>
      </c>
      <c r="C14" s="57" t="s">
        <v>70</v>
      </c>
      <c r="D14" s="55">
        <v>35</v>
      </c>
      <c r="E14" s="69" t="e">
        <f>#REF!</f>
        <v>#REF!</v>
      </c>
      <c r="F14" s="73" t="e">
        <f>#REF!</f>
        <v>#REF!</v>
      </c>
      <c r="G14" s="92" t="e">
        <f>#REF!</f>
        <v>#REF!</v>
      </c>
      <c r="H14" s="65">
        <v>9</v>
      </c>
      <c r="I14" s="91" t="s">
        <v>113</v>
      </c>
      <c r="J14" s="65">
        <v>33</v>
      </c>
      <c r="K14" s="71" t="e">
        <f>#REF!</f>
        <v>#REF!</v>
      </c>
      <c r="L14" s="75" t="e">
        <f>#REF!</f>
        <v>#REF!</v>
      </c>
      <c r="M14" s="79" t="e">
        <f>#REF!</f>
        <v>#REF!</v>
      </c>
      <c r="N14" s="65">
        <v>9</v>
      </c>
      <c r="O14" s="91" t="s">
        <v>87</v>
      </c>
      <c r="P14" s="65">
        <v>36</v>
      </c>
      <c r="Q14" s="69">
        <f>NHKS21!AI44</f>
        <v>0</v>
      </c>
      <c r="R14" s="73">
        <f>NHKS21!AJ44</f>
        <v>0</v>
      </c>
      <c r="S14" s="77">
        <f>NHKS21!AK44</f>
        <v>0</v>
      </c>
      <c r="T14" s="65">
        <v>9</v>
      </c>
      <c r="U14" s="91" t="s">
        <v>112</v>
      </c>
      <c r="V14" s="65">
        <v>36</v>
      </c>
      <c r="W14" s="69" t="e">
        <f>#REF!</f>
        <v>#REF!</v>
      </c>
      <c r="X14" s="73" t="e">
        <f>#REF!</f>
        <v>#REF!</v>
      </c>
      <c r="Y14" s="77" t="e">
        <f>#REF!</f>
        <v>#REF!</v>
      </c>
    </row>
    <row r="15" spans="2:25" s="58" customFormat="1" ht="21" customHeight="1">
      <c r="B15" s="55">
        <v>10</v>
      </c>
      <c r="C15" s="57" t="s">
        <v>74</v>
      </c>
      <c r="D15" s="55">
        <v>33</v>
      </c>
      <c r="E15" s="69" t="e">
        <f>#REF!</f>
        <v>#REF!</v>
      </c>
      <c r="F15" s="73" t="e">
        <f>#REF!</f>
        <v>#REF!</v>
      </c>
      <c r="G15" s="92" t="e">
        <f>#REF!</f>
        <v>#REF!</v>
      </c>
      <c r="H15" s="65">
        <v>10</v>
      </c>
      <c r="I15" s="91" t="s">
        <v>63</v>
      </c>
      <c r="J15" s="65">
        <v>36</v>
      </c>
      <c r="K15" s="71" t="e">
        <f>#REF!</f>
        <v>#REF!</v>
      </c>
      <c r="L15" s="75" t="e">
        <f>#REF!</f>
        <v>#REF!</v>
      </c>
      <c r="M15" s="79" t="e">
        <f>#REF!</f>
        <v>#REF!</v>
      </c>
      <c r="N15" s="65">
        <v>10</v>
      </c>
      <c r="O15" s="91" t="s">
        <v>90</v>
      </c>
      <c r="P15" s="65">
        <v>39</v>
      </c>
      <c r="Q15" s="69" t="e">
        <f>#REF!</f>
        <v>#REF!</v>
      </c>
      <c r="R15" s="73" t="e">
        <f>#REF!</f>
        <v>#REF!</v>
      </c>
      <c r="S15" s="77" t="e">
        <f>#REF!</f>
        <v>#REF!</v>
      </c>
      <c r="T15" s="65">
        <v>10</v>
      </c>
      <c r="U15" s="91" t="s">
        <v>62</v>
      </c>
      <c r="V15" s="65">
        <v>37</v>
      </c>
      <c r="W15" s="69" t="e">
        <f>#REF!</f>
        <v>#REF!</v>
      </c>
      <c r="X15" s="73" t="e">
        <f>#REF!</f>
        <v>#REF!</v>
      </c>
      <c r="Y15" s="77" t="e">
        <f>#REF!</f>
        <v>#REF!</v>
      </c>
    </row>
    <row r="16" spans="2:25" s="58" customFormat="1" ht="21" customHeight="1">
      <c r="B16" s="55">
        <v>11</v>
      </c>
      <c r="C16" s="57" t="s">
        <v>79</v>
      </c>
      <c r="D16" s="55">
        <v>28</v>
      </c>
      <c r="E16" s="69" t="e">
        <f>#REF!</f>
        <v>#REF!</v>
      </c>
      <c r="F16" s="73" t="e">
        <f>#REF!</f>
        <v>#REF!</v>
      </c>
      <c r="G16" s="92" t="e">
        <f>#REF!</f>
        <v>#REF!</v>
      </c>
      <c r="H16" s="65">
        <v>11</v>
      </c>
      <c r="I16" s="91" t="s">
        <v>67</v>
      </c>
      <c r="J16" s="65">
        <v>25</v>
      </c>
      <c r="K16" s="71" t="e">
        <f>#REF!</f>
        <v>#REF!</v>
      </c>
      <c r="L16" s="75" t="e">
        <f>#REF!</f>
        <v>#REF!</v>
      </c>
      <c r="M16" s="79" t="e">
        <f>#REF!</f>
        <v>#REF!</v>
      </c>
      <c r="N16" s="65">
        <v>11</v>
      </c>
      <c r="O16" s="91" t="s">
        <v>94</v>
      </c>
      <c r="P16" s="65">
        <v>24</v>
      </c>
      <c r="Q16" s="69" t="e">
        <f>#REF!</f>
        <v>#REF!</v>
      </c>
      <c r="R16" s="73" t="e">
        <f>#REF!</f>
        <v>#REF!</v>
      </c>
      <c r="S16" s="77" t="e">
        <f>#REF!</f>
        <v>#REF!</v>
      </c>
      <c r="T16" s="65">
        <v>11</v>
      </c>
      <c r="U16" s="91" t="s">
        <v>75</v>
      </c>
      <c r="V16" s="65">
        <v>23</v>
      </c>
      <c r="W16" s="69" t="e">
        <f>#REF!</f>
        <v>#REF!</v>
      </c>
      <c r="X16" s="73" t="e">
        <f>#REF!</f>
        <v>#REF!</v>
      </c>
      <c r="Y16" s="77" t="e">
        <f>#REF!</f>
        <v>#REF!</v>
      </c>
    </row>
    <row r="17" spans="1:25" s="58" customFormat="1" ht="21" customHeight="1">
      <c r="B17" s="55">
        <v>12</v>
      </c>
      <c r="C17" s="57" t="s">
        <v>83</v>
      </c>
      <c r="D17" s="55">
        <v>34</v>
      </c>
      <c r="E17" s="69" t="e">
        <f>#REF!</f>
        <v>#REF!</v>
      </c>
      <c r="F17" s="73" t="e">
        <f>#REF!</f>
        <v>#REF!</v>
      </c>
      <c r="G17" s="92" t="e">
        <f>#REF!</f>
        <v>#REF!</v>
      </c>
      <c r="H17" s="65">
        <v>12</v>
      </c>
      <c r="I17" s="91" t="s">
        <v>71</v>
      </c>
      <c r="J17" s="65">
        <v>29</v>
      </c>
      <c r="K17" s="71">
        <f>CNOT21.3!AI38</f>
        <v>0</v>
      </c>
      <c r="L17" s="75">
        <f>CNOT21.3!AJ38</f>
        <v>0</v>
      </c>
      <c r="M17" s="79">
        <f>CNOT21.3!AK38</f>
        <v>0</v>
      </c>
      <c r="N17" s="65">
        <v>12</v>
      </c>
      <c r="O17" s="91" t="s">
        <v>98</v>
      </c>
      <c r="P17" s="65">
        <v>24</v>
      </c>
      <c r="Q17" s="69" t="e">
        <f>#REF!</f>
        <v>#REF!</v>
      </c>
      <c r="R17" s="73" t="e">
        <f>#REF!</f>
        <v>#REF!</v>
      </c>
      <c r="S17" s="77" t="e">
        <f>#REF!</f>
        <v>#REF!</v>
      </c>
      <c r="T17" s="65">
        <v>12</v>
      </c>
      <c r="U17" s="91" t="s">
        <v>80</v>
      </c>
      <c r="V17" s="65">
        <v>32</v>
      </c>
      <c r="W17" s="69" t="e">
        <f>#REF!</f>
        <v>#REF!</v>
      </c>
      <c r="X17" s="73" t="e">
        <f>#REF!</f>
        <v>#REF!</v>
      </c>
      <c r="Y17" s="77" t="e">
        <f>#REF!</f>
        <v>#REF!</v>
      </c>
    </row>
    <row r="18" spans="1:25" s="58" customFormat="1" ht="21" customHeight="1">
      <c r="B18" s="152" t="s">
        <v>117</v>
      </c>
      <c r="C18" s="152"/>
      <c r="D18" s="152"/>
      <c r="E18" s="152"/>
      <c r="F18" s="152"/>
      <c r="G18" s="152"/>
      <c r="H18" s="65">
        <v>13</v>
      </c>
      <c r="I18" s="91" t="s">
        <v>76</v>
      </c>
      <c r="J18" s="65">
        <v>26</v>
      </c>
      <c r="K18" s="71" t="e">
        <f>#REF!</f>
        <v>#REF!</v>
      </c>
      <c r="L18" s="75" t="e">
        <f>#REF!</f>
        <v>#REF!</v>
      </c>
      <c r="M18" s="79" t="e">
        <f>#REF!</f>
        <v>#REF!</v>
      </c>
      <c r="N18" s="65">
        <v>13</v>
      </c>
      <c r="O18" s="91" t="s">
        <v>102</v>
      </c>
      <c r="P18" s="65">
        <v>26</v>
      </c>
      <c r="Q18" s="69">
        <f>QTMMT21!AI70</f>
        <v>0</v>
      </c>
      <c r="R18" s="73">
        <f>QTMMT21!AJ70</f>
        <v>0</v>
      </c>
      <c r="S18" s="77">
        <f>QTMMT21!AK70</f>
        <v>0</v>
      </c>
      <c r="T18" s="65">
        <v>13</v>
      </c>
      <c r="U18" s="91" t="s">
        <v>84</v>
      </c>
      <c r="V18" s="65">
        <v>19</v>
      </c>
      <c r="W18" s="69" t="e">
        <f>#REF!</f>
        <v>#REF!</v>
      </c>
      <c r="X18" s="73" t="e">
        <f>#REF!</f>
        <v>#REF!</v>
      </c>
      <c r="Y18" s="77" t="e">
        <f>#REF!</f>
        <v>#REF!</v>
      </c>
    </row>
    <row r="19" spans="1:25" s="58" customFormat="1" ht="21" customHeight="1">
      <c r="B19" s="120" t="e">
        <f>"Tổng HS vắng không phép "&amp;SUM(E6:E17)+SUM(E12:E17)</f>
        <v>#REF!</v>
      </c>
      <c r="C19" s="121"/>
      <c r="D19" s="121"/>
      <c r="E19" s="121"/>
      <c r="F19" s="121"/>
      <c r="G19" s="122"/>
      <c r="H19" s="177" t="s">
        <v>120</v>
      </c>
      <c r="I19" s="177"/>
      <c r="J19" s="177"/>
      <c r="K19" s="177"/>
      <c r="L19" s="177"/>
      <c r="M19" s="177"/>
      <c r="N19" s="65">
        <v>14</v>
      </c>
      <c r="O19" s="91" t="s">
        <v>106</v>
      </c>
      <c r="P19" s="65">
        <v>39</v>
      </c>
      <c r="Q19" s="69">
        <f>CSSĐ21.4!AI32</f>
        <v>0</v>
      </c>
      <c r="R19" s="73">
        <f>CSSĐ21.4!AJ32</f>
        <v>0</v>
      </c>
      <c r="S19" s="77">
        <f>CSSĐ21.4!AK32</f>
        <v>0</v>
      </c>
      <c r="T19" s="65">
        <v>14</v>
      </c>
      <c r="U19" s="91" t="s">
        <v>88</v>
      </c>
      <c r="V19" s="65">
        <v>33</v>
      </c>
      <c r="W19" s="69" t="e">
        <f>#REF!</f>
        <v>#REF!</v>
      </c>
      <c r="X19" s="73" t="e">
        <f>#REF!</f>
        <v>#REF!</v>
      </c>
      <c r="Y19" s="77" t="e">
        <f>#REF!</f>
        <v>#REF!</v>
      </c>
    </row>
    <row r="20" spans="1:25" s="58" customFormat="1" ht="21" customHeight="1">
      <c r="B20" s="123" t="e">
        <f>"Tổng HS vắng có phép "&amp;SUM(F6:F17)+SUM(F12:F17)</f>
        <v>#REF!</v>
      </c>
      <c r="C20" s="124"/>
      <c r="D20" s="124"/>
      <c r="E20" s="124"/>
      <c r="F20" s="124"/>
      <c r="G20" s="125"/>
      <c r="H20" s="120" t="e">
        <f>"Tổng HS vắng không phép " &amp;SUM(K6:K18)</f>
        <v>#REF!</v>
      </c>
      <c r="I20" s="121"/>
      <c r="J20" s="121"/>
      <c r="K20" s="121"/>
      <c r="L20" s="121"/>
      <c r="M20" s="122"/>
      <c r="N20" s="152" t="s">
        <v>118</v>
      </c>
      <c r="O20" s="152"/>
      <c r="P20" s="152"/>
      <c r="Q20" s="152"/>
      <c r="R20" s="152"/>
      <c r="S20" s="152"/>
      <c r="T20" s="65">
        <v>15</v>
      </c>
      <c r="U20" s="91" t="s">
        <v>91</v>
      </c>
      <c r="V20" s="65">
        <v>27</v>
      </c>
      <c r="W20" s="69" t="e">
        <f>#REF!</f>
        <v>#REF!</v>
      </c>
      <c r="X20" s="73" t="e">
        <f>#REF!</f>
        <v>#REF!</v>
      </c>
      <c r="Y20" s="77" t="e">
        <f>#REF!</f>
        <v>#REF!</v>
      </c>
    </row>
    <row r="21" spans="1:25" s="58" customFormat="1" ht="21" customHeight="1">
      <c r="B21" s="159" t="e">
        <f>"Tổng HS đi học trễ "&amp;SUM(G6:G11)+SUM(G6:G17)</f>
        <v>#REF!</v>
      </c>
      <c r="C21" s="160"/>
      <c r="D21" s="160"/>
      <c r="E21" s="160"/>
      <c r="F21" s="160"/>
      <c r="G21" s="161"/>
      <c r="H21" s="123" t="e">
        <f>"Tổng HS vắng có phép " &amp;SUM(L6:L18)</f>
        <v>#REF!</v>
      </c>
      <c r="I21" s="124"/>
      <c r="J21" s="124"/>
      <c r="K21" s="124"/>
      <c r="L21" s="124"/>
      <c r="M21" s="125"/>
      <c r="N21" s="168" t="s">
        <v>127</v>
      </c>
      <c r="O21" s="169"/>
      <c r="P21" s="169"/>
      <c r="Q21" s="169"/>
      <c r="R21" s="170" t="e">
        <f>SUM(Q6:Q19)</f>
        <v>#REF!</v>
      </c>
      <c r="S21" s="171"/>
      <c r="T21" s="65">
        <v>16</v>
      </c>
      <c r="U21" s="91" t="s">
        <v>95</v>
      </c>
      <c r="V21" s="65">
        <v>30</v>
      </c>
      <c r="W21" s="71" t="e">
        <f>#REF!</f>
        <v>#REF!</v>
      </c>
      <c r="X21" s="75" t="e">
        <f>#REF!</f>
        <v>#REF!</v>
      </c>
      <c r="Y21" s="79" t="e">
        <f>#REF!</f>
        <v>#REF!</v>
      </c>
    </row>
    <row r="22" spans="1:25" s="60" customFormat="1" ht="19.5">
      <c r="H22" s="178" t="e">
        <f>"Tổng HS đi học trễ " &amp;SUM(M6:M18)</f>
        <v>#REF!</v>
      </c>
      <c r="I22" s="179"/>
      <c r="J22" s="179"/>
      <c r="K22" s="179"/>
      <c r="L22" s="179"/>
      <c r="M22" s="213"/>
      <c r="N22" s="157" t="e">
        <f>"Tổng HS vắng có phép "&amp;SUM(R6:R19)</f>
        <v>#REF!</v>
      </c>
      <c r="O22" s="157"/>
      <c r="P22" s="157"/>
      <c r="Q22" s="157"/>
      <c r="R22" s="157"/>
      <c r="S22" s="157"/>
      <c r="T22" s="177" t="s">
        <v>119</v>
      </c>
      <c r="U22" s="177"/>
      <c r="V22" s="177"/>
      <c r="W22" s="177"/>
      <c r="X22" s="177"/>
      <c r="Y22" s="177"/>
    </row>
    <row r="23" spans="1:25" s="80" customFormat="1" ht="23.25">
      <c r="A23" s="95"/>
      <c r="B23" s="210" t="e">
        <f>"Tổng số buổi học sinh vắng học không phép trong tháng 01: " &amp;SUM(E6:E17)+SUM(K6:K18)+SUM(Q6:Q19)+SUM(W6:W21)</f>
        <v>#REF!</v>
      </c>
      <c r="C23" s="210"/>
      <c r="D23" s="210"/>
      <c r="E23" s="210"/>
      <c r="F23" s="210"/>
      <c r="G23" s="210"/>
      <c r="H23" s="210"/>
      <c r="I23" s="210"/>
      <c r="J23" s="210"/>
      <c r="K23" s="210"/>
      <c r="L23" s="210"/>
      <c r="M23" s="210"/>
      <c r="N23" s="161" t="e">
        <f>"Tổng HS đi học trễ "&amp;SUM(S6:S19)</f>
        <v>#REF!</v>
      </c>
      <c r="O23" s="158"/>
      <c r="P23" s="158"/>
      <c r="Q23" s="158"/>
      <c r="R23" s="158"/>
      <c r="S23" s="158"/>
      <c r="T23" s="120" t="e">
        <f>"Tổng HS vắng không phép "&amp; SUM(W6:W21)</f>
        <v>#REF!</v>
      </c>
      <c r="U23" s="121"/>
      <c r="V23" s="121"/>
      <c r="W23" s="121"/>
      <c r="X23" s="121"/>
      <c r="Y23" s="122"/>
    </row>
    <row r="24" spans="1:25" ht="20.25">
      <c r="D24" s="208" t="e">
        <f>"Tổng số buổi học sinh vắng học có phép trong tháng 01: " &amp;SUM(F6:F17)+SUM(L6:L18)+SUM(R6:R19)+SUM(X6:X21)</f>
        <v>#REF!</v>
      </c>
      <c r="E24" s="209"/>
      <c r="F24" s="209"/>
      <c r="G24" s="209"/>
      <c r="H24" s="209"/>
      <c r="I24" s="209"/>
      <c r="J24" s="209"/>
      <c r="K24" s="209"/>
      <c r="L24" s="209"/>
      <c r="M24" s="209"/>
      <c r="N24" s="209"/>
      <c r="O24" s="209"/>
      <c r="T24" s="123" t="e">
        <f>"Tổng HS vắng có phép "&amp; SUM(X6:X21)</f>
        <v>#REF!</v>
      </c>
      <c r="U24" s="124"/>
      <c r="V24" s="124"/>
      <c r="W24" s="124"/>
      <c r="X24" s="124"/>
      <c r="Y24" s="125"/>
    </row>
    <row r="25" spans="1:25" ht="20.25">
      <c r="G25" s="211" t="e">
        <f>"Tổng số buổi học sinh đi học trễ trong tháng 01: " &amp;SUM(G6:G17)+SUM(L6:M18)+SUM(S6:S19)+SUM(Y6:Y21)</f>
        <v>#REF!</v>
      </c>
      <c r="H25" s="212"/>
      <c r="I25" s="212"/>
      <c r="J25" s="212"/>
      <c r="K25" s="212"/>
      <c r="L25" s="212"/>
      <c r="M25" s="212"/>
      <c r="N25" s="212"/>
      <c r="O25" s="212"/>
      <c r="P25" s="212"/>
      <c r="Q25" s="212"/>
      <c r="R25" s="212"/>
      <c r="T25" s="159" t="e">
        <f>"Tổng HS đi học trễ "&amp; SUM(Y6:Y21)</f>
        <v>#REF!</v>
      </c>
      <c r="U25" s="160"/>
      <c r="V25" s="160"/>
      <c r="W25" s="160"/>
      <c r="X25" s="160"/>
      <c r="Y25" s="161"/>
    </row>
    <row r="27" spans="1:25">
      <c r="C27" s="52"/>
      <c r="D27" s="52"/>
      <c r="E27" s="52"/>
      <c r="F27" s="52"/>
      <c r="G27" s="52"/>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BẢNG TỔNG HỢP V-T TOÀN TRƯỜNG</vt:lpstr>
      <vt:lpstr>Tổng</vt:lpstr>
      <vt:lpstr>QTMMT21</vt:lpstr>
      <vt:lpstr>CSSĐ21.4</vt:lpstr>
      <vt:lpstr>NHKS21</vt:lpstr>
      <vt:lpstr>CNOT21.3</vt:lpstr>
      <vt:lpstr>KTLB21</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LSTC</cp:lastModifiedBy>
  <cp:lastPrinted>2021-04-29T09:49:24Z</cp:lastPrinted>
  <dcterms:created xsi:type="dcterms:W3CDTF">2001-09-21T17:17:00Z</dcterms:created>
  <dcterms:modified xsi:type="dcterms:W3CDTF">2021-10-14T07:42:23Z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