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comments2.xml" ContentType="application/vnd.openxmlformats-officedocument.spreadsheetml.comments+xml"/>
  <Override PartName="/xl/drawings/drawing8.xml" ContentType="application/vnd.openxmlformats-officedocument.drawing+xml"/>
  <Override PartName="/xl/comments3.xml" ContentType="application/vnd.openxmlformats-officedocument.spreadsheetml.comments+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600" windowWidth="15480" windowHeight="7770" tabRatio="947" firstSheet="1" activeTab="5"/>
  </bookViews>
  <sheets>
    <sheet name="BẢNG TỔNG HỢP V-T TOÀN TRƯỜNG" sheetId="318" state="hidden" r:id="rId1"/>
    <sheet name="Tổng" sheetId="320" r:id="rId2"/>
    <sheet name="BHST20.3" sheetId="281" r:id="rId3"/>
    <sheet name="BHST21.4" sheetId="279" r:id="rId4"/>
    <sheet name="LGT21.2" sheetId="280" r:id="rId5"/>
    <sheet name="TQW21.1" sheetId="293" r:id="rId6"/>
    <sheet name="TQW21.2" sheetId="295" r:id="rId7"/>
    <sheet name="TBN21.3" sheetId="296" r:id="rId8"/>
    <sheet name="Sheet1" sheetId="319" r:id="rId9"/>
  </sheets>
  <calcPr calcId="144525"/>
</workbook>
</file>

<file path=xl/calcChain.xml><?xml version="1.0" encoding="utf-8"?>
<calcChain xmlns="http://schemas.openxmlformats.org/spreadsheetml/2006/main">
  <c r="AK24" i="296" l="1"/>
  <c r="AI24" i="296"/>
  <c r="AJ24" i="296" s="1"/>
  <c r="AK23" i="296"/>
  <c r="AI23" i="296"/>
  <c r="AJ23" i="296" s="1"/>
  <c r="AK22" i="296"/>
  <c r="AI22" i="296"/>
  <c r="AJ22" i="296" s="1"/>
  <c r="AK21" i="296"/>
  <c r="AI21" i="296"/>
  <c r="AJ21" i="296" s="1"/>
  <c r="AK20" i="296"/>
  <c r="AI20" i="296"/>
  <c r="AJ20" i="296" s="1"/>
  <c r="AK19" i="296"/>
  <c r="AI19" i="296"/>
  <c r="AJ19" i="296" s="1"/>
  <c r="AK18" i="296"/>
  <c r="AI18" i="296"/>
  <c r="AJ18" i="296" s="1"/>
  <c r="AK17" i="296"/>
  <c r="AI17" i="296"/>
  <c r="AJ17" i="296" s="1"/>
  <c r="AK16" i="296"/>
  <c r="AI16" i="296"/>
  <c r="AJ16" i="296" s="1"/>
  <c r="AK43" i="295"/>
  <c r="AJ43" i="295"/>
  <c r="AI43" i="295"/>
  <c r="AK35" i="295"/>
  <c r="AI35" i="295"/>
  <c r="AJ35" i="295" s="1"/>
  <c r="AK34" i="295"/>
  <c r="AJ34" i="295"/>
  <c r="AI34" i="295"/>
  <c r="AK33" i="295"/>
  <c r="AI33" i="295"/>
  <c r="AJ33" i="295" s="1"/>
  <c r="AK32" i="295"/>
  <c r="AJ32" i="295"/>
  <c r="AI32" i="295"/>
  <c r="AK31" i="295"/>
  <c r="AI31" i="295"/>
  <c r="AJ31" i="295" s="1"/>
  <c r="AK30" i="295"/>
  <c r="AJ30" i="295"/>
  <c r="AI30" i="295"/>
  <c r="AK29" i="295"/>
  <c r="AI29" i="295"/>
  <c r="AJ29" i="295" s="1"/>
  <c r="AK38" i="293" l="1"/>
  <c r="AI38" i="293"/>
  <c r="AJ38" i="293" s="1"/>
  <c r="AK37" i="293"/>
  <c r="AI37" i="293"/>
  <c r="AJ37" i="293" s="1"/>
  <c r="AK36" i="293"/>
  <c r="AI36" i="293"/>
  <c r="AJ36" i="293" s="1"/>
  <c r="AK35" i="293"/>
  <c r="AI35" i="293"/>
  <c r="AJ35" i="293" s="1"/>
  <c r="AK34" i="293"/>
  <c r="AI34" i="293"/>
  <c r="AJ34" i="293" s="1"/>
  <c r="AK33" i="293"/>
  <c r="AI33" i="293"/>
  <c r="AJ33" i="293" s="1"/>
  <c r="AK32" i="293"/>
  <c r="AI32" i="293"/>
  <c r="AJ32" i="293" s="1"/>
  <c r="AK31" i="293"/>
  <c r="AI31" i="293"/>
  <c r="AJ31" i="293" s="1"/>
  <c r="AK30" i="293"/>
  <c r="AI30" i="293"/>
  <c r="AJ30" i="293" s="1"/>
  <c r="AK29" i="293"/>
  <c r="AI29" i="293"/>
  <c r="AJ29" i="293" s="1"/>
  <c r="AK28" i="293"/>
  <c r="AI28" i="293"/>
  <c r="AJ28" i="293" s="1"/>
  <c r="AK43" i="281"/>
  <c r="AI43" i="281"/>
  <c r="AJ43" i="281" s="1"/>
  <c r="AK42" i="281"/>
  <c r="AJ42" i="281"/>
  <c r="AI42" i="281"/>
  <c r="AK41" i="281"/>
  <c r="AI41" i="281"/>
  <c r="AJ41" i="281" s="1"/>
  <c r="AK40" i="281"/>
  <c r="AJ40" i="281"/>
  <c r="AI40" i="281"/>
  <c r="AK39" i="281"/>
  <c r="AI39" i="281"/>
  <c r="AJ39" i="281" s="1"/>
  <c r="AK38" i="281"/>
  <c r="AJ38" i="281"/>
  <c r="AI38" i="281"/>
  <c r="AK37" i="281"/>
  <c r="AI37" i="281"/>
  <c r="AJ37" i="281" s="1"/>
  <c r="AK36" i="281"/>
  <c r="AJ36" i="281"/>
  <c r="AI36" i="281"/>
  <c r="AK35" i="281"/>
  <c r="AI35" i="281"/>
  <c r="AJ35" i="281" s="1"/>
  <c r="AK34" i="281"/>
  <c r="AJ34" i="281"/>
  <c r="AI34" i="281"/>
  <c r="AK33" i="281"/>
  <c r="AI33" i="281"/>
  <c r="AJ33" i="281" s="1"/>
  <c r="AK41" i="280"/>
  <c r="AI41" i="280"/>
  <c r="AJ41" i="280" s="1"/>
  <c r="AK40" i="280"/>
  <c r="AI40" i="280"/>
  <c r="AJ40" i="280" s="1"/>
  <c r="AK39" i="280"/>
  <c r="AI39" i="280"/>
  <c r="AJ39" i="280" s="1"/>
  <c r="AK38" i="280"/>
  <c r="AI38" i="280"/>
  <c r="AJ38" i="280" s="1"/>
  <c r="AK37" i="280"/>
  <c r="AI37" i="280"/>
  <c r="AJ37" i="280" s="1"/>
  <c r="AK36" i="280"/>
  <c r="AI36" i="280"/>
  <c r="AJ36" i="280" s="1"/>
  <c r="AK35" i="280"/>
  <c r="AI35" i="280"/>
  <c r="AJ35" i="280" s="1"/>
  <c r="AK34" i="280"/>
  <c r="AI34" i="280"/>
  <c r="AJ34" i="280" s="1"/>
  <c r="AK33" i="280"/>
  <c r="AI33" i="280"/>
  <c r="AJ33" i="280" s="1"/>
  <c r="AK32" i="280"/>
  <c r="AI32" i="280"/>
  <c r="AJ32" i="280" s="1"/>
  <c r="AK31" i="280"/>
  <c r="AI31" i="280"/>
  <c r="AJ31" i="280" s="1"/>
  <c r="AK29" i="279"/>
  <c r="AI29" i="279"/>
  <c r="AJ29" i="279" s="1"/>
  <c r="AK28" i="279"/>
  <c r="AI28" i="279"/>
  <c r="AJ28" i="279" s="1"/>
  <c r="AK27" i="279"/>
  <c r="AI27" i="279"/>
  <c r="AJ27" i="279" s="1"/>
  <c r="AK26" i="279"/>
  <c r="AJ26" i="279"/>
  <c r="AI26" i="279"/>
  <c r="AK25" i="279"/>
  <c r="AI25" i="279"/>
  <c r="AJ25" i="279" s="1"/>
  <c r="AK24" i="279"/>
  <c r="AI24" i="279"/>
  <c r="AJ24" i="279" s="1"/>
  <c r="AK23" i="279"/>
  <c r="AI23" i="279"/>
  <c r="AJ23" i="279" s="1"/>
  <c r="AK22" i="279"/>
  <c r="AJ22" i="279"/>
  <c r="AI22" i="279"/>
  <c r="AK21" i="279"/>
  <c r="AI21" i="279"/>
  <c r="AJ21" i="279" s="1"/>
  <c r="AK20" i="279"/>
  <c r="AI20" i="279"/>
  <c r="AJ20" i="279" s="1"/>
  <c r="AK42" i="295" l="1"/>
  <c r="AI42" i="295"/>
  <c r="AJ42" i="295" s="1"/>
  <c r="AK41" i="295"/>
  <c r="AI41" i="295"/>
  <c r="AJ41" i="295" s="1"/>
  <c r="AK40" i="295"/>
  <c r="AI40" i="295"/>
  <c r="AJ40" i="295" s="1"/>
  <c r="AK39" i="295"/>
  <c r="AI39" i="295"/>
  <c r="AJ39" i="295" s="1"/>
  <c r="AK38" i="295"/>
  <c r="AI38" i="295"/>
  <c r="AJ38" i="295" s="1"/>
  <c r="AK37" i="295"/>
  <c r="AI37" i="295"/>
  <c r="AJ37" i="295" s="1"/>
  <c r="AK36" i="295"/>
  <c r="AI36" i="295"/>
  <c r="AJ36" i="295" s="1"/>
  <c r="AK28" i="295"/>
  <c r="AI28" i="295"/>
  <c r="AJ28" i="295" s="1"/>
  <c r="AK27" i="295"/>
  <c r="AI27" i="295"/>
  <c r="AJ27" i="295" s="1"/>
  <c r="AK26" i="295"/>
  <c r="AI26" i="295"/>
  <c r="AJ26" i="295" s="1"/>
  <c r="AK25" i="295"/>
  <c r="AI25" i="295"/>
  <c r="AJ25" i="295" s="1"/>
  <c r="AK24" i="295"/>
  <c r="AJ24" i="295"/>
  <c r="AI24" i="295"/>
  <c r="AK23" i="295"/>
  <c r="AI23" i="295"/>
  <c r="AJ23" i="295" s="1"/>
  <c r="AK22" i="295"/>
  <c r="AI22" i="295"/>
  <c r="AJ22" i="295" s="1"/>
  <c r="AK21" i="295"/>
  <c r="AI21" i="295"/>
  <c r="AJ21" i="295" s="1"/>
  <c r="AK20" i="295"/>
  <c r="AI20" i="295"/>
  <c r="AJ20" i="295" s="1"/>
  <c r="AK19" i="295"/>
  <c r="AI19" i="295"/>
  <c r="AJ19" i="295" s="1"/>
  <c r="AK18" i="295"/>
  <c r="AI18" i="295"/>
  <c r="AJ18" i="295" s="1"/>
  <c r="AK17" i="295"/>
  <c r="AI17" i="295"/>
  <c r="AJ17" i="295" s="1"/>
  <c r="AK16" i="295"/>
  <c r="AI16" i="295"/>
  <c r="AJ16" i="295" s="1"/>
  <c r="AK15" i="295"/>
  <c r="AI15" i="295"/>
  <c r="AJ15" i="295" s="1"/>
  <c r="AK14" i="295"/>
  <c r="AI14" i="295"/>
  <c r="AJ14" i="295" s="1"/>
  <c r="AK13" i="295"/>
  <c r="AI13" i="295"/>
  <c r="AJ13" i="295" s="1"/>
  <c r="AK12" i="295"/>
  <c r="AI12" i="295"/>
  <c r="AJ12" i="295" s="1"/>
  <c r="AK11" i="295"/>
  <c r="AI11" i="295"/>
  <c r="AJ11" i="295" s="1"/>
  <c r="AK10" i="295"/>
  <c r="AI10" i="295"/>
  <c r="AJ10" i="295" s="1"/>
  <c r="AK9" i="295"/>
  <c r="AI9" i="295"/>
  <c r="AJ9" i="295" s="1"/>
  <c r="AK8" i="295"/>
  <c r="AJ8" i="295"/>
  <c r="AI8" i="295"/>
  <c r="AK7" i="295"/>
  <c r="AI7" i="295"/>
  <c r="AJ7" i="295" s="1"/>
  <c r="AI16" i="279"/>
  <c r="AJ16" i="279" s="1"/>
  <c r="AK16" i="279"/>
  <c r="AI17" i="279"/>
  <c r="AJ17" i="279" s="1"/>
  <c r="AK17" i="279"/>
  <c r="AI18" i="279"/>
  <c r="AJ18" i="279" s="1"/>
  <c r="AK18" i="279"/>
  <c r="AI19" i="279"/>
  <c r="AJ19" i="279"/>
  <c r="AK19" i="279"/>
  <c r="AI24" i="281"/>
  <c r="AJ24" i="281" s="1"/>
  <c r="AK24" i="281"/>
  <c r="AI25" i="281"/>
  <c r="AJ25" i="281"/>
  <c r="AK25" i="281"/>
  <c r="AI26" i="281"/>
  <c r="AJ26" i="281" s="1"/>
  <c r="AK26" i="281"/>
  <c r="AI27" i="281"/>
  <c r="AJ27" i="281"/>
  <c r="AK27" i="281"/>
  <c r="AI28" i="281"/>
  <c r="AJ28" i="281" s="1"/>
  <c r="AK28" i="281"/>
  <c r="AI29" i="281"/>
  <c r="AJ29" i="281"/>
  <c r="AK29" i="281"/>
  <c r="AI30" i="281"/>
  <c r="AJ30" i="281" s="1"/>
  <c r="AK30" i="281"/>
  <c r="AI31" i="281"/>
  <c r="AJ31" i="281" s="1"/>
  <c r="AK31" i="281"/>
  <c r="AI32" i="281"/>
  <c r="AJ32" i="281" s="1"/>
  <c r="AK32" i="281"/>
  <c r="AI44" i="281"/>
  <c r="AJ44" i="281" s="1"/>
  <c r="AK44" i="281"/>
  <c r="AI45" i="281"/>
  <c r="AJ45" i="281" s="1"/>
  <c r="AK45" i="281"/>
  <c r="AI46" i="281"/>
  <c r="AJ46" i="281"/>
  <c r="AK46" i="281"/>
  <c r="AI47" i="281"/>
  <c r="AJ47" i="281" s="1"/>
  <c r="AK47" i="281"/>
  <c r="AI48" i="281"/>
  <c r="AJ48" i="281"/>
  <c r="AK48" i="281"/>
  <c r="AI49" i="281"/>
  <c r="AJ49" i="281" s="1"/>
  <c r="AK49" i="281"/>
  <c r="AI50" i="281"/>
  <c r="AJ50" i="281" s="1"/>
  <c r="AK50" i="281"/>
  <c r="AI51" i="281"/>
  <c r="AJ51" i="281" s="1"/>
  <c r="AK51" i="281"/>
  <c r="AI52" i="281"/>
  <c r="AJ52" i="281" s="1"/>
  <c r="AK52" i="281"/>
  <c r="AK30" i="296" l="1"/>
  <c r="AI30" i="296"/>
  <c r="AJ30" i="296" s="1"/>
  <c r="AK29" i="296"/>
  <c r="AI29" i="296"/>
  <c r="AJ29" i="296" s="1"/>
  <c r="AK28" i="296"/>
  <c r="AI28" i="296"/>
  <c r="AJ28" i="296" s="1"/>
  <c r="AK27" i="296"/>
  <c r="AI27" i="296"/>
  <c r="AJ27" i="296" s="1"/>
  <c r="AK26" i="296"/>
  <c r="AI26" i="296"/>
  <c r="AJ26" i="296" s="1"/>
  <c r="AK25" i="296"/>
  <c r="AI25" i="296"/>
  <c r="AJ25" i="296" s="1"/>
  <c r="AK15" i="296"/>
  <c r="AI15" i="296"/>
  <c r="AJ15" i="296" s="1"/>
  <c r="AK14" i="296"/>
  <c r="AI14" i="296"/>
  <c r="AJ14" i="296" s="1"/>
  <c r="AK13" i="296"/>
  <c r="AI13" i="296"/>
  <c r="AJ13" i="296" s="1"/>
  <c r="AK12" i="296"/>
  <c r="AI12" i="296"/>
  <c r="AJ12" i="296" s="1"/>
  <c r="AK11" i="296"/>
  <c r="AI11" i="296"/>
  <c r="AJ11" i="296" s="1"/>
  <c r="AK10" i="296"/>
  <c r="AI10" i="296"/>
  <c r="AJ10" i="296" s="1"/>
  <c r="AK9" i="296"/>
  <c r="AI9" i="296"/>
  <c r="AJ9" i="296" s="1"/>
  <c r="AK8" i="296"/>
  <c r="AI8" i="296"/>
  <c r="AJ8" i="296" s="1"/>
  <c r="AK7" i="296"/>
  <c r="AI7" i="296"/>
  <c r="AJ7" i="296" s="1"/>
  <c r="AI26" i="293"/>
  <c r="AJ26" i="293" s="1"/>
  <c r="AK26" i="293"/>
  <c r="AI27" i="293"/>
  <c r="AJ27" i="293" s="1"/>
  <c r="AK27" i="293"/>
  <c r="AI39" i="293"/>
  <c r="AJ39" i="293" s="1"/>
  <c r="AK39" i="293"/>
  <c r="AI40" i="293"/>
  <c r="AJ40" i="293" s="1"/>
  <c r="AK40" i="293"/>
  <c r="AI41" i="293"/>
  <c r="AJ41" i="293" s="1"/>
  <c r="AK41" i="293"/>
  <c r="AI42" i="293"/>
  <c r="AJ42" i="293" s="1"/>
  <c r="AK42" i="293"/>
  <c r="AI43" i="293"/>
  <c r="AJ43" i="293" s="1"/>
  <c r="AK43" i="293"/>
  <c r="AI44" i="293"/>
  <c r="AJ44" i="293" s="1"/>
  <c r="AK44" i="293"/>
  <c r="AK32" i="296" l="1"/>
  <c r="AK33" i="296"/>
  <c r="AK31" i="296"/>
  <c r="AK8" i="293"/>
  <c r="AK9" i="293"/>
  <c r="AK10" i="293"/>
  <c r="AK11" i="293"/>
  <c r="AK12" i="293"/>
  <c r="AK13" i="293"/>
  <c r="AK14" i="293"/>
  <c r="AK15" i="293"/>
  <c r="AK16" i="293"/>
  <c r="AK17" i="293"/>
  <c r="AK18" i="293"/>
  <c r="AK19" i="293"/>
  <c r="AK20" i="293"/>
  <c r="AK21" i="293"/>
  <c r="AK22" i="293"/>
  <c r="AK23" i="293"/>
  <c r="AK24" i="293"/>
  <c r="AK25" i="293"/>
  <c r="AK50" i="293"/>
  <c r="AK51" i="293"/>
  <c r="AK52" i="293"/>
  <c r="AK53" i="293"/>
  <c r="AK54" i="293"/>
  <c r="AK7" i="293"/>
  <c r="AK8" i="281"/>
  <c r="AK9" i="281"/>
  <c r="AK10" i="281"/>
  <c r="AK11" i="281"/>
  <c r="AK12" i="281"/>
  <c r="AK13" i="281"/>
  <c r="AK14" i="281"/>
  <c r="AK15" i="281"/>
  <c r="AK16" i="281"/>
  <c r="AK17" i="281"/>
  <c r="AK18" i="281"/>
  <c r="AK19" i="281"/>
  <c r="AK20" i="281"/>
  <c r="AK21" i="281"/>
  <c r="AK22" i="281"/>
  <c r="AK23" i="281"/>
  <c r="AK53" i="281"/>
  <c r="AK54" i="281"/>
  <c r="AK7" i="281"/>
  <c r="AK7" i="280"/>
  <c r="AK8" i="279"/>
  <c r="AK9" i="279"/>
  <c r="AK10" i="279"/>
  <c r="AK11" i="279"/>
  <c r="AK12" i="279"/>
  <c r="AK13" i="279"/>
  <c r="AK14" i="279"/>
  <c r="AK15" i="279"/>
  <c r="AK7" i="279"/>
  <c r="AK40" i="279" l="1"/>
  <c r="S17" i="320" l="1"/>
  <c r="S18" i="319"/>
  <c r="S9" i="319"/>
  <c r="AI32" i="296" l="1"/>
  <c r="AJ32" i="296" s="1"/>
  <c r="AI33" i="296"/>
  <c r="AJ33" i="296" s="1"/>
  <c r="AI31" i="296"/>
  <c r="AJ31" i="296" s="1"/>
  <c r="AI8" i="293"/>
  <c r="AJ8" i="293" s="1"/>
  <c r="AI9" i="293"/>
  <c r="AJ9" i="293" s="1"/>
  <c r="AI10" i="293"/>
  <c r="AJ10" i="293" s="1"/>
  <c r="AI11" i="293"/>
  <c r="AJ11" i="293" s="1"/>
  <c r="AI12" i="293"/>
  <c r="AJ12" i="293" s="1"/>
  <c r="AI13" i="293"/>
  <c r="AJ13" i="293" s="1"/>
  <c r="AI14" i="293"/>
  <c r="AJ14" i="293" s="1"/>
  <c r="AI15" i="293"/>
  <c r="AJ15" i="293" s="1"/>
  <c r="AI16" i="293"/>
  <c r="AJ16" i="293" s="1"/>
  <c r="AI17" i="293"/>
  <c r="AJ17" i="293" s="1"/>
  <c r="AI18" i="293"/>
  <c r="AJ18" i="293" s="1"/>
  <c r="AI19" i="293"/>
  <c r="AJ19" i="293" s="1"/>
  <c r="AI20" i="293"/>
  <c r="AJ20" i="293" s="1"/>
  <c r="AI21" i="293"/>
  <c r="AJ21" i="293" s="1"/>
  <c r="AI22" i="293"/>
  <c r="AJ22" i="293" s="1"/>
  <c r="AI23" i="293"/>
  <c r="AJ23" i="293" s="1"/>
  <c r="AI24" i="293"/>
  <c r="AJ24" i="293" s="1"/>
  <c r="AI25" i="293"/>
  <c r="AJ25" i="293" s="1"/>
  <c r="AI50" i="293"/>
  <c r="AJ50" i="293" s="1"/>
  <c r="AI51" i="293"/>
  <c r="AJ51" i="293" s="1"/>
  <c r="AI52" i="293"/>
  <c r="AJ52" i="293" s="1"/>
  <c r="AI53" i="293"/>
  <c r="AJ53" i="293" s="1"/>
  <c r="AI54" i="293"/>
  <c r="AJ54" i="293" s="1"/>
  <c r="AI7" i="293"/>
  <c r="AJ7" i="293" s="1"/>
  <c r="AI8" i="281"/>
  <c r="AJ8" i="281" s="1"/>
  <c r="AI9" i="281"/>
  <c r="AJ9" i="281" s="1"/>
  <c r="AI10" i="281"/>
  <c r="AJ10" i="281" s="1"/>
  <c r="AI11" i="281"/>
  <c r="AJ11" i="281" s="1"/>
  <c r="AI12" i="281"/>
  <c r="AJ12" i="281" s="1"/>
  <c r="AI13" i="281"/>
  <c r="AJ13" i="281" s="1"/>
  <c r="AI14" i="281"/>
  <c r="AJ14" i="281" s="1"/>
  <c r="AI15" i="281"/>
  <c r="AJ15" i="281" s="1"/>
  <c r="AI16" i="281"/>
  <c r="AJ16" i="281" s="1"/>
  <c r="AI17" i="281"/>
  <c r="AJ17" i="281" s="1"/>
  <c r="AI18" i="281"/>
  <c r="AJ18" i="281" s="1"/>
  <c r="AI19" i="281"/>
  <c r="AJ19" i="281" s="1"/>
  <c r="AI20" i="281"/>
  <c r="AJ20" i="281" s="1"/>
  <c r="AI21" i="281"/>
  <c r="AJ21" i="281" s="1"/>
  <c r="AI22" i="281"/>
  <c r="AJ22" i="281" s="1"/>
  <c r="AI23" i="281"/>
  <c r="AJ23" i="281" s="1"/>
  <c r="AI53" i="281"/>
  <c r="AJ53" i="281" s="1"/>
  <c r="AI54" i="281"/>
  <c r="AJ54" i="281" s="1"/>
  <c r="AI7" i="281"/>
  <c r="AJ7" i="281" s="1"/>
  <c r="AK8" i="280"/>
  <c r="AK9" i="280"/>
  <c r="AK10" i="280"/>
  <c r="AK11" i="280"/>
  <c r="AK12" i="280"/>
  <c r="AK13" i="280"/>
  <c r="AK14" i="280"/>
  <c r="AK15" i="280"/>
  <c r="AK16" i="280"/>
  <c r="AK17" i="280"/>
  <c r="AK18" i="280"/>
  <c r="AK19" i="280"/>
  <c r="AK20" i="280"/>
  <c r="AK21" i="280"/>
  <c r="AK22" i="280"/>
  <c r="AK23" i="280"/>
  <c r="AK24" i="280"/>
  <c r="AK25" i="280"/>
  <c r="AK26" i="280"/>
  <c r="AK27" i="280"/>
  <c r="AK28" i="280"/>
  <c r="AK29" i="280"/>
  <c r="AK30" i="280"/>
  <c r="AK42" i="280"/>
  <c r="AK43" i="280"/>
  <c r="AK44" i="280"/>
  <c r="AK45" i="280"/>
  <c r="AK46" i="280"/>
  <c r="AK47" i="280"/>
  <c r="AK48" i="280"/>
  <c r="AK49" i="280"/>
  <c r="AK50" i="280"/>
  <c r="AK51" i="280"/>
  <c r="AK52" i="280"/>
  <c r="AI8" i="280"/>
  <c r="AJ8" i="280" s="1"/>
  <c r="AI9" i="280"/>
  <c r="AJ9" i="280" s="1"/>
  <c r="AI10" i="280"/>
  <c r="AJ10" i="280" s="1"/>
  <c r="AI11" i="280"/>
  <c r="AJ11" i="280" s="1"/>
  <c r="AI12" i="280"/>
  <c r="AJ12" i="280" s="1"/>
  <c r="AI13" i="280"/>
  <c r="AJ13" i="280" s="1"/>
  <c r="AI14" i="280"/>
  <c r="AJ14" i="280" s="1"/>
  <c r="AI15" i="280"/>
  <c r="AJ15" i="280" s="1"/>
  <c r="AI16" i="280"/>
  <c r="AJ16" i="280" s="1"/>
  <c r="AI17" i="280"/>
  <c r="AJ17" i="280" s="1"/>
  <c r="AI18" i="280"/>
  <c r="AJ18" i="280" s="1"/>
  <c r="AI19" i="280"/>
  <c r="AJ19" i="280" s="1"/>
  <c r="AI20" i="280"/>
  <c r="AJ20" i="280" s="1"/>
  <c r="AI21" i="280"/>
  <c r="AJ21" i="280" s="1"/>
  <c r="AI22" i="280"/>
  <c r="AJ22" i="280" s="1"/>
  <c r="AI23" i="280"/>
  <c r="AJ23" i="280" s="1"/>
  <c r="AI24" i="280"/>
  <c r="AJ24" i="280" s="1"/>
  <c r="AI25" i="280"/>
  <c r="AJ25" i="280" s="1"/>
  <c r="AI26" i="280"/>
  <c r="AJ26" i="280" s="1"/>
  <c r="AI27" i="280"/>
  <c r="AJ27" i="280" s="1"/>
  <c r="AI28" i="280"/>
  <c r="AJ28" i="280" s="1"/>
  <c r="AI29" i="280"/>
  <c r="AJ29" i="280" s="1"/>
  <c r="AI30" i="280"/>
  <c r="AJ30" i="280" s="1"/>
  <c r="AI42" i="280"/>
  <c r="AJ42" i="280" s="1"/>
  <c r="AI43" i="280"/>
  <c r="AJ43" i="280" s="1"/>
  <c r="AI44" i="280"/>
  <c r="AJ44" i="280" s="1"/>
  <c r="AI45" i="280"/>
  <c r="AJ45" i="280" s="1"/>
  <c r="AI46" i="280"/>
  <c r="AJ46" i="280" s="1"/>
  <c r="AI47" i="280"/>
  <c r="AJ47" i="280" s="1"/>
  <c r="AI48" i="280"/>
  <c r="AJ48" i="280" s="1"/>
  <c r="AI49" i="280"/>
  <c r="AJ49" i="280" s="1"/>
  <c r="AI50" i="280"/>
  <c r="AJ50" i="280" s="1"/>
  <c r="AI51" i="280"/>
  <c r="AJ51" i="280" s="1"/>
  <c r="AI52" i="280"/>
  <c r="AJ52" i="280" s="1"/>
  <c r="AI7" i="280"/>
  <c r="AJ7" i="280" s="1"/>
  <c r="AI8" i="279"/>
  <c r="AJ8" i="279" s="1"/>
  <c r="AI9" i="279"/>
  <c r="AJ9" i="279" s="1"/>
  <c r="AI10" i="279"/>
  <c r="AJ10" i="279" s="1"/>
  <c r="AI11" i="279"/>
  <c r="AJ11" i="279" s="1"/>
  <c r="AI12" i="279"/>
  <c r="AJ12" i="279" s="1"/>
  <c r="AI13" i="279"/>
  <c r="AJ13" i="279" s="1"/>
  <c r="AI14" i="279"/>
  <c r="AJ14" i="279" s="1"/>
  <c r="AI15" i="279"/>
  <c r="AJ15" i="279" s="1"/>
  <c r="AI7" i="279"/>
  <c r="Q9" i="319" l="1"/>
  <c r="AJ7" i="279"/>
  <c r="AJ40" i="279" s="1"/>
  <c r="R18" i="319" s="1"/>
  <c r="AI40" i="279"/>
  <c r="R9" i="319" l="1"/>
  <c r="R17" i="320"/>
  <c r="Q17" i="320"/>
  <c r="Q18" i="319"/>
  <c r="E6" i="318" l="1"/>
  <c r="E6" i="319"/>
  <c r="E5" i="320"/>
  <c r="W14" i="319"/>
  <c r="W13" i="320"/>
  <c r="X13" i="320"/>
  <c r="X14" i="319"/>
  <c r="D5" i="296"/>
  <c r="E5" i="296" s="1"/>
  <c r="E6" i="296" s="1"/>
  <c r="D5" i="295"/>
  <c r="E5" i="295" s="1"/>
  <c r="E6" i="295" s="1"/>
  <c r="D5" i="293"/>
  <c r="D6" i="293" s="1"/>
  <c r="D5" i="281"/>
  <c r="E5" i="281" s="1"/>
  <c r="D5" i="280"/>
  <c r="E5" i="280" s="1"/>
  <c r="D5" i="279"/>
  <c r="E5" i="279" s="1"/>
  <c r="Y14" i="319" l="1"/>
  <c r="Y13" i="320"/>
  <c r="D6" i="296"/>
  <c r="D6" i="295"/>
  <c r="D6" i="281"/>
  <c r="D6" i="280"/>
  <c r="F5" i="296"/>
  <c r="F5" i="295"/>
  <c r="E5" i="293"/>
  <c r="E6" i="281"/>
  <c r="F5" i="281"/>
  <c r="E6" i="280"/>
  <c r="F5" i="280"/>
  <c r="F5" i="279"/>
  <c r="E6" i="279"/>
  <c r="D6" i="279"/>
  <c r="F6" i="296" l="1"/>
  <c r="G5" i="296"/>
  <c r="F6" i="295"/>
  <c r="G5" i="295"/>
  <c r="E6" i="293"/>
  <c r="F5" i="293"/>
  <c r="F6" i="281"/>
  <c r="G5" i="281"/>
  <c r="F6" i="280"/>
  <c r="G5" i="280"/>
  <c r="F6" i="279"/>
  <c r="G5" i="279"/>
  <c r="H5" i="296" l="1"/>
  <c r="G6" i="296"/>
  <c r="H5" i="295"/>
  <c r="G6" i="295"/>
  <c r="G5" i="293"/>
  <c r="F6" i="293"/>
  <c r="H5" i="281"/>
  <c r="G6" i="281"/>
  <c r="H5" i="280"/>
  <c r="G6" i="280"/>
  <c r="H5" i="279"/>
  <c r="G6" i="279"/>
  <c r="S6" i="318" l="1"/>
  <c r="G11" i="320"/>
  <c r="G12" i="319"/>
  <c r="H6" i="296"/>
  <c r="I5" i="296"/>
  <c r="H6" i="295"/>
  <c r="I5" i="295"/>
  <c r="H5" i="293"/>
  <c r="G6" i="293"/>
  <c r="I5" i="281"/>
  <c r="H6" i="281"/>
  <c r="I5" i="280"/>
  <c r="H6" i="280"/>
  <c r="I5" i="279"/>
  <c r="H6" i="279"/>
  <c r="F9" i="318" l="1"/>
  <c r="F8" i="320"/>
  <c r="F9" i="319"/>
  <c r="G9" i="318"/>
  <c r="G8" i="320"/>
  <c r="G9" i="319"/>
  <c r="E9" i="318"/>
  <c r="E8" i="320"/>
  <c r="E9" i="319"/>
  <c r="G10" i="318"/>
  <c r="G10" i="319"/>
  <c r="G9" i="320"/>
  <c r="F10" i="318"/>
  <c r="F9" i="320"/>
  <c r="F10" i="319"/>
  <c r="E10" i="318"/>
  <c r="E10" i="319"/>
  <c r="E9" i="320"/>
  <c r="Q6" i="318"/>
  <c r="E12" i="319"/>
  <c r="E11" i="320"/>
  <c r="R6" i="318"/>
  <c r="F11" i="320"/>
  <c r="F12" i="319"/>
  <c r="S10" i="318"/>
  <c r="G16" i="319"/>
  <c r="G15" i="320"/>
  <c r="R10" i="318"/>
  <c r="F15" i="320"/>
  <c r="F16" i="319"/>
  <c r="Q10" i="318"/>
  <c r="E15" i="320"/>
  <c r="E16" i="319"/>
  <c r="Q8" i="318"/>
  <c r="E14" i="319"/>
  <c r="E13" i="320"/>
  <c r="S8" i="318"/>
  <c r="G13" i="320"/>
  <c r="G14" i="319"/>
  <c r="R8" i="318"/>
  <c r="F14" i="319"/>
  <c r="F13" i="320"/>
  <c r="G6" i="318"/>
  <c r="G6" i="319"/>
  <c r="G5" i="320"/>
  <c r="Q11" i="318"/>
  <c r="E16" i="320"/>
  <c r="E17" i="319"/>
  <c r="R11" i="318"/>
  <c r="F16" i="320"/>
  <c r="F17" i="319"/>
  <c r="S11" i="318"/>
  <c r="G17" i="319"/>
  <c r="G16" i="320"/>
  <c r="Q9" i="318"/>
  <c r="E14" i="320"/>
  <c r="E15" i="319"/>
  <c r="R9" i="318"/>
  <c r="F15" i="319"/>
  <c r="F14" i="320"/>
  <c r="S9" i="318"/>
  <c r="G15" i="319"/>
  <c r="G14" i="320"/>
  <c r="F11" i="318"/>
  <c r="F10" i="320"/>
  <c r="F11" i="319"/>
  <c r="G11" i="318"/>
  <c r="G10" i="320"/>
  <c r="G11" i="319"/>
  <c r="E11" i="318"/>
  <c r="E10" i="320"/>
  <c r="E11" i="319"/>
  <c r="R7" i="318"/>
  <c r="F13" i="319"/>
  <c r="F12" i="320"/>
  <c r="S7" i="318"/>
  <c r="G12" i="320"/>
  <c r="G13" i="319"/>
  <c r="Q7" i="318"/>
  <c r="E12" i="320"/>
  <c r="E13" i="319"/>
  <c r="G8" i="318"/>
  <c r="G7" i="320"/>
  <c r="G8" i="319"/>
  <c r="F8" i="318"/>
  <c r="F8" i="319"/>
  <c r="F7" i="320"/>
  <c r="E8" i="318"/>
  <c r="E7" i="320"/>
  <c r="E8" i="319"/>
  <c r="F5" i="320"/>
  <c r="F6" i="319"/>
  <c r="F6" i="320"/>
  <c r="F7" i="319"/>
  <c r="E7" i="318"/>
  <c r="E6" i="320"/>
  <c r="E7" i="319"/>
  <c r="G7" i="318"/>
  <c r="G6" i="320"/>
  <c r="G7" i="319"/>
  <c r="I6" i="296"/>
  <c r="J5" i="296"/>
  <c r="I6" i="295"/>
  <c r="J5" i="295"/>
  <c r="H6" i="293"/>
  <c r="I5" i="293"/>
  <c r="I6" i="281"/>
  <c r="J5" i="281"/>
  <c r="I6" i="280"/>
  <c r="J5" i="280"/>
  <c r="I6" i="279"/>
  <c r="J5" i="279"/>
  <c r="F7" i="318"/>
  <c r="F6" i="318"/>
  <c r="F18" i="320" l="1"/>
  <c r="B20" i="320"/>
  <c r="B21" i="319"/>
  <c r="B24" i="318"/>
  <c r="B19" i="319"/>
  <c r="B22" i="318"/>
  <c r="B20" i="319"/>
  <c r="B23" i="318"/>
  <c r="B19" i="320"/>
  <c r="J6" i="296"/>
  <c r="K5" i="296"/>
  <c r="J6" i="295"/>
  <c r="K5" i="295"/>
  <c r="I6" i="293"/>
  <c r="J5" i="293"/>
  <c r="J6" i="281"/>
  <c r="K5" i="281"/>
  <c r="J6" i="280"/>
  <c r="K5" i="280"/>
  <c r="J6" i="279"/>
  <c r="K5" i="279"/>
  <c r="L5" i="296" l="1"/>
  <c r="K6" i="296"/>
  <c r="L5" i="295"/>
  <c r="K6" i="295"/>
  <c r="K5" i="293"/>
  <c r="J6" i="293"/>
  <c r="L5" i="281"/>
  <c r="K6" i="281"/>
  <c r="L5" i="280"/>
  <c r="K6" i="280"/>
  <c r="L5" i="279"/>
  <c r="K6" i="279"/>
  <c r="L6" i="296" l="1"/>
  <c r="M5" i="296"/>
  <c r="L6" i="295"/>
  <c r="M5" i="295"/>
  <c r="L5" i="293"/>
  <c r="K6" i="293"/>
  <c r="L6" i="281"/>
  <c r="M5" i="281"/>
  <c r="L6" i="280"/>
  <c r="M5" i="280"/>
  <c r="M5" i="279"/>
  <c r="L6" i="279"/>
  <c r="M6" i="296" l="1"/>
  <c r="N5" i="296"/>
  <c r="M6" i="295"/>
  <c r="N5" i="295"/>
  <c r="L6" i="293"/>
  <c r="M5" i="293"/>
  <c r="M6" i="281"/>
  <c r="N5" i="281"/>
  <c r="M6" i="280"/>
  <c r="N5" i="280"/>
  <c r="M6" i="279"/>
  <c r="N5" i="279"/>
  <c r="AI34" i="296"/>
  <c r="AK55" i="293"/>
  <c r="AI55" i="293"/>
  <c r="W11" i="318" l="1"/>
  <c r="K10" i="319"/>
  <c r="K9" i="320"/>
  <c r="W13" i="318"/>
  <c r="K11" i="320"/>
  <c r="K12" i="319"/>
  <c r="Y13" i="318"/>
  <c r="M12" i="319"/>
  <c r="M11" i="320"/>
  <c r="W18" i="318"/>
  <c r="K16" i="320"/>
  <c r="K17" i="319"/>
  <c r="Y18" i="318"/>
  <c r="M17" i="319"/>
  <c r="M16" i="320"/>
  <c r="Y14" i="318"/>
  <c r="M13" i="319"/>
  <c r="M12" i="320"/>
  <c r="N6" i="296"/>
  <c r="O5" i="296"/>
  <c r="N6" i="295"/>
  <c r="O5" i="295"/>
  <c r="M6" i="293"/>
  <c r="N5" i="293"/>
  <c r="N6" i="281"/>
  <c r="O5" i="281"/>
  <c r="N6" i="280"/>
  <c r="O5" i="280"/>
  <c r="N6" i="279"/>
  <c r="O5" i="279"/>
  <c r="AK34" i="296"/>
  <c r="AJ34" i="296"/>
  <c r="AJ55" i="293"/>
  <c r="G15" i="318"/>
  <c r="E15" i="318"/>
  <c r="Y16" i="318" l="1"/>
  <c r="M15" i="319"/>
  <c r="M14" i="320"/>
  <c r="X16" i="318"/>
  <c r="L14" i="320"/>
  <c r="L15" i="319"/>
  <c r="W16" i="318"/>
  <c r="K15" i="319"/>
  <c r="K14" i="320"/>
  <c r="Y11" i="318"/>
  <c r="M10" i="319"/>
  <c r="M9" i="320"/>
  <c r="X11" i="318"/>
  <c r="L9" i="320"/>
  <c r="L10" i="319"/>
  <c r="X19" i="318"/>
  <c r="L17" i="320"/>
  <c r="L18" i="319"/>
  <c r="W19" i="318"/>
  <c r="K18" i="319"/>
  <c r="K17" i="320"/>
  <c r="Y19" i="318"/>
  <c r="M18" i="319"/>
  <c r="M17" i="320"/>
  <c r="S13" i="318"/>
  <c r="S14" i="320"/>
  <c r="S15" i="319"/>
  <c r="E13" i="318"/>
  <c r="Q6" i="320"/>
  <c r="Q7" i="319"/>
  <c r="X18" i="318"/>
  <c r="L17" i="319"/>
  <c r="L16" i="320"/>
  <c r="W17" i="318"/>
  <c r="K15" i="320"/>
  <c r="K16" i="319"/>
  <c r="Y17" i="318"/>
  <c r="M15" i="320"/>
  <c r="M16" i="319"/>
  <c r="X17" i="318"/>
  <c r="L16" i="319"/>
  <c r="L15" i="320"/>
  <c r="Y12" i="318"/>
  <c r="M11" i="319"/>
  <c r="M10" i="320"/>
  <c r="W12" i="318"/>
  <c r="K10" i="320"/>
  <c r="K11" i="319"/>
  <c r="X12" i="318"/>
  <c r="L10" i="320"/>
  <c r="L11" i="319"/>
  <c r="W14" i="318"/>
  <c r="K13" i="319"/>
  <c r="K12" i="320"/>
  <c r="X14" i="318"/>
  <c r="L13" i="319"/>
  <c r="L12" i="320"/>
  <c r="W15" i="318"/>
  <c r="K13" i="320"/>
  <c r="K14" i="319"/>
  <c r="X15" i="318"/>
  <c r="L14" i="319"/>
  <c r="L13" i="320"/>
  <c r="Y15" i="318"/>
  <c r="M14" i="319"/>
  <c r="M13" i="320"/>
  <c r="L6" i="318"/>
  <c r="L6" i="320"/>
  <c r="L7" i="319"/>
  <c r="M6" i="318"/>
  <c r="M6" i="320"/>
  <c r="M7" i="319"/>
  <c r="K6" i="318"/>
  <c r="K6" i="320"/>
  <c r="K7" i="319"/>
  <c r="F20" i="318"/>
  <c r="L6" i="319"/>
  <c r="L5" i="320"/>
  <c r="E20" i="318"/>
  <c r="K5" i="320"/>
  <c r="K6" i="319"/>
  <c r="G20" i="318"/>
  <c r="M5" i="320"/>
  <c r="M6" i="319"/>
  <c r="K8" i="318"/>
  <c r="K8" i="320"/>
  <c r="K9" i="319"/>
  <c r="M8" i="318"/>
  <c r="M8" i="320"/>
  <c r="M9" i="319"/>
  <c r="L8" i="318"/>
  <c r="L8" i="320"/>
  <c r="L9" i="319"/>
  <c r="L7" i="318"/>
  <c r="L7" i="320"/>
  <c r="L8" i="319"/>
  <c r="K7" i="318"/>
  <c r="K8" i="319"/>
  <c r="K7" i="320"/>
  <c r="M7" i="318"/>
  <c r="M8" i="319"/>
  <c r="M7" i="320"/>
  <c r="G13" i="318"/>
  <c r="AK55" i="281"/>
  <c r="AK53" i="280"/>
  <c r="P5" i="296"/>
  <c r="O6" i="296"/>
  <c r="P5" i="295"/>
  <c r="O6" i="295"/>
  <c r="O5" i="293"/>
  <c r="N6" i="293"/>
  <c r="P5" i="281"/>
  <c r="O6" i="281"/>
  <c r="P5" i="280"/>
  <c r="O6" i="280"/>
  <c r="O6" i="279"/>
  <c r="P5" i="279"/>
  <c r="F15" i="318"/>
  <c r="Q8" i="320"/>
  <c r="S8" i="320"/>
  <c r="AI55" i="281"/>
  <c r="AJ55" i="281"/>
  <c r="AI53" i="280"/>
  <c r="S16" i="318"/>
  <c r="Q16" i="318"/>
  <c r="R8" i="320"/>
  <c r="AJ53" i="280"/>
  <c r="R16" i="318"/>
  <c r="L12" i="319" l="1"/>
  <c r="H21" i="319" s="1"/>
  <c r="L11" i="320"/>
  <c r="H20" i="320" s="1"/>
  <c r="Q13" i="318"/>
  <c r="Q14" i="320"/>
  <c r="Q15" i="319"/>
  <c r="R13" i="318"/>
  <c r="R14" i="320"/>
  <c r="R15" i="319"/>
  <c r="F13" i="318"/>
  <c r="R6" i="320"/>
  <c r="R7" i="319"/>
  <c r="T22" i="318"/>
  <c r="F17" i="318"/>
  <c r="R11" i="319"/>
  <c r="R10" i="320"/>
  <c r="G17" i="318"/>
  <c r="S11" i="319"/>
  <c r="S10" i="320"/>
  <c r="E17" i="318"/>
  <c r="Q10" i="320"/>
  <c r="Q11" i="319"/>
  <c r="Q17" i="318"/>
  <c r="Q18" i="320"/>
  <c r="Q19" i="319"/>
  <c r="R17" i="318"/>
  <c r="R19" i="319"/>
  <c r="R18" i="320"/>
  <c r="S17" i="318"/>
  <c r="S19" i="319"/>
  <c r="S18" i="320"/>
  <c r="H21" i="320"/>
  <c r="H20" i="319"/>
  <c r="H22" i="319"/>
  <c r="L19" i="320"/>
  <c r="R12" i="318"/>
  <c r="R13" i="320"/>
  <c r="R14" i="319"/>
  <c r="S12" i="318"/>
  <c r="S13" i="320"/>
  <c r="S14" i="319"/>
  <c r="Q12" i="318"/>
  <c r="Q13" i="320"/>
  <c r="Q14" i="319"/>
  <c r="F12" i="318"/>
  <c r="R6" i="319"/>
  <c r="R5" i="320"/>
  <c r="E12" i="318"/>
  <c r="Q5" i="320"/>
  <c r="Q6" i="319"/>
  <c r="G12" i="318"/>
  <c r="S6" i="320"/>
  <c r="S5" i="320"/>
  <c r="S7" i="319"/>
  <c r="S6" i="319"/>
  <c r="F16" i="318"/>
  <c r="R10" i="319"/>
  <c r="R9" i="320"/>
  <c r="E16" i="318"/>
  <c r="Q9" i="320"/>
  <c r="Q10" i="319"/>
  <c r="G16" i="318"/>
  <c r="S9" i="320"/>
  <c r="S10" i="319"/>
  <c r="E14" i="318"/>
  <c r="Q7" i="320"/>
  <c r="Q8" i="319"/>
  <c r="F14" i="318"/>
  <c r="R8" i="319"/>
  <c r="R7" i="320"/>
  <c r="G14" i="318"/>
  <c r="S7" i="320"/>
  <c r="S8" i="319"/>
  <c r="F18" i="318"/>
  <c r="R11" i="320"/>
  <c r="R12" i="319"/>
  <c r="G18" i="318"/>
  <c r="S12" i="319"/>
  <c r="S11" i="320"/>
  <c r="E18" i="318"/>
  <c r="Q12" i="319"/>
  <c r="Q11" i="320"/>
  <c r="F19" i="318"/>
  <c r="R12" i="320"/>
  <c r="R13" i="319"/>
  <c r="E19" i="318"/>
  <c r="Q13" i="319"/>
  <c r="Q12" i="320"/>
  <c r="G19" i="318"/>
  <c r="S13" i="319"/>
  <c r="S12" i="320"/>
  <c r="P6" i="296"/>
  <c r="Q5" i="296"/>
  <c r="P6" i="295"/>
  <c r="Q5" i="295"/>
  <c r="P5" i="293"/>
  <c r="O6" i="293"/>
  <c r="Q5" i="281"/>
  <c r="P6" i="281"/>
  <c r="Q5" i="280"/>
  <c r="P6" i="280"/>
  <c r="Q5" i="279"/>
  <c r="P6" i="279"/>
  <c r="X13" i="318"/>
  <c r="T24" i="318" s="1"/>
  <c r="T23" i="318" l="1"/>
  <c r="Q14" i="318"/>
  <c r="Q16" i="319"/>
  <c r="Q15" i="320"/>
  <c r="R14" i="318"/>
  <c r="R16" i="319"/>
  <c r="R15" i="320"/>
  <c r="S14" i="318"/>
  <c r="S16" i="319"/>
  <c r="S15" i="320"/>
  <c r="Q15" i="318"/>
  <c r="Q16" i="320"/>
  <c r="Q17" i="319"/>
  <c r="S15" i="318"/>
  <c r="S16" i="320"/>
  <c r="S17" i="319"/>
  <c r="R15" i="318"/>
  <c r="H23" i="318" s="1"/>
  <c r="R17" i="319"/>
  <c r="R16" i="320"/>
  <c r="Q6" i="296"/>
  <c r="R5" i="296"/>
  <c r="Q6" i="295"/>
  <c r="R5" i="295"/>
  <c r="P6" i="293"/>
  <c r="Q5" i="293"/>
  <c r="Q6" i="281"/>
  <c r="R5" i="281"/>
  <c r="Q6" i="280"/>
  <c r="R5" i="280"/>
  <c r="R5" i="279"/>
  <c r="Q6" i="279"/>
  <c r="N22" i="319" l="1"/>
  <c r="R21" i="319"/>
  <c r="N22" i="320"/>
  <c r="H22" i="318"/>
  <c r="N23" i="319"/>
  <c r="N21" i="320"/>
  <c r="R20" i="320"/>
  <c r="H24" i="318"/>
  <c r="R6" i="296"/>
  <c r="S5" i="296"/>
  <c r="R6" i="295"/>
  <c r="S5" i="295"/>
  <c r="Q6" i="293"/>
  <c r="R5" i="293"/>
  <c r="R6" i="281"/>
  <c r="S5" i="281"/>
  <c r="R6" i="280"/>
  <c r="S5" i="280"/>
  <c r="R6" i="279"/>
  <c r="S5" i="279"/>
  <c r="T5" i="296" l="1"/>
  <c r="S6" i="296"/>
  <c r="T5" i="295"/>
  <c r="S6" i="295"/>
  <c r="S5" i="293"/>
  <c r="R6" i="293"/>
  <c r="T5" i="281"/>
  <c r="S6" i="281"/>
  <c r="T5" i="280"/>
  <c r="S6" i="280"/>
  <c r="T5" i="279"/>
  <c r="S6" i="279"/>
  <c r="T6" i="296" l="1"/>
  <c r="U5" i="296"/>
  <c r="T6" i="295"/>
  <c r="U5" i="295"/>
  <c r="T5" i="293"/>
  <c r="S6" i="293"/>
  <c r="T6" i="281"/>
  <c r="U5" i="281"/>
  <c r="U5" i="280"/>
  <c r="T6" i="280"/>
  <c r="U5" i="279"/>
  <c r="T6" i="279"/>
  <c r="U6" i="296" l="1"/>
  <c r="V5" i="296"/>
  <c r="U6" i="295"/>
  <c r="V5" i="295"/>
  <c r="T6" i="293"/>
  <c r="U5" i="293"/>
  <c r="U6" i="281"/>
  <c r="V5" i="281"/>
  <c r="U6" i="280"/>
  <c r="V5" i="280"/>
  <c r="U6" i="279"/>
  <c r="V5" i="279"/>
  <c r="V6" i="296" l="1"/>
  <c r="W5" i="296"/>
  <c r="V6" i="295"/>
  <c r="W5" i="295"/>
  <c r="U6" i="293"/>
  <c r="V5" i="293"/>
  <c r="V6" i="281"/>
  <c r="W5" i="281"/>
  <c r="V6" i="280"/>
  <c r="W5" i="280"/>
  <c r="V6" i="279"/>
  <c r="W5" i="279"/>
  <c r="X5" i="296" l="1"/>
  <c r="W6" i="296"/>
  <c r="X5" i="295"/>
  <c r="W6" i="295"/>
  <c r="W5" i="293"/>
  <c r="V6" i="293"/>
  <c r="X5" i="281"/>
  <c r="W6" i="281"/>
  <c r="X5" i="280"/>
  <c r="W6" i="280"/>
  <c r="X5" i="279"/>
  <c r="W6" i="279"/>
  <c r="X6" i="296" l="1"/>
  <c r="Y5" i="296"/>
  <c r="X6" i="295"/>
  <c r="Y5" i="295"/>
  <c r="X5" i="293"/>
  <c r="W6" i="293"/>
  <c r="Y5" i="281"/>
  <c r="X6" i="281"/>
  <c r="X6" i="280"/>
  <c r="Y5" i="280"/>
  <c r="Y5" i="279"/>
  <c r="X6" i="279"/>
  <c r="Y6" i="296" l="1"/>
  <c r="Z5" i="296"/>
  <c r="Y6" i="295"/>
  <c r="Z5" i="295"/>
  <c r="X6" i="293"/>
  <c r="Y5" i="293"/>
  <c r="Y6" i="281"/>
  <c r="Z5" i="281"/>
  <c r="Y6" i="280"/>
  <c r="Z5" i="280"/>
  <c r="Y6" i="279"/>
  <c r="Z5" i="279"/>
  <c r="Z6" i="296" l="1"/>
  <c r="AA5" i="296"/>
  <c r="Z6" i="295"/>
  <c r="AA5" i="295"/>
  <c r="Y6" i="293"/>
  <c r="Z5" i="293"/>
  <c r="Z6" i="281"/>
  <c r="AA5" i="281"/>
  <c r="Z6" i="280"/>
  <c r="AA5" i="280"/>
  <c r="Z6" i="279"/>
  <c r="AA5" i="279"/>
  <c r="AB5" i="296" l="1"/>
  <c r="AA6" i="296"/>
  <c r="AB5" i="295"/>
  <c r="AA6" i="295"/>
  <c r="AA5" i="293"/>
  <c r="Z6" i="293"/>
  <c r="AB5" i="281"/>
  <c r="AA6" i="281"/>
  <c r="AB5" i="280"/>
  <c r="AA6" i="280"/>
  <c r="AB5" i="279"/>
  <c r="AA6" i="279"/>
  <c r="AB6" i="296" l="1"/>
  <c r="AC5" i="296"/>
  <c r="AB6" i="295"/>
  <c r="AC5" i="295"/>
  <c r="AB5" i="293"/>
  <c r="AA6" i="293"/>
  <c r="AB6" i="281"/>
  <c r="AC5" i="281"/>
  <c r="AC5" i="280"/>
  <c r="AB6" i="280"/>
  <c r="AC5" i="279"/>
  <c r="AB6" i="279"/>
  <c r="AC6" i="296" l="1"/>
  <c r="AD5" i="296"/>
  <c r="AC6" i="295"/>
  <c r="AD5" i="295"/>
  <c r="AB6" i="293"/>
  <c r="AC5" i="293"/>
  <c r="AC6" i="281"/>
  <c r="AD5" i="281"/>
  <c r="AC6" i="280"/>
  <c r="AD5" i="280"/>
  <c r="AD5" i="279"/>
  <c r="AC6" i="279"/>
  <c r="AD6" i="296" l="1"/>
  <c r="AE5" i="296"/>
  <c r="AD6" i="295"/>
  <c r="AE5" i="295"/>
  <c r="AC6" i="293"/>
  <c r="AD5" i="293"/>
  <c r="AD6" i="281"/>
  <c r="AE5" i="281"/>
  <c r="AD6" i="280"/>
  <c r="AE5" i="280"/>
  <c r="AD6" i="279"/>
  <c r="AE5" i="279"/>
  <c r="AF5" i="296" l="1"/>
  <c r="AE6" i="296"/>
  <c r="AF5" i="295"/>
  <c r="AE6" i="295"/>
  <c r="AE5" i="293"/>
  <c r="AD6" i="293"/>
  <c r="AF5" i="281"/>
  <c r="AE6" i="281"/>
  <c r="AF5" i="280"/>
  <c r="AE6" i="280"/>
  <c r="AF5" i="279"/>
  <c r="AE6" i="279"/>
  <c r="AF6" i="296" l="1"/>
  <c r="AG5" i="296"/>
  <c r="AF6" i="295"/>
  <c r="AG5" i="295"/>
  <c r="AF5" i="293"/>
  <c r="AE6" i="293"/>
  <c r="AG5" i="281"/>
  <c r="AF6" i="281"/>
  <c r="AG5" i="280"/>
  <c r="AF6" i="280"/>
  <c r="AG5" i="279"/>
  <c r="AF6" i="279"/>
  <c r="W10" i="318" l="1"/>
  <c r="W20" i="320"/>
  <c r="W21" i="319"/>
  <c r="Y10" i="318"/>
  <c r="Y20" i="320"/>
  <c r="Y21" i="319"/>
  <c r="AG6" i="296"/>
  <c r="AH5" i="296"/>
  <c r="AH6" i="296" s="1"/>
  <c r="AG6" i="295"/>
  <c r="AH5" i="295"/>
  <c r="AH6" i="295" s="1"/>
  <c r="AF6" i="293"/>
  <c r="AG5" i="293"/>
  <c r="AG6" i="281"/>
  <c r="AH5" i="281"/>
  <c r="AH6" i="281" s="1"/>
  <c r="AG6" i="280"/>
  <c r="AH5" i="280"/>
  <c r="AH6" i="280" s="1"/>
  <c r="AG6" i="279"/>
  <c r="AH5" i="279"/>
  <c r="AH6" i="279" s="1"/>
  <c r="X10" i="318" l="1"/>
  <c r="X20" i="320"/>
  <c r="X21" i="319"/>
  <c r="AG6" i="293"/>
  <c r="AH5" i="293"/>
  <c r="AH6" i="293" s="1"/>
  <c r="Y7" i="318" l="1"/>
  <c r="Y17" i="320"/>
  <c r="Y18" i="319"/>
  <c r="W7" i="318"/>
  <c r="W17" i="320"/>
  <c r="W18" i="319"/>
  <c r="X7" i="318"/>
  <c r="X18" i="319"/>
  <c r="X17" i="320"/>
  <c r="Y8" i="318" l="1"/>
  <c r="Y19" i="319"/>
  <c r="Y18" i="320"/>
  <c r="X8" i="318" l="1"/>
  <c r="X18" i="320"/>
  <c r="X19" i="319"/>
  <c r="W8" i="318"/>
  <c r="W18" i="320"/>
  <c r="W19" i="319"/>
  <c r="K10" i="318" l="1"/>
  <c r="W6" i="320"/>
  <c r="W7" i="319"/>
  <c r="L10" i="318"/>
  <c r="X6" i="320"/>
  <c r="X7" i="319"/>
  <c r="M10" i="318"/>
  <c r="Y6" i="320"/>
  <c r="Y7" i="319"/>
  <c r="L12" i="318"/>
  <c r="X9" i="319"/>
  <c r="X8" i="320"/>
  <c r="M12" i="318"/>
  <c r="Y8" i="320"/>
  <c r="Y9" i="319"/>
  <c r="K12" i="318"/>
  <c r="W9" i="319"/>
  <c r="W8" i="320"/>
  <c r="M16" i="318"/>
  <c r="Y13" i="319"/>
  <c r="Y12" i="320"/>
  <c r="K16" i="318"/>
  <c r="W12" i="320"/>
  <c r="W13" i="319"/>
  <c r="L16" i="318"/>
  <c r="X12" i="320"/>
  <c r="X13" i="319"/>
  <c r="L15" i="318"/>
  <c r="X11" i="320"/>
  <c r="X12" i="319"/>
  <c r="M15" i="318"/>
  <c r="Y11" i="320"/>
  <c r="Y12" i="319"/>
  <c r="K15" i="318"/>
  <c r="W12" i="319"/>
  <c r="W11" i="320"/>
  <c r="K11" i="318"/>
  <c r="W7" i="320"/>
  <c r="W8" i="319"/>
  <c r="M11" i="318"/>
  <c r="Y7" i="320"/>
  <c r="Y8" i="319"/>
  <c r="L9" i="318"/>
  <c r="X5" i="320"/>
  <c r="X6" i="319"/>
  <c r="K9" i="318"/>
  <c r="W6" i="319"/>
  <c r="W5" i="320"/>
  <c r="M9" i="318"/>
  <c r="Y6" i="319"/>
  <c r="Y5" i="320"/>
  <c r="L13" i="318"/>
  <c r="X9" i="320"/>
  <c r="X10" i="319"/>
  <c r="M13" i="318"/>
  <c r="Y9" i="320"/>
  <c r="Y10" i="319"/>
  <c r="K13" i="318"/>
  <c r="W9" i="320"/>
  <c r="W10" i="319"/>
  <c r="K14" i="318"/>
  <c r="W10" i="320"/>
  <c r="W11" i="319"/>
  <c r="M14" i="318"/>
  <c r="Y10" i="320"/>
  <c r="Y11" i="319"/>
  <c r="L11" i="318" l="1"/>
  <c r="X7" i="320"/>
  <c r="X8" i="319"/>
  <c r="L14" i="318"/>
  <c r="X10" i="320"/>
  <c r="X11" i="319"/>
  <c r="S18" i="318"/>
  <c r="Q18" i="318"/>
  <c r="R18" i="318"/>
  <c r="W9" i="318" l="1"/>
  <c r="W20" i="319"/>
  <c r="W19" i="320"/>
  <c r="Y9" i="318"/>
  <c r="Y20" i="319"/>
  <c r="Y19" i="320"/>
  <c r="R19" i="318"/>
  <c r="X14" i="320"/>
  <c r="X15" i="319"/>
  <c r="Q19" i="318"/>
  <c r="W14" i="320"/>
  <c r="W15" i="319"/>
  <c r="S19" i="318"/>
  <c r="Y15" i="319"/>
  <c r="Y14" i="320"/>
  <c r="W6" i="318"/>
  <c r="W16" i="320"/>
  <c r="W17" i="319"/>
  <c r="Y6" i="318"/>
  <c r="Y17" i="319"/>
  <c r="Y16" i="320"/>
  <c r="S20" i="318"/>
  <c r="Y15" i="320"/>
  <c r="Y16" i="319"/>
  <c r="Q20" i="318"/>
  <c r="W15" i="320"/>
  <c r="W16" i="319"/>
  <c r="R20" i="318"/>
  <c r="X15" i="320"/>
  <c r="X16" i="319"/>
  <c r="N22" i="318" l="1"/>
  <c r="X9" i="318"/>
  <c r="X19" i="320"/>
  <c r="X20" i="319"/>
  <c r="B25" i="318"/>
  <c r="N24" i="318"/>
  <c r="X6" i="318"/>
  <c r="X16" i="320"/>
  <c r="X17" i="319"/>
  <c r="B27" i="318"/>
  <c r="T25" i="319"/>
  <c r="G25" i="319"/>
  <c r="T23" i="319"/>
  <c r="B23" i="319"/>
  <c r="P24" i="320"/>
  <c r="T24" i="320"/>
  <c r="X22" i="320"/>
  <c r="L22" i="320"/>
  <c r="T23" i="320" l="1"/>
  <c r="O23" i="320"/>
  <c r="D24" i="319"/>
  <c r="T24" i="319"/>
  <c r="N23" i="318"/>
  <c r="B26" i="318"/>
</calcChain>
</file>

<file path=xl/comments1.xml><?xml version="1.0" encoding="utf-8"?>
<comments xmlns="http://schemas.openxmlformats.org/spreadsheetml/2006/main">
  <authors>
    <author>LSTC</author>
  </authors>
  <commentList>
    <comment ref="P5" authorId="0">
      <text>
        <r>
          <rPr>
            <b/>
            <sz val="9"/>
            <color indexed="81"/>
            <rFont val="Tahoma"/>
            <charset val="1"/>
          </rPr>
          <t>LSTC:</t>
        </r>
        <r>
          <rPr>
            <sz val="9"/>
            <color indexed="81"/>
            <rFont val="Tahoma"/>
            <charset val="1"/>
          </rPr>
          <t xml:space="preserve">
V:0</t>
        </r>
      </text>
    </comment>
  </commentList>
</comments>
</file>

<file path=xl/comments2.xml><?xml version="1.0" encoding="utf-8"?>
<comments xmlns="http://schemas.openxmlformats.org/spreadsheetml/2006/main">
  <authors>
    <author>anhtuan</author>
  </authors>
  <commentList>
    <comment ref="G5" authorId="0">
      <text>
        <r>
          <rPr>
            <b/>
            <sz val="9"/>
            <color indexed="81"/>
            <rFont val="Tahoma"/>
            <family val="2"/>
          </rPr>
          <t>anhtuan:</t>
        </r>
        <r>
          <rPr>
            <sz val="9"/>
            <color indexed="81"/>
            <rFont val="Tahoma"/>
            <family val="2"/>
          </rPr>
          <t xml:space="preserve">
V0</t>
        </r>
      </text>
    </comment>
  </commentList>
</comments>
</file>

<file path=xl/comments3.xml><?xml version="1.0" encoding="utf-8"?>
<comments xmlns="http://schemas.openxmlformats.org/spreadsheetml/2006/main">
  <authors>
    <author>anhtuan</author>
  </authors>
  <commentList>
    <comment ref="G5" authorId="0">
      <text>
        <r>
          <rPr>
            <b/>
            <sz val="9"/>
            <color indexed="81"/>
            <rFont val="Tahoma"/>
            <family val="2"/>
          </rPr>
          <t>anhtuan:</t>
        </r>
        <r>
          <rPr>
            <sz val="9"/>
            <color indexed="81"/>
            <rFont val="Tahoma"/>
            <family val="2"/>
          </rPr>
          <t xml:space="preserve">
V0</t>
        </r>
      </text>
    </comment>
  </commentList>
</comments>
</file>

<file path=xl/sharedStrings.xml><?xml version="1.0" encoding="utf-8"?>
<sst xmlns="http://schemas.openxmlformats.org/spreadsheetml/2006/main" count="680" uniqueCount="343">
  <si>
    <t>TRƯỜNG TRUNG CẤP KINH TẾ - KỸ THUẬT NGUYỄN HỮU CẢNH</t>
  </si>
  <si>
    <t>CỘNG HÒA XÃ HỘI CHỦ NGHĨA VIỆT NAM</t>
  </si>
  <si>
    <t>Độc lập - Tự do - Hạnh phúc</t>
  </si>
  <si>
    <t>STT</t>
  </si>
  <si>
    <t>HỌ VÀ TÊN</t>
  </si>
  <si>
    <t>K</t>
  </si>
  <si>
    <t>P</t>
  </si>
  <si>
    <t>T</t>
  </si>
  <si>
    <t>TỔNG CỘNG:</t>
  </si>
  <si>
    <t>Huy</t>
  </si>
  <si>
    <t>Linh</t>
  </si>
  <si>
    <t>Cường</t>
  </si>
  <si>
    <t>Phú</t>
  </si>
  <si>
    <t>Thành</t>
  </si>
  <si>
    <t>Nhật</t>
  </si>
  <si>
    <t>Nhân</t>
  </si>
  <si>
    <t>Khánh</t>
  </si>
  <si>
    <t>An</t>
  </si>
  <si>
    <t>Bảo</t>
  </si>
  <si>
    <t>Đạt</t>
  </si>
  <si>
    <t>Thanh</t>
  </si>
  <si>
    <t>Thịnh</t>
  </si>
  <si>
    <t>Thái</t>
  </si>
  <si>
    <t>Vũ</t>
  </si>
  <si>
    <t>Anh</t>
  </si>
  <si>
    <t>Kiệt</t>
  </si>
  <si>
    <t>Sơn</t>
  </si>
  <si>
    <t>Tuấn</t>
  </si>
  <si>
    <t>Hiền</t>
  </si>
  <si>
    <t>Phúc</t>
  </si>
  <si>
    <t>Phương</t>
  </si>
  <si>
    <t>Bình</t>
  </si>
  <si>
    <t>Thuận</t>
  </si>
  <si>
    <t>Ngân</t>
  </si>
  <si>
    <t>Như</t>
  </si>
  <si>
    <t>Vy</t>
  </si>
  <si>
    <t>Yến</t>
  </si>
  <si>
    <t>Lộc</t>
  </si>
  <si>
    <t>Thiện</t>
  </si>
  <si>
    <t>Nhi</t>
  </si>
  <si>
    <t>Nguyên</t>
  </si>
  <si>
    <t>Trúc</t>
  </si>
  <si>
    <t>Hân</t>
  </si>
  <si>
    <t>Tấn</t>
  </si>
  <si>
    <t>Duyên</t>
  </si>
  <si>
    <t>Trân</t>
  </si>
  <si>
    <t>Tiên</t>
  </si>
  <si>
    <t>Dinh</t>
  </si>
  <si>
    <t>Thiên</t>
  </si>
  <si>
    <t>Phòng Tuyển sinh - Công tác học sinh</t>
  </si>
  <si>
    <t>Hương</t>
  </si>
  <si>
    <t>Thư</t>
  </si>
  <si>
    <t>Trâm</t>
  </si>
  <si>
    <t>Trang</t>
  </si>
  <si>
    <t>Dương</t>
  </si>
  <si>
    <t>Oanh</t>
  </si>
  <si>
    <t>Quỳnh</t>
  </si>
  <si>
    <t>Giàu</t>
  </si>
  <si>
    <t>Dung</t>
  </si>
  <si>
    <t>Nghi</t>
  </si>
  <si>
    <t xml:space="preserve"> </t>
  </si>
  <si>
    <t>Phước</t>
  </si>
  <si>
    <r>
      <t xml:space="preserve">SỞ GIÁO DỤC VÀ ĐÀO TẠO
THÀNH PHỐ HỒ CHÍ MINH
</t>
    </r>
    <r>
      <rPr>
        <b/>
        <sz val="13"/>
        <color theme="1"/>
        <rFont val="Times New Roman"/>
        <family val="1"/>
      </rPr>
      <t>TRƯỜNG TRUNG CẤP KINH TẾ - KỸ THUẬT
NGUYỄN HỮU CẢNH</t>
    </r>
  </si>
  <si>
    <t>CỘNG HÒA XÃ HỘI CHỦ NGHĨA VIỆT NAM
Độc lập - Tự do - Hạnh phúc</t>
  </si>
  <si>
    <t>Khóa 19</t>
  </si>
  <si>
    <t>Khóa 20</t>
  </si>
  <si>
    <t>Stt</t>
  </si>
  <si>
    <t>Tên lớp</t>
  </si>
  <si>
    <t>Sĩ số lớp</t>
  </si>
  <si>
    <t>CKCT19.1</t>
  </si>
  <si>
    <t>TBN19.1</t>
  </si>
  <si>
    <t>CKCT20.1</t>
  </si>
  <si>
    <t>THUD20.3</t>
  </si>
  <si>
    <t>TBN20.3</t>
  </si>
  <si>
    <t>CKCT19.2</t>
  </si>
  <si>
    <t>TBN19.2</t>
  </si>
  <si>
    <t>CKCT20.2</t>
  </si>
  <si>
    <t>CSSĐ20.1</t>
  </si>
  <si>
    <t>CKĐL 19.1</t>
  </si>
  <si>
    <t>ĐCN19</t>
  </si>
  <si>
    <t>CKĐL 20.1</t>
  </si>
  <si>
    <t>CSSĐ20.2</t>
  </si>
  <si>
    <t>CKĐL 19.2</t>
  </si>
  <si>
    <t>TKTT19</t>
  </si>
  <si>
    <t>CKĐL 20.2</t>
  </si>
  <si>
    <t>PCMT20</t>
  </si>
  <si>
    <t>CSSĐ20.3</t>
  </si>
  <si>
    <t>CKĐL 19.3</t>
  </si>
  <si>
    <t>THUD19.1</t>
  </si>
  <si>
    <t>CKĐL 20.3</t>
  </si>
  <si>
    <t>TQW20</t>
  </si>
  <si>
    <t>CKĐL 19.4</t>
  </si>
  <si>
    <t>THUD19.2</t>
  </si>
  <si>
    <t>CKĐL 20.4</t>
  </si>
  <si>
    <t>CĐT20</t>
  </si>
  <si>
    <t>KTDN19.1</t>
  </si>
  <si>
    <t>THUD19.3</t>
  </si>
  <si>
    <t>BHST20.1</t>
  </si>
  <si>
    <t>TKĐH20.1</t>
  </si>
  <si>
    <t>KTDN19.2</t>
  </si>
  <si>
    <t>BHST20.2</t>
  </si>
  <si>
    <t>TKĐH20.2</t>
  </si>
  <si>
    <t>LGT19.1</t>
  </si>
  <si>
    <t>CĐT19</t>
  </si>
  <si>
    <t>KTDN20.1</t>
  </si>
  <si>
    <t>TKĐH20.3</t>
  </si>
  <si>
    <t>LGT19.2</t>
  </si>
  <si>
    <t>TQW19.1</t>
  </si>
  <si>
    <t>KTDN20.2</t>
  </si>
  <si>
    <t>ĐCN 20.1</t>
  </si>
  <si>
    <t>TCNH19</t>
  </si>
  <si>
    <t>TQW19.2</t>
  </si>
  <si>
    <t>TCNH20</t>
  </si>
  <si>
    <t>ĐCN 20.2</t>
  </si>
  <si>
    <t xml:space="preserve">BHST19 </t>
  </si>
  <si>
    <t>ĐTCN19</t>
  </si>
  <si>
    <t>LGT20</t>
  </si>
  <si>
    <t>TKTT20</t>
  </si>
  <si>
    <t>XNK19.1</t>
  </si>
  <si>
    <t>PCMT19</t>
  </si>
  <si>
    <t>TBN20.1</t>
  </si>
  <si>
    <t>XNK19.2</t>
  </si>
  <si>
    <t>THUD20.2</t>
  </si>
  <si>
    <t>TBN20.2</t>
  </si>
  <si>
    <t>Trễ</t>
  </si>
  <si>
    <t>vắng KP</t>
  </si>
  <si>
    <t>vắng p</t>
  </si>
  <si>
    <t xml:space="preserve">Khoa cơ khí </t>
  </si>
  <si>
    <t>Khoa Kinh tế</t>
  </si>
  <si>
    <t>Khoa TĐH - CNTT</t>
  </si>
  <si>
    <t>Khoa Điện - TKTT</t>
  </si>
  <si>
    <t xml:space="preserve">Tháng </t>
  </si>
  <si>
    <t>Năm</t>
  </si>
  <si>
    <t xml:space="preserve">                                   Thành phố Hồ Chí Minh, ngày 02 tháng 01 năm 2021</t>
  </si>
  <si>
    <t>Bảng tổng hợp học sinh khóa 19, 20 vắng trễ năm học 2020-2021</t>
  </si>
  <si>
    <t>* Ghi chú: Trong tháng học sinh vắng học từ 7 đến 10 buổi không phép kỷ luật khiển trách, từ 11 buổi trở lên kỷ luật cảnh cáo, vắng học liên tục 30 ngày không lý do đình chỉ học tập.</t>
  </si>
  <si>
    <t>Khóa 19, 20</t>
  </si>
  <si>
    <t>Tổng HS vắng không phép</t>
  </si>
  <si>
    <t>Tổng số buổi học sinh vắng học có phép trong tháng 01:</t>
  </si>
  <si>
    <t xml:space="preserve">   Tổng số buổi học sinh vắng học không phép trong tháng 01: </t>
  </si>
  <si>
    <t xml:space="preserve">Tổng số buổi học sinh đi học trễ trong tháng 01: </t>
  </si>
  <si>
    <t xml:space="preserve">Tổng HS vắng không phép </t>
  </si>
  <si>
    <t xml:space="preserve">                                   Thành phố Hồ Chí Minh, ngày 29 tháng 4 năm 2021</t>
  </si>
  <si>
    <t xml:space="preserve">Nguyễn Duy </t>
  </si>
  <si>
    <t xml:space="preserve">Lâm Gia Hồng </t>
  </si>
  <si>
    <t xml:space="preserve">Hoàng Hải </t>
  </si>
  <si>
    <t xml:space="preserve">Nguyễn Thảo Phương </t>
  </si>
  <si>
    <t xml:space="preserve">Nguyễn Tố </t>
  </si>
  <si>
    <t xml:space="preserve">Nguyễn Trí </t>
  </si>
  <si>
    <t xml:space="preserve">Đinh Tô Gia </t>
  </si>
  <si>
    <t xml:space="preserve">Chung Thừa </t>
  </si>
  <si>
    <t xml:space="preserve">Đái Hoàng </t>
  </si>
  <si>
    <t xml:space="preserve">Nguyễn Cao Kỳ </t>
  </si>
  <si>
    <t xml:space="preserve">Nguyễn Thanh </t>
  </si>
  <si>
    <t xml:space="preserve">Ngô Gia </t>
  </si>
  <si>
    <t xml:space="preserve">Trần Chí </t>
  </si>
  <si>
    <t>Khương</t>
  </si>
  <si>
    <t xml:space="preserve">Nguyễn Trọng </t>
  </si>
  <si>
    <t>Kỳ</t>
  </si>
  <si>
    <t xml:space="preserve">Phùng Gia </t>
  </si>
  <si>
    <t xml:space="preserve">Triệu Ngọc </t>
  </si>
  <si>
    <t xml:space="preserve">Mã Ngọc </t>
  </si>
  <si>
    <t xml:space="preserve">Nguyễn Phương </t>
  </si>
  <si>
    <t xml:space="preserve">Võ Huỳnh Khánh </t>
  </si>
  <si>
    <t xml:space="preserve">Huỳnh Ngọc </t>
  </si>
  <si>
    <t xml:space="preserve">Phạm Hồ Quỳnh </t>
  </si>
  <si>
    <t xml:space="preserve">Nguyễn Hoàng </t>
  </si>
  <si>
    <t xml:space="preserve">Liên Chấn </t>
  </si>
  <si>
    <t>Phi</t>
  </si>
  <si>
    <t xml:space="preserve">Nguyễn Ngọc </t>
  </si>
  <si>
    <t xml:space="preserve">Hà Gia </t>
  </si>
  <si>
    <t xml:space="preserve">Ngô Nguyễn Duy </t>
  </si>
  <si>
    <t xml:space="preserve">Nguyễn Năng </t>
  </si>
  <si>
    <t xml:space="preserve">Hồ Ngọc Thanh </t>
  </si>
  <si>
    <t xml:space="preserve">Đỗ Hiếu </t>
  </si>
  <si>
    <t xml:space="preserve">Đoàn Thanh Mỹ </t>
  </si>
  <si>
    <t xml:space="preserve">Hà Bảo </t>
  </si>
  <si>
    <t xml:space="preserve">Hoàng Quỳnh </t>
  </si>
  <si>
    <t xml:space="preserve">Lê Hoàng </t>
  </si>
  <si>
    <t xml:space="preserve">Lương Thuận </t>
  </si>
  <si>
    <r>
      <t xml:space="preserve">BẢNG ĐIỂM DANH LỚP </t>
    </r>
    <r>
      <rPr>
        <b/>
        <sz val="18"/>
        <color rgb="FFFF0000"/>
        <rFont val="Times New Roman"/>
        <family val="1"/>
      </rPr>
      <t>LGT20.2</t>
    </r>
    <r>
      <rPr>
        <b/>
        <sz val="14"/>
        <color rgb="FFFF0000"/>
        <rFont val="Times New Roman"/>
        <family val="1"/>
      </rPr>
      <t xml:space="preserve"> </t>
    </r>
    <r>
      <rPr>
        <b/>
        <sz val="14"/>
        <rFont val="Times New Roman"/>
        <family val="1"/>
      </rPr>
      <t>HÀNG NGÀY</t>
    </r>
  </si>
  <si>
    <t xml:space="preserve">Nguyễn Quốc </t>
  </si>
  <si>
    <t xml:space="preserve">Trần Thái </t>
  </si>
  <si>
    <r>
      <t xml:space="preserve">BẢNG ĐIỂM DANH LỚP </t>
    </r>
    <r>
      <rPr>
        <b/>
        <sz val="18"/>
        <color rgb="FFFF0000"/>
        <rFont val="Times New Roman"/>
        <family val="1"/>
      </rPr>
      <t>BHST20.3</t>
    </r>
    <r>
      <rPr>
        <b/>
        <sz val="14"/>
        <color rgb="FFFF0000"/>
        <rFont val="Times New Roman"/>
        <family val="1"/>
      </rPr>
      <t xml:space="preserve"> </t>
    </r>
    <r>
      <rPr>
        <b/>
        <sz val="14"/>
        <rFont val="Times New Roman"/>
        <family val="1"/>
      </rPr>
      <t>HÀNG NGÀY</t>
    </r>
  </si>
  <si>
    <t xml:space="preserve">Huỳnh Minh </t>
  </si>
  <si>
    <t xml:space="preserve">Nguyễn </t>
  </si>
  <si>
    <r>
      <t xml:space="preserve">BẢNG ĐIỂM DANH LỚP </t>
    </r>
    <r>
      <rPr>
        <b/>
        <sz val="18"/>
        <color rgb="FFFF0000"/>
        <rFont val="Times New Roman"/>
        <family val="1"/>
      </rPr>
      <t>BHST21.4</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</si>
  <si>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TQW21.2</t>
    </r>
    <r>
      <rPr>
        <b/>
        <sz val="14"/>
        <color rgb="FFFF0000"/>
        <rFont val="Times New Roman"/>
        <family val="1"/>
      </rPr>
      <t xml:space="preserve"> </t>
    </r>
    <r>
      <rPr>
        <b/>
        <sz val="14"/>
        <rFont val="Times New Roman"/>
        <family val="1"/>
      </rPr>
      <t>HÀNG NGÀY</t>
    </r>
  </si>
  <si>
    <t xml:space="preserve">Nguyễn Thảo </t>
  </si>
  <si>
    <t xml:space="preserve">Đoàn Nguyễn Minh </t>
  </si>
  <si>
    <t xml:space="preserve">Cao Bội </t>
  </si>
  <si>
    <t xml:space="preserve">Mai Thị Tuyết </t>
  </si>
  <si>
    <t xml:space="preserve">Thái Phương </t>
  </si>
  <si>
    <t xml:space="preserve">Ngô Thiên </t>
  </si>
  <si>
    <t xml:space="preserve">Nguyễn Hoàng Tuấn </t>
  </si>
  <si>
    <t xml:space="preserve">Nguyễn Thị Nam </t>
  </si>
  <si>
    <t xml:space="preserve">Chhum Thị Kim </t>
  </si>
  <si>
    <t xml:space="preserve">Phạm Hồng Minh </t>
  </si>
  <si>
    <t xml:space="preserve">Lưu Lệ </t>
  </si>
  <si>
    <t>Phượng</t>
  </si>
  <si>
    <t xml:space="preserve">Nguyễn Trường </t>
  </si>
  <si>
    <t xml:space="preserve">Trần Nhật </t>
  </si>
  <si>
    <t xml:space="preserve">Bùi Nguyễn Đức </t>
  </si>
  <si>
    <t xml:space="preserve">Nguyễn Phúc </t>
  </si>
  <si>
    <t xml:space="preserve">Trần Nguyễn Quang </t>
  </si>
  <si>
    <t xml:space="preserve">Hoàng Lê Minh </t>
  </si>
  <si>
    <t xml:space="preserve">Trần Nguyễn Minh </t>
  </si>
  <si>
    <t xml:space="preserve">Trương Thị Thuỷ </t>
  </si>
  <si>
    <t xml:space="preserve">Võ Ngọc </t>
  </si>
  <si>
    <t xml:space="preserve">Hồ Ngọc Yến </t>
  </si>
  <si>
    <t xml:space="preserve">Vũ Ngọc Thùy </t>
  </si>
  <si>
    <t xml:space="preserve">Vũ Thụy Thanh </t>
  </si>
  <si>
    <t xml:space="preserve">Lâm Anh </t>
  </si>
  <si>
    <t xml:space="preserve">Trần Hoàng Yến </t>
  </si>
  <si>
    <t xml:space="preserve">Nguyễn Gia </t>
  </si>
  <si>
    <t xml:space="preserve">Nguyễn Trần Tiến </t>
  </si>
  <si>
    <t xml:space="preserve">Trần Chấn </t>
  </si>
  <si>
    <t xml:space="preserve">Trần Bá </t>
  </si>
  <si>
    <t xml:space="preserve">Châu Chí </t>
  </si>
  <si>
    <t xml:space="preserve">Cổ Tồn </t>
  </si>
  <si>
    <t xml:space="preserve">Trần Nguyễn Trọng </t>
  </si>
  <si>
    <t>Kim</t>
  </si>
  <si>
    <t xml:space="preserve">Trần Thành </t>
  </si>
  <si>
    <t xml:space="preserve">Nguyễn Phan Trung </t>
  </si>
  <si>
    <t xml:space="preserve">Tạ Quốc </t>
  </si>
  <si>
    <t xml:space="preserve">Châu Lê Tấn </t>
  </si>
  <si>
    <t xml:space="preserve">Bùi Hoàng </t>
  </si>
  <si>
    <t>Tỏa</t>
  </si>
  <si>
    <t xml:space="preserve">Chung Ngọc </t>
  </si>
  <si>
    <t xml:space="preserve">Lê Nguyên </t>
  </si>
  <si>
    <t xml:space="preserve">Trần Nguyên </t>
  </si>
  <si>
    <r>
      <t xml:space="preserve">BẢNG ĐIỂM DANH LỚP </t>
    </r>
    <r>
      <rPr>
        <b/>
        <sz val="18"/>
        <color rgb="FFFF0000"/>
        <rFont val="Times New Roman"/>
        <family val="1"/>
      </rPr>
      <t>TBN21.3</t>
    </r>
    <r>
      <rPr>
        <b/>
        <sz val="14"/>
        <color rgb="FFFF0000"/>
        <rFont val="Times New Roman"/>
        <family val="1"/>
      </rPr>
      <t xml:space="preserve"> </t>
    </r>
    <r>
      <rPr>
        <b/>
        <sz val="14"/>
        <rFont val="Times New Roman"/>
        <family val="1"/>
      </rPr>
      <t>HÀNG NGÀY</t>
    </r>
  </si>
  <si>
    <r>
      <t>BẢNG ĐIỂM DANH LỚP</t>
    </r>
    <r>
      <rPr>
        <b/>
        <sz val="14"/>
        <color rgb="FFFF0000"/>
        <rFont val="Times New Roman"/>
        <family val="1"/>
      </rPr>
      <t xml:space="preserve"> </t>
    </r>
    <r>
      <rPr>
        <b/>
        <sz val="18"/>
        <color rgb="FFFF0000"/>
        <rFont val="Times New Roman"/>
        <family val="1"/>
      </rPr>
      <t>TQW21.1</t>
    </r>
    <r>
      <rPr>
        <b/>
        <sz val="14"/>
        <rFont val="Times New Roman"/>
        <family val="1"/>
      </rPr>
      <t xml:space="preserve"> HÀNG NGÀY</t>
    </r>
  </si>
  <si>
    <t xml:space="preserve">Lưu Bảo </t>
  </si>
  <si>
    <t>Ân</t>
  </si>
  <si>
    <t>Andrew</t>
  </si>
  <si>
    <t xml:space="preserve">Nguyễn Hùng </t>
  </si>
  <si>
    <t xml:space="preserve">Phạm Hoàng Quỳnh </t>
  </si>
  <si>
    <t xml:space="preserve">Đỗ Kim </t>
  </si>
  <si>
    <t xml:space="preserve">Lê Quốc </t>
  </si>
  <si>
    <t xml:space="preserve">Lâm Duy </t>
  </si>
  <si>
    <t xml:space="preserve">Phan Trần Diễm </t>
  </si>
  <si>
    <t>Chi</t>
  </si>
  <si>
    <t xml:space="preserve">Nguyễn Quang </t>
  </si>
  <si>
    <t xml:space="preserve">Huỳnh Thành </t>
  </si>
  <si>
    <t xml:space="preserve">Lâm Ngọc Thùy </t>
  </si>
  <si>
    <t xml:space="preserve">Võ Nguyễn Bá </t>
  </si>
  <si>
    <t>Duy</t>
  </si>
  <si>
    <t xml:space="preserve">Mai Khánh </t>
  </si>
  <si>
    <t xml:space="preserve">Châu Quang </t>
  </si>
  <si>
    <t xml:space="preserve">Lê Bảo </t>
  </si>
  <si>
    <t xml:space="preserve">Nguyễn Đặng Tâm </t>
  </si>
  <si>
    <t>Giao</t>
  </si>
  <si>
    <t xml:space="preserve">Đào Ngọc </t>
  </si>
  <si>
    <t xml:space="preserve">Lê Ngọc </t>
  </si>
  <si>
    <t>Hưng</t>
  </si>
  <si>
    <t xml:space="preserve">Trần Nguyễn Quỳnh </t>
  </si>
  <si>
    <t xml:space="preserve">Nguyễn Đức </t>
  </si>
  <si>
    <t xml:space="preserve">Lê Thanh </t>
  </si>
  <si>
    <t xml:space="preserve">Hồ Viết </t>
  </si>
  <si>
    <t xml:space="preserve">Trần Thị Khánh </t>
  </si>
  <si>
    <t>Huyền</t>
  </si>
  <si>
    <t xml:space="preserve">La Hoàng Tuấn </t>
  </si>
  <si>
    <t>Khải</t>
  </si>
  <si>
    <t xml:space="preserve">Lê Ngọc Vĩnh </t>
  </si>
  <si>
    <t>Khang</t>
  </si>
  <si>
    <t xml:space="preserve">Trần Tuấn </t>
  </si>
  <si>
    <t xml:space="preserve">Hứa Huệ </t>
  </si>
  <si>
    <t>Mẫn</t>
  </si>
  <si>
    <t xml:space="preserve">Nguyễn Ngọc Yến </t>
  </si>
  <si>
    <t>Mi</t>
  </si>
  <si>
    <t xml:space="preserve">Nguyễn Ngọc Hoàn </t>
  </si>
  <si>
    <t>Mỹ</t>
  </si>
  <si>
    <t xml:space="preserve">Đào Kim </t>
  </si>
  <si>
    <t xml:space="preserve">Huỳnh Thị Kim </t>
  </si>
  <si>
    <t xml:space="preserve">Lâm Cao Kỳ </t>
  </si>
  <si>
    <t xml:space="preserve">Hồng Bội </t>
  </si>
  <si>
    <t xml:space="preserve">Nguyễn Hoàng Bảo </t>
  </si>
  <si>
    <t>Ngọc</t>
  </si>
  <si>
    <t xml:space="preserve">Trần Bội </t>
  </si>
  <si>
    <t xml:space="preserve">Lê Châu </t>
  </si>
  <si>
    <t>TRẦN SỞ AN</t>
  </si>
  <si>
    <t>TRIỆU QUÝ ANH</t>
  </si>
  <si>
    <t>NGUYỄN NGỌC KHÁNH BÌNH</t>
  </si>
  <si>
    <t>LƯƠNG BẢO CHÂU</t>
  </si>
  <si>
    <t>TIẾT VĨNH CƯỜNG</t>
  </si>
  <si>
    <t>NGUYỄN QUỐC ĐẠI</t>
  </si>
  <si>
    <t>LÊ NGỌC GIA HÂN</t>
  </si>
  <si>
    <t>NGUYỄN LÊ NGỌC HÂN</t>
  </si>
  <si>
    <t>VÕ THỊ THU HỒNG</t>
  </si>
  <si>
    <t>NGUYỄN NGỌC QUỲNH HƯƠNG</t>
  </si>
  <si>
    <t>THÁI BẢO LINH</t>
  </si>
  <si>
    <t>CHÂU HỮU LỘC</t>
  </si>
  <si>
    <t>LÝ THIỆN MAI</t>
  </si>
  <si>
    <t>NGUYỄN THỊ MINH NGUYÊN</t>
  </si>
  <si>
    <t>NGUYỄN TUẤN PHÚC</t>
  </si>
  <si>
    <t>HUỲNH MINH QUANG</t>
  </si>
  <si>
    <t>LÊ NGUYỄN THANH THẢO</t>
  </si>
  <si>
    <t>NGUYỄN HUỲNH NGỌC THƯ</t>
  </si>
  <si>
    <t>NGUYỄN MINH TIẾN</t>
  </si>
  <si>
    <t>LÊ TẤN TOÀN</t>
  </si>
  <si>
    <t>NGUYỄN HỒ THU UYÊN</t>
  </si>
  <si>
    <t>NGUYỄN THỊ THANH VI</t>
  </si>
  <si>
    <t>HUỲNH KIM YẾN</t>
  </si>
  <si>
    <t>PHAN NGUYỄN MAI ANH</t>
  </si>
  <si>
    <t>NGUYỄN NGỌC ÁNH</t>
  </si>
  <si>
    <t>TRẦN THÁI DƯƠNG</t>
  </si>
  <si>
    <t>NGUYỄN TUẤN DƯƠNG</t>
  </si>
  <si>
    <t>HUỲNH PHÁT ĐẠI</t>
  </si>
  <si>
    <t>NGUYỄN CAO ĐẠT</t>
  </si>
  <si>
    <t>TRẦN XUÂN ĐẠT</t>
  </si>
  <si>
    <t>LƯƠNG DIỆU ĐỨC</t>
  </si>
  <si>
    <t>HUỲNH NGỌC GIÀU</t>
  </si>
  <si>
    <t>NGUYỄN THỊ NGỌC HÂN</t>
  </si>
  <si>
    <t>PHẠM GIA HUY</t>
  </si>
  <si>
    <t>ĐỖ NGUYỄN NGỌC HUY</t>
  </si>
  <si>
    <t>ĐƯỜNG BỘI LINH</t>
  </si>
  <si>
    <t>NGUYỄN THỊ THÙY LINH</t>
  </si>
  <si>
    <t>LÊ MINH</t>
  </si>
  <si>
    <t>TRƯƠNG THỤC NHÀN</t>
  </si>
  <si>
    <t>VÕ BĂNG NHI</t>
  </si>
  <si>
    <t>LÊ QUAN THẢO NHI</t>
  </si>
  <si>
    <t>LÂM YẾN NHI</t>
  </si>
  <si>
    <t>ĐÀO THỊ YẾN NHI</t>
  </si>
  <si>
    <t>ĐINH THỊ YẾN NHI</t>
  </si>
  <si>
    <t>NGUYỄN THỊ HUỲNH NHƯ</t>
  </si>
  <si>
    <t>NGÔ TUYẾT PHỤNG</t>
  </si>
  <si>
    <t>NGUYỄN LƯU HUỲNH TÀI</t>
  </si>
  <si>
    <t>TÔ THẾ THANH</t>
  </si>
  <si>
    <t>NGUYỄN THỊ PHƯƠNG THẢO</t>
  </si>
  <si>
    <t>NGUYỄN MINH THIỆN</t>
  </si>
  <si>
    <t>TRƯƠNG ĐÌNH THỦY</t>
  </si>
  <si>
    <t>LÊ HOÀNG SÔNG THƯ</t>
  </si>
  <si>
    <t>TRẦN QUANG TƯỜNG</t>
  </si>
  <si>
    <t>TRIỆU THỊ TUYẾT VÂN</t>
  </si>
  <si>
    <t>NGUYỄN VINH</t>
  </si>
  <si>
    <t>NGUYỄN THUẬN VINH</t>
  </si>
  <si>
    <t>NGUYỄN LÊ ÁI VY</t>
  </si>
  <si>
    <t>BÙI LÊ VY</t>
  </si>
  <si>
    <t>AO NGỌC TƯỜNG VY</t>
  </si>
  <si>
    <t>TRƯƠNG GIA YẾN</t>
  </si>
  <si>
    <t>4K</t>
  </si>
  <si>
    <t>4P</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</si>
</sst>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164" formatCode="_(* #.##0_);_(* \(#.##0\);_(* &quot;-&quot;_);_(@_)"/>
    <numFmt numFmtId="165" formatCode="dd"/>
    <numFmt numFmtId="166" formatCode="&quot;T&quot;General"/>
  </numFmts>
  <fonts count="98">
    <font>
      <b/>
      <sz val="10"/>
      <name val="VNI-Times"/>
      <charset val="134"/>
    </font>
    <font>
      <sz val="13"/>
      <name val="Times New Roman"/>
      <family val="1"/>
    </font>
    <font>
      <b/>
      <sz val="16"/>
      <name val="Times New Roman"/>
      <family val="1"/>
    </font>
    <font>
      <b/>
      <sz val="12"/>
      <name val="Times New Roman"/>
      <family val="1"/>
    </font>
    <font>
      <sz val="12"/>
      <name val="Times New Roman"/>
      <family val="1"/>
    </font>
    <font>
      <b/>
      <sz val="14"/>
      <name val="VNI-Times"/>
    </font>
    <font>
      <b/>
      <sz val="12"/>
      <name val="VNI-Times"/>
    </font>
    <font>
      <b/>
      <sz val="16"/>
      <color rgb="FFFF0000"/>
      <name val="Times New Roman"/>
      <family val="1"/>
    </font>
    <font>
      <b/>
      <sz val="12"/>
      <color indexed="8"/>
      <name val="Times New Roman"/>
      <family val="1"/>
    </font>
    <font>
      <b/>
      <sz val="15"/>
      <name val="Times New Roman"/>
      <family val="1"/>
    </font>
    <font>
      <sz val="12"/>
      <color indexed="62"/>
      <name val="Arial"/>
      <family val="2"/>
    </font>
    <font>
      <sz val="12"/>
      <color indexed="8"/>
      <name val="Arial"/>
      <family val="2"/>
    </font>
    <font>
      <sz val="12"/>
      <color indexed="9"/>
      <name val="Arial"/>
      <family val="2"/>
    </font>
    <font>
      <sz val="12"/>
      <color indexed="10"/>
      <name val="Arial"/>
      <family val="2"/>
    </font>
    <font>
      <b/>
      <sz val="12"/>
      <color indexed="8"/>
      <name val="Arial"/>
      <family val="2"/>
    </font>
    <font>
      <sz val="11"/>
      <color indexed="8"/>
      <name val="Calibri"/>
      <family val="2"/>
    </font>
    <font>
      <sz val="12"/>
      <color indexed="60"/>
      <name val="Arial"/>
      <family val="2"/>
    </font>
    <font>
      <sz val="12"/>
      <color indexed="20"/>
      <name val="Arial"/>
      <family val="2"/>
    </font>
    <font>
      <sz val="12"/>
      <color indexed="52"/>
      <name val="Arial"/>
      <family val="2"/>
    </font>
    <font>
      <b/>
      <sz val="11"/>
      <color indexed="56"/>
      <name val="Arial"/>
      <family val="2"/>
    </font>
    <font>
      <sz val="10"/>
      <name val="VNI-Times"/>
    </font>
    <font>
      <sz val="12"/>
      <name val="VNI-Times"/>
    </font>
    <font>
      <sz val="11"/>
      <color indexed="9"/>
      <name val="Calibri"/>
      <family val="2"/>
    </font>
    <font>
      <sz val="12"/>
      <color indexed="17"/>
      <name val="Arial"/>
      <family val="2"/>
    </font>
    <font>
      <b/>
      <sz val="18"/>
      <color indexed="56"/>
      <name val="Cambria"/>
      <family val="1"/>
    </font>
    <font>
      <sz val="11"/>
      <color indexed="17"/>
      <name val="Calibri"/>
      <family val="2"/>
    </font>
    <font>
      <i/>
      <sz val="12"/>
      <color indexed="23"/>
      <name val="Arial"/>
      <family val="2"/>
    </font>
    <font>
      <b/>
      <sz val="12"/>
      <color indexed="9"/>
      <name val="Arial"/>
      <family val="2"/>
    </font>
    <font>
      <b/>
      <sz val="12"/>
      <color indexed="63"/>
      <name val="Arial"/>
      <family val="2"/>
    </font>
    <font>
      <sz val="11"/>
      <color indexed="20"/>
      <name val="Calibri"/>
      <family val="2"/>
    </font>
    <font>
      <b/>
      <sz val="13"/>
      <color indexed="56"/>
      <name val="Arial"/>
      <family val="2"/>
    </font>
    <font>
      <b/>
      <sz val="15"/>
      <color indexed="56"/>
      <name val="Arial"/>
      <family val="2"/>
    </font>
    <font>
      <b/>
      <sz val="11"/>
      <color indexed="8"/>
      <name val="Calibri"/>
      <family val="2"/>
    </font>
    <font>
      <b/>
      <sz val="12"/>
      <color indexed="52"/>
      <name val="Arial"/>
      <family val="2"/>
    </font>
    <font>
      <b/>
      <sz val="11"/>
      <color indexed="56"/>
      <name val="Calibri"/>
      <family val="2"/>
    </font>
    <font>
      <i/>
      <sz val="11"/>
      <color indexed="23"/>
      <name val="Calibri"/>
      <family val="2"/>
    </font>
    <font>
      <sz val="11"/>
      <color indexed="52"/>
      <name val="Calibri"/>
      <family val="2"/>
    </font>
    <font>
      <b/>
      <sz val="11"/>
      <color indexed="52"/>
      <name val="Calibri"/>
      <family val="2"/>
    </font>
    <font>
      <b/>
      <sz val="11"/>
      <color indexed="9"/>
      <name val="Calibri"/>
      <family val="2"/>
    </font>
    <font>
      <b/>
      <sz val="15"/>
      <color indexed="56"/>
      <name val="Calibri"/>
      <family val="2"/>
    </font>
    <font>
      <b/>
      <sz val="13"/>
      <color indexed="56"/>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b/>
      <sz val="10"/>
      <name val="VNI-Times"/>
    </font>
    <font>
      <b/>
      <sz val="12"/>
      <color rgb="FFFF0000"/>
      <name val="Times New Roman"/>
      <family val="1"/>
    </font>
    <font>
      <b/>
      <sz val="12"/>
      <color rgb="FFFF0000"/>
      <name val="VNI-Times"/>
    </font>
    <font>
      <sz val="14"/>
      <color theme="1"/>
      <name val="Times New Roman"/>
      <family val="1"/>
    </font>
    <font>
      <sz val="10"/>
      <name val="Arial"/>
      <family val="2"/>
    </font>
    <font>
      <b/>
      <sz val="12"/>
      <color theme="1"/>
      <name val="Times New Roman"/>
      <family val="1"/>
    </font>
    <font>
      <b/>
      <sz val="12"/>
      <color theme="1"/>
      <name val="VNI-Times"/>
    </font>
    <font>
      <sz val="14"/>
      <color rgb="FFFF0000"/>
      <name val="Times New Roman"/>
      <family val="1"/>
    </font>
    <font>
      <sz val="9"/>
      <color indexed="81"/>
      <name val="Tahoma"/>
      <family val="2"/>
    </font>
    <font>
      <b/>
      <sz val="9"/>
      <color indexed="81"/>
      <name val="Tahoma"/>
      <family val="2"/>
    </font>
    <font>
      <sz val="13"/>
      <color theme="1"/>
      <name val="Times New Roman"/>
      <family val="1"/>
    </font>
    <font>
      <b/>
      <sz val="14"/>
      <name val="Times New Roman"/>
      <family val="1"/>
    </font>
    <font>
      <b/>
      <sz val="18"/>
      <color rgb="FFFF0000"/>
      <name val="Times New Roman"/>
      <family val="1"/>
    </font>
    <font>
      <b/>
      <sz val="14"/>
      <color rgb="FFFF0000"/>
      <name val="Times New Roman"/>
      <family val="1"/>
    </font>
    <font>
      <b/>
      <sz val="10"/>
      <name val="Times New Roman"/>
      <family val="1"/>
    </font>
    <font>
      <sz val="10"/>
      <name val="Times New Roman"/>
      <family val="1"/>
    </font>
    <font>
      <sz val="10"/>
      <color theme="1"/>
      <name val="Times New Roman"/>
      <family val="1"/>
    </font>
    <font>
      <b/>
      <sz val="10"/>
      <color rgb="FFFF0000"/>
      <name val="Times New Roman"/>
      <family val="1"/>
    </font>
    <font>
      <b/>
      <sz val="10"/>
      <color theme="1"/>
      <name val="VNI-Times"/>
    </font>
    <font>
      <b/>
      <sz val="11"/>
      <name val="Times New Roman"/>
      <family val="1"/>
    </font>
    <font>
      <b/>
      <sz val="11"/>
      <color rgb="FFFF0000"/>
      <name val="Times New Roman"/>
      <family val="1"/>
    </font>
    <font>
      <b/>
      <sz val="10"/>
      <color theme="1"/>
      <name val="Times New Roman"/>
      <family val="1"/>
    </font>
    <font>
      <b/>
      <sz val="13"/>
      <color theme="1"/>
      <name val="Times New Roman"/>
      <family val="1"/>
    </font>
    <font>
      <sz val="11"/>
      <color theme="1"/>
      <name val="Times New Roman"/>
      <family val="1"/>
    </font>
    <font>
      <i/>
      <sz val="13"/>
      <color theme="1"/>
      <name val="Times New Roman"/>
      <family val="1"/>
    </font>
    <font>
      <sz val="20"/>
      <color theme="1"/>
      <name val="Times New Roman"/>
      <family val="1"/>
    </font>
    <font>
      <b/>
      <sz val="11"/>
      <color theme="1"/>
      <name val="Times New Roman"/>
      <family val="1"/>
    </font>
    <font>
      <b/>
      <sz val="16"/>
      <color theme="1"/>
      <name val="Times New Roman"/>
      <family val="1"/>
    </font>
    <font>
      <sz val="15"/>
      <color rgb="FFFF0000"/>
      <name val="Times New Roman"/>
      <family val="1"/>
    </font>
    <font>
      <sz val="14"/>
      <color rgb="FF0070C0"/>
      <name val="Times New Roman"/>
      <family val="1"/>
    </font>
    <font>
      <sz val="15"/>
      <color rgb="FF0070C0"/>
      <name val="Times New Roman"/>
      <family val="1"/>
    </font>
    <font>
      <sz val="14"/>
      <color rgb="FF7030A0"/>
      <name val="Times New Roman"/>
      <family val="1"/>
    </font>
    <font>
      <sz val="15"/>
      <color rgb="FF7030A0"/>
      <name val="Times New Roman"/>
      <family val="1"/>
    </font>
    <font>
      <b/>
      <sz val="16"/>
      <color rgb="FF0070C0"/>
      <name val="Times New Roman"/>
      <family val="1"/>
    </font>
    <font>
      <b/>
      <sz val="16"/>
      <color rgb="FF7030A0"/>
      <name val="Times New Roman"/>
      <family val="1"/>
    </font>
    <font>
      <sz val="18"/>
      <color rgb="FFFF0000"/>
      <name val="Times New Roman"/>
      <family val="1"/>
    </font>
    <font>
      <b/>
      <sz val="24"/>
      <color rgb="FFFFFF00"/>
      <name val="Times New Roman"/>
      <family val="1"/>
    </font>
    <font>
      <b/>
      <sz val="15"/>
      <color rgb="FFFFFF00"/>
      <name val="Times New Roman"/>
      <family val="1"/>
    </font>
    <font>
      <b/>
      <sz val="22"/>
      <color theme="0"/>
      <name val="Times New Roman"/>
      <family val="1"/>
    </font>
    <font>
      <b/>
      <sz val="12"/>
      <color rgb="FF0070C0"/>
      <name val="Times New Roman"/>
      <family val="1"/>
    </font>
    <font>
      <b/>
      <sz val="15"/>
      <color rgb="FF0070C0"/>
      <name val="Times New Roman"/>
      <family val="1"/>
    </font>
    <font>
      <b/>
      <sz val="15"/>
      <color rgb="FFFF0000"/>
      <name val="Times New Roman"/>
      <family val="1"/>
    </font>
    <font>
      <b/>
      <sz val="15"/>
      <color rgb="FF7030A0"/>
      <name val="Times New Roman"/>
      <family val="1"/>
    </font>
    <font>
      <b/>
      <sz val="22"/>
      <color rgb="FFFF0000"/>
      <name val="Times New Roman"/>
      <family val="1"/>
    </font>
    <font>
      <b/>
      <sz val="13.5"/>
      <color rgb="FFFF0000"/>
      <name val="Times New Roman"/>
      <family val="1"/>
    </font>
    <font>
      <b/>
      <sz val="23"/>
      <color rgb="FFFFFF00"/>
      <name val="Times New Roman"/>
      <family val="1"/>
    </font>
    <font>
      <b/>
      <sz val="16"/>
      <color rgb="FFFFFF00"/>
      <name val="Times New Roman"/>
      <family val="1"/>
    </font>
    <font>
      <b/>
      <sz val="16"/>
      <color theme="0"/>
      <name val="Times New Roman"/>
      <family val="1"/>
    </font>
    <font>
      <b/>
      <sz val="20"/>
      <color rgb="FFFFFF00"/>
      <name val="Times New Roman"/>
      <family val="1"/>
    </font>
    <font>
      <b/>
      <sz val="22"/>
      <color rgb="FFFFFF00"/>
      <name val="Times New Roman"/>
      <family val="1"/>
    </font>
    <font>
      <sz val="10"/>
      <name val="Arial"/>
      <family val="2"/>
      <charset val="163"/>
    </font>
    <font>
      <sz val="9"/>
      <color indexed="81"/>
      <name val="Tahoma"/>
      <charset val="1"/>
    </font>
    <font>
      <b/>
      <sz val="9"/>
      <color indexed="81"/>
      <name val="Tahoma"/>
      <charset val="1"/>
    </font>
  </fonts>
  <fills count="32">
    <fill>
      <patternFill patternType="none"/>
    </fill>
    <fill>
      <patternFill patternType="gray125"/>
    </fill>
    <fill>
      <patternFill patternType="solid">
        <fgColor rgb="FFFFFF00"/>
        <bgColor indexed="64"/>
      </patternFill>
    </fill>
    <fill>
      <patternFill patternType="solid">
        <fgColor indexed="47"/>
        <bgColor indexed="64"/>
      </patternFill>
    </fill>
    <fill>
      <patternFill patternType="solid">
        <fgColor indexed="31"/>
        <bgColor indexed="64"/>
      </patternFill>
    </fill>
    <fill>
      <patternFill patternType="solid">
        <fgColor indexed="62"/>
        <bgColor indexed="64"/>
      </patternFill>
    </fill>
    <fill>
      <patternFill patternType="solid">
        <fgColor indexed="45"/>
        <bgColor indexed="64"/>
      </patternFill>
    </fill>
    <fill>
      <patternFill patternType="solid">
        <fgColor indexed="57"/>
        <bgColor indexed="64"/>
      </patternFill>
    </fill>
    <fill>
      <patternFill patternType="solid">
        <fgColor indexed="46"/>
        <bgColor indexed="64"/>
      </patternFill>
    </fill>
    <fill>
      <patternFill patternType="solid">
        <fgColor indexed="36"/>
        <bgColor indexed="64"/>
      </patternFill>
    </fill>
    <fill>
      <patternFill patternType="solid">
        <fgColor indexed="27"/>
        <bgColor indexed="64"/>
      </patternFill>
    </fill>
    <fill>
      <patternFill patternType="solid">
        <fgColor indexed="10"/>
        <bgColor indexed="64"/>
      </patternFill>
    </fill>
    <fill>
      <patternFill patternType="solid">
        <fgColor indexed="43"/>
        <bgColor indexed="64"/>
      </patternFill>
    </fill>
    <fill>
      <patternFill patternType="solid">
        <fgColor indexed="42"/>
        <bgColor indexed="64"/>
      </patternFill>
    </fill>
    <fill>
      <patternFill patternType="solid">
        <fgColor indexed="11"/>
        <bgColor indexed="64"/>
      </patternFill>
    </fill>
    <fill>
      <patternFill patternType="solid">
        <fgColor indexed="29"/>
        <bgColor indexed="64"/>
      </patternFill>
    </fill>
    <fill>
      <patternFill patternType="solid">
        <fgColor indexed="44"/>
        <bgColor indexed="64"/>
      </patternFill>
    </fill>
    <fill>
      <patternFill patternType="solid">
        <fgColor indexed="52"/>
        <bgColor indexed="64"/>
      </patternFill>
    </fill>
    <fill>
      <patternFill patternType="solid">
        <fgColor indexed="49"/>
        <bgColor indexed="64"/>
      </patternFill>
    </fill>
    <fill>
      <patternFill patternType="solid">
        <fgColor indexed="30"/>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22"/>
        <bgColor indexed="64"/>
      </patternFill>
    </fill>
    <fill>
      <patternFill patternType="solid">
        <fgColor indexed="26"/>
        <bgColor indexed="64"/>
      </patternFill>
    </fill>
    <fill>
      <patternFill patternType="solid">
        <fgColor theme="0"/>
        <bgColor indexed="64"/>
      </patternFill>
    </fill>
    <fill>
      <patternFill patternType="solid">
        <fgColor rgb="FFFF0000"/>
        <bgColor indexed="64"/>
      </patternFill>
    </fill>
    <fill>
      <patternFill patternType="solid">
        <fgColor rgb="FFFFCCFF"/>
        <bgColor indexed="64"/>
      </patternFill>
    </fill>
    <fill>
      <patternFill patternType="solid">
        <fgColor rgb="FF00B050"/>
        <bgColor indexed="64"/>
      </patternFill>
    </fill>
    <fill>
      <patternFill patternType="solid">
        <fgColor rgb="FF92D050"/>
        <bgColor indexed="64"/>
      </patternFill>
    </fill>
    <fill>
      <patternFill patternType="solid">
        <fgColor theme="8" tint="-0.249977111117893"/>
        <bgColor indexed="64"/>
      </patternFill>
    </fill>
    <fill>
      <patternFill patternType="solid">
        <fgColor theme="3" tint="0.39997558519241921"/>
        <bgColor indexed="64"/>
      </patternFill>
    </fill>
  </fills>
  <borders count="3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style="thin">
        <color auto="1"/>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double">
        <color indexed="5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ck">
        <color indexed="22"/>
      </bottom>
      <diagonal/>
    </border>
    <border>
      <left/>
      <right/>
      <top/>
      <bottom style="thick">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
      <left/>
      <right/>
      <top style="thin">
        <color indexed="64"/>
      </top>
      <bottom style="thin">
        <color indexed="64"/>
      </bottom>
      <diagonal/>
    </border>
    <border>
      <left style="thin">
        <color indexed="64"/>
      </left>
      <right/>
      <top/>
      <bottom style="thin">
        <color auto="1"/>
      </bottom>
      <diagonal/>
    </border>
    <border>
      <left/>
      <right style="thin">
        <color indexed="64"/>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2106">
    <xf numFmtId="0" fontId="0" fillId="0" borderId="0"/>
    <xf numFmtId="0" fontId="10" fillId="3" borderId="8" applyNumberFormat="0" applyAlignment="0" applyProtection="0"/>
    <xf numFmtId="0" fontId="12" fillId="7"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8" borderId="0" applyNumberFormat="0" applyBorder="0" applyAlignment="0" applyProtection="0"/>
    <xf numFmtId="0" fontId="11" fillId="4"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3" borderId="0" applyNumberFormat="0" applyBorder="0" applyAlignment="0" applyProtection="0"/>
    <xf numFmtId="0" fontId="12" fillId="14" borderId="0" applyNumberFormat="0" applyBorder="0" applyAlignment="0" applyProtection="0"/>
    <xf numFmtId="0" fontId="11" fillId="4" borderId="0" applyNumberFormat="0" applyBorder="0" applyAlignment="0" applyProtection="0"/>
    <xf numFmtId="0" fontId="11" fillId="3" borderId="0" applyNumberFormat="0" applyBorder="0" applyAlignment="0" applyProtection="0"/>
    <xf numFmtId="0" fontId="20" fillId="0" borderId="0"/>
    <xf numFmtId="0" fontId="21" fillId="0" borderId="0"/>
    <xf numFmtId="0" fontId="22" fillId="5" borderId="0" applyNumberFormat="0" applyBorder="0" applyAlignment="0" applyProtection="0"/>
    <xf numFmtId="0" fontId="23" fillId="13"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21" fillId="0" borderId="0"/>
    <xf numFmtId="0" fontId="21" fillId="0" borderId="0"/>
    <xf numFmtId="0" fontId="12" fillId="9" borderId="0" applyNumberFormat="0" applyBorder="0" applyAlignment="0" applyProtection="0"/>
    <xf numFmtId="0" fontId="11" fillId="4" borderId="0" applyNumberFormat="0" applyBorder="0" applyAlignment="0" applyProtection="0"/>
    <xf numFmtId="0" fontId="11" fillId="3" borderId="0" applyNumberFormat="0" applyBorder="0" applyAlignment="0" applyProtection="0"/>
    <xf numFmtId="0" fontId="11" fillId="14" borderId="0" applyNumberFormat="0" applyBorder="0" applyAlignment="0" applyProtection="0"/>
    <xf numFmtId="0" fontId="12" fillId="18" borderId="0" applyNumberFormat="0" applyBorder="0" applyAlignment="0" applyProtection="0"/>
    <xf numFmtId="0" fontId="19" fillId="0" borderId="0" applyNumberFormat="0" applyFill="0" applyBorder="0" applyAlignment="0" applyProtection="0"/>
    <xf numFmtId="0" fontId="11" fillId="8" borderId="0" applyNumberFormat="0" applyBorder="0" applyAlignment="0" applyProtection="0"/>
    <xf numFmtId="0" fontId="11" fillId="8" borderId="0" applyNumberFormat="0" applyBorder="0" applyAlignment="0" applyProtection="0"/>
    <xf numFmtId="0" fontId="15" fillId="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9" fillId="0" borderId="11" applyNumberFormat="0" applyFill="0" applyAlignment="0" applyProtection="0"/>
    <xf numFmtId="0" fontId="11" fillId="8" borderId="0" applyNumberFormat="0" applyBorder="0" applyAlignment="0" applyProtection="0"/>
    <xf numFmtId="0" fontId="11" fillId="8" borderId="0" applyNumberFormat="0" applyBorder="0" applyAlignment="0" applyProtection="0"/>
    <xf numFmtId="0" fontId="12" fillId="20" borderId="0" applyNumberFormat="0" applyBorder="0" applyAlignment="0" applyProtection="0"/>
    <xf numFmtId="0" fontId="11" fillId="13" borderId="0" applyNumberFormat="0" applyBorder="0" applyAlignment="0" applyProtection="0"/>
    <xf numFmtId="0" fontId="17" fillId="6"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25" fillId="13" borderId="0" applyNumberFormat="0" applyBorder="0" applyAlignment="0" applyProtection="0"/>
    <xf numFmtId="0" fontId="11" fillId="8"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21" fillId="0" borderId="0"/>
    <xf numFmtId="0" fontId="21" fillId="0" borderId="0"/>
    <xf numFmtId="0" fontId="11" fillId="8" borderId="0" applyNumberFormat="0" applyBorder="0" applyAlignment="0" applyProtection="0"/>
    <xf numFmtId="0" fontId="11" fillId="8" borderId="0" applyNumberFormat="0" applyBorder="0" applyAlignment="0" applyProtection="0"/>
    <xf numFmtId="0" fontId="11" fillId="1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24" fillId="0" borderId="0" applyNumberFormat="0" applyFill="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1" fillId="16" borderId="0" applyNumberFormat="0" applyBorder="0" applyAlignment="0" applyProtection="0"/>
    <xf numFmtId="0" fontId="11" fillId="15" borderId="0" applyNumberFormat="0" applyBorder="0" applyAlignment="0" applyProtection="0"/>
    <xf numFmtId="0" fontId="11" fillId="3" borderId="0" applyNumberFormat="0" applyBorder="0" applyAlignment="0" applyProtection="0"/>
    <xf numFmtId="0" fontId="21" fillId="0" borderId="0"/>
    <xf numFmtId="0" fontId="11" fillId="8" borderId="0" applyNumberFormat="0" applyBorder="0" applyAlignment="0" applyProtection="0"/>
    <xf numFmtId="0" fontId="23" fillId="13" borderId="0" applyNumberFormat="0" applyBorder="0" applyAlignment="0" applyProtection="0"/>
    <xf numFmtId="0" fontId="11" fillId="22" borderId="0" applyNumberFormat="0" applyBorder="0" applyAlignment="0" applyProtection="0"/>
    <xf numFmtId="0" fontId="12" fillId="11" borderId="0" applyNumberFormat="0" applyBorder="0" applyAlignment="0" applyProtection="0"/>
    <xf numFmtId="0" fontId="12" fillId="18" borderId="0" applyNumberFormat="0" applyBorder="0" applyAlignment="0" applyProtection="0"/>
    <xf numFmtId="0" fontId="11" fillId="8" borderId="0" applyNumberFormat="0" applyBorder="0" applyAlignment="0" applyProtection="0"/>
    <xf numFmtId="0" fontId="27" fillId="21" borderId="12" applyNumberFormat="0" applyAlignment="0" applyProtection="0"/>
    <xf numFmtId="0" fontId="11" fillId="10" borderId="0" applyNumberFormat="0" applyBorder="0" applyAlignment="0" applyProtection="0"/>
    <xf numFmtId="0" fontId="11" fillId="6"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23" fillId="13" borderId="0" applyNumberFormat="0" applyBorder="0" applyAlignment="0" applyProtection="0"/>
    <xf numFmtId="0" fontId="11" fillId="10" borderId="0" applyNumberFormat="0" applyBorder="0" applyAlignment="0" applyProtection="0"/>
    <xf numFmtId="0" fontId="12" fillId="7" borderId="0" applyNumberFormat="0" applyBorder="0" applyAlignment="0" applyProtection="0"/>
    <xf numFmtId="0" fontId="11"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8" borderId="0" applyNumberFormat="0" applyBorder="0" applyAlignment="0" applyProtection="0"/>
    <xf numFmtId="0" fontId="28" fillId="23" borderId="13" applyNumberFormat="0" applyAlignment="0" applyProtection="0"/>
    <xf numFmtId="0" fontId="11" fillId="15" borderId="0" applyNumberFormat="0" applyBorder="0" applyAlignment="0" applyProtection="0"/>
    <xf numFmtId="0" fontId="12" fillId="9"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4" fillId="0" borderId="9" applyNumberFormat="0" applyFill="0" applyAlignment="0" applyProtection="0"/>
    <xf numFmtId="0" fontId="11" fillId="4" borderId="0" applyNumberFormat="0" applyBorder="0" applyAlignment="0" applyProtection="0"/>
    <xf numFmtId="0" fontId="11" fillId="13"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1" fillId="4" borderId="0" applyNumberFormat="0" applyBorder="0" applyAlignment="0" applyProtection="0"/>
    <xf numFmtId="0" fontId="18" fillId="0" borderId="10" applyNumberFormat="0" applyFill="0" applyAlignment="0" applyProtection="0"/>
    <xf numFmtId="0" fontId="18" fillId="0" borderId="10" applyNumberFormat="0" applyFill="0" applyAlignment="0" applyProtection="0"/>
    <xf numFmtId="0" fontId="11" fillId="4" borderId="0" applyNumberFormat="0" applyBorder="0" applyAlignment="0" applyProtection="0"/>
    <xf numFmtId="0" fontId="11" fillId="4"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16" borderId="0" applyNumberFormat="0" applyBorder="0" applyAlignment="0" applyProtection="0"/>
    <xf numFmtId="0" fontId="11" fillId="4" borderId="0" applyNumberFormat="0" applyBorder="0" applyAlignment="0" applyProtection="0"/>
    <xf numFmtId="0" fontId="11" fillId="1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7" fillId="6"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9" fillId="0" borderId="11" applyNumberFormat="0" applyFill="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9" fillId="0" borderId="0" applyNumberFormat="0" applyFill="0" applyBorder="0" applyAlignment="0" applyProtection="0"/>
    <xf numFmtId="0" fontId="29" fillId="6"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8" fillId="0" borderId="10" applyNumberFormat="0" applyFill="0" applyAlignment="0" applyProtection="0"/>
    <xf numFmtId="0" fontId="11" fillId="4" borderId="0" applyNumberFormat="0" applyBorder="0" applyAlignment="0" applyProtection="0"/>
    <xf numFmtId="0" fontId="11" fillId="4" borderId="0" applyNumberFormat="0" applyBorder="0" applyAlignment="0" applyProtection="0"/>
    <xf numFmtId="0" fontId="11" fillId="8"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5" fillId="16"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14" borderId="0" applyNumberFormat="0" applyBorder="0" applyAlignment="0" applyProtection="0"/>
    <xf numFmtId="0" fontId="11" fillId="4" borderId="0" applyNumberFormat="0" applyBorder="0" applyAlignment="0" applyProtection="0"/>
    <xf numFmtId="0" fontId="11" fillId="14" borderId="0" applyNumberFormat="0" applyBorder="0" applyAlignment="0" applyProtection="0"/>
    <xf numFmtId="0" fontId="23" fillId="13" borderId="0" applyNumberFormat="0" applyBorder="0" applyAlignment="0" applyProtection="0"/>
    <xf numFmtId="0" fontId="11" fillId="4" borderId="0" applyNumberFormat="0" applyBorder="0" applyAlignment="0" applyProtection="0"/>
    <xf numFmtId="0" fontId="28" fillId="23" borderId="13" applyNumberFormat="0" applyAlignment="0" applyProtection="0"/>
    <xf numFmtId="0" fontId="28" fillId="23" borderId="13" applyNumberFormat="0" applyAlignment="0" applyProtection="0"/>
    <xf numFmtId="0" fontId="11" fillId="14" borderId="0" applyNumberFormat="0" applyBorder="0" applyAlignment="0" applyProtection="0"/>
    <xf numFmtId="0" fontId="11" fillId="4" borderId="0" applyNumberFormat="0" applyBorder="0" applyAlignment="0" applyProtection="0"/>
    <xf numFmtId="0" fontId="11" fillId="14"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11" fillId="14" borderId="0" applyNumberFormat="0" applyBorder="0" applyAlignment="0" applyProtection="0"/>
    <xf numFmtId="0" fontId="11" fillId="4" borderId="0" applyNumberFormat="0" applyBorder="0" applyAlignment="0" applyProtection="0"/>
    <xf numFmtId="0" fontId="11" fillId="14" borderId="0" applyNumberFormat="0" applyBorder="0" applyAlignment="0" applyProtection="0"/>
    <xf numFmtId="0" fontId="15" fillId="15" borderId="0" applyNumberFormat="0" applyBorder="0" applyAlignment="0" applyProtection="0"/>
    <xf numFmtId="0" fontId="11" fillId="4" borderId="0" applyNumberFormat="0" applyBorder="0" applyAlignment="0" applyProtection="0"/>
    <xf numFmtId="0" fontId="11" fillId="14"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16" borderId="0" applyNumberFormat="0" applyBorder="0" applyAlignment="0" applyProtection="0"/>
    <xf numFmtId="0" fontId="11" fillId="15"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28" fillId="23" borderId="13" applyNumberFormat="0" applyAlignment="0" applyProtection="0"/>
    <xf numFmtId="0" fontId="11" fillId="6" borderId="0" applyNumberFormat="0" applyBorder="0" applyAlignment="0" applyProtection="0"/>
    <xf numFmtId="0" fontId="11" fillId="1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14"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22"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14"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15"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16" borderId="0" applyNumberFormat="0" applyBorder="0" applyAlignment="0" applyProtection="0"/>
    <xf numFmtId="0" fontId="11" fillId="6" borderId="0" applyNumberFormat="0" applyBorder="0" applyAlignment="0" applyProtection="0"/>
    <xf numFmtId="0" fontId="28" fillId="23" borderId="13" applyNumberFormat="0" applyAlignment="0" applyProtection="0"/>
    <xf numFmtId="0" fontId="11" fillId="6" borderId="0" applyNumberFormat="0" applyBorder="0" applyAlignment="0" applyProtection="0"/>
    <xf numFmtId="0" fontId="11" fillId="15" borderId="0" applyNumberFormat="0" applyBorder="0" applyAlignment="0" applyProtection="0"/>
    <xf numFmtId="0" fontId="11" fillId="6"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28" fillId="23" borderId="13" applyNumberFormat="0" applyAlignment="0" applyProtection="0"/>
    <xf numFmtId="0" fontId="28" fillId="23" borderId="13" applyNumberFormat="0" applyAlignment="0" applyProtection="0"/>
    <xf numFmtId="0" fontId="11" fillId="8" borderId="0" applyNumberFormat="0" applyBorder="0" applyAlignment="0" applyProtection="0"/>
    <xf numFmtId="0" fontId="11" fillId="6" borderId="0" applyNumberFormat="0" applyBorder="0" applyAlignment="0" applyProtection="0"/>
    <xf numFmtId="0" fontId="11" fillId="8"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27" fillId="21" borderId="12" applyNumberFormat="0" applyAlignment="0" applyProtection="0"/>
    <xf numFmtId="0" fontId="11" fillId="13" borderId="0" applyNumberFormat="0" applyBorder="0" applyAlignment="0" applyProtection="0"/>
    <xf numFmtId="0" fontId="11" fillId="16" borderId="0" applyNumberFormat="0" applyBorder="0" applyAlignment="0" applyProtection="0"/>
    <xf numFmtId="0" fontId="11" fillId="6" borderId="0" applyNumberFormat="0" applyBorder="0" applyAlignment="0" applyProtection="0"/>
    <xf numFmtId="0" fontId="11" fillId="8" borderId="0" applyNumberFormat="0" applyBorder="0" applyAlignment="0" applyProtection="0"/>
    <xf numFmtId="0" fontId="27" fillId="21" borderId="12" applyNumberFormat="0" applyAlignment="0" applyProtection="0"/>
    <xf numFmtId="0" fontId="11" fillId="8" borderId="0" applyNumberFormat="0" applyBorder="0" applyAlignment="0" applyProtection="0"/>
    <xf numFmtId="0" fontId="11" fillId="22" borderId="0" applyNumberFormat="0" applyBorder="0" applyAlignment="0" applyProtection="0"/>
    <xf numFmtId="0" fontId="11" fillId="6" borderId="0" applyNumberFormat="0" applyBorder="0" applyAlignment="0" applyProtection="0"/>
    <xf numFmtId="0" fontId="11" fillId="13"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5"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5" fillId="13"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21" fillId="24" borderId="14" applyNumberFormat="0" applyFont="0" applyAlignment="0" applyProtection="0"/>
    <xf numFmtId="0" fontId="21" fillId="24" borderId="14" applyNumberFormat="0" applyFont="0" applyAlignment="0" applyProtection="0"/>
    <xf numFmtId="0" fontId="17" fillId="6" borderId="0" applyNumberFormat="0" applyBorder="0" applyAlignment="0" applyProtection="0"/>
    <xf numFmtId="0" fontId="17" fillId="6"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1" fillId="10" borderId="0" applyNumberFormat="0" applyBorder="0" applyAlignment="0" applyProtection="0"/>
    <xf numFmtId="0" fontId="12" fillId="19" borderId="0" applyNumberFormat="0" applyBorder="0" applyAlignment="0" applyProtection="0"/>
    <xf numFmtId="0" fontId="11" fillId="13"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1" fillId="22"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2" fillId="5"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11" fillId="8"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11" fillId="8" borderId="0" applyNumberFormat="0" applyBorder="0" applyAlignment="0" applyProtection="0"/>
    <xf numFmtId="0" fontId="21" fillId="0" borderId="0"/>
    <xf numFmtId="0" fontId="21" fillId="0" borderId="0"/>
    <xf numFmtId="0" fontId="11" fillId="8" borderId="0" applyNumberFormat="0" applyBorder="0" applyAlignment="0" applyProtection="0"/>
    <xf numFmtId="0" fontId="21" fillId="24" borderId="14" applyNumberFormat="0" applyFont="0" applyAlignment="0" applyProtection="0"/>
    <xf numFmtId="0" fontId="11" fillId="8" borderId="0" applyNumberFormat="0" applyBorder="0" applyAlignment="0" applyProtection="0"/>
    <xf numFmtId="0" fontId="11" fillId="8"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8" borderId="0" applyNumberFormat="0" applyBorder="0" applyAlignment="0" applyProtection="0"/>
    <xf numFmtId="0" fontId="28" fillId="23" borderId="13" applyNumberFormat="0" applyAlignment="0" applyProtection="0"/>
    <xf numFmtId="0" fontId="11" fillId="15"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0"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5" fillId="8" borderId="0" applyNumberFormat="0" applyBorder="0" applyAlignment="0" applyProtection="0"/>
    <xf numFmtId="0" fontId="11" fillId="8" borderId="0" applyNumberFormat="0" applyBorder="0" applyAlignment="0" applyProtection="0"/>
    <xf numFmtId="0" fontId="19" fillId="0" borderId="0" applyNumberFormat="0" applyFill="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2" fillId="19" borderId="0" applyNumberFormat="0" applyBorder="0" applyAlignment="0" applyProtection="0"/>
    <xf numFmtId="0" fontId="11" fillId="8" borderId="0" applyNumberFormat="0" applyBorder="0" applyAlignment="0" applyProtection="0"/>
    <xf numFmtId="0" fontId="12" fillId="1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2" fillId="11"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2" fillId="7"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0" fillId="3" borderId="8" applyNumberFormat="0" applyAlignment="0" applyProtection="0"/>
    <xf numFmtId="0" fontId="11" fillId="10" borderId="0" applyNumberFormat="0" applyBorder="0" applyAlignment="0" applyProtection="0"/>
    <xf numFmtId="0" fontId="15"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2" fillId="19" borderId="0" applyNumberFormat="0" applyBorder="0" applyAlignment="0" applyProtection="0"/>
    <xf numFmtId="0" fontId="11" fillId="10" borderId="0" applyNumberFormat="0" applyBorder="0" applyAlignment="0" applyProtection="0"/>
    <xf numFmtId="0" fontId="12" fillId="18" borderId="0" applyNumberFormat="0" applyBorder="0" applyAlignment="0" applyProtection="0"/>
    <xf numFmtId="0" fontId="11" fillId="16"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2" fillId="19"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30" fillId="0" borderId="15" applyNumberFormat="0" applyFill="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16"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5"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2" fillId="19"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8" borderId="0" applyNumberFormat="0" applyBorder="0" applyAlignment="0" applyProtection="0"/>
    <xf numFmtId="0" fontId="27" fillId="21" borderId="12" applyNumberFormat="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21" fillId="24" borderId="14" applyNumberFormat="0" applyFont="0" applyAlignment="0" applyProtection="0"/>
    <xf numFmtId="0" fontId="11" fillId="16" borderId="0" applyNumberFormat="0" applyBorder="0" applyAlignment="0" applyProtection="0"/>
    <xf numFmtId="0" fontId="11" fillId="16" borderId="0" applyNumberFormat="0" applyBorder="0" applyAlignment="0" applyProtection="0"/>
    <xf numFmtId="0" fontId="12" fillId="11"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2" fillId="7"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28" fillId="23" borderId="13" applyNumberFormat="0" applyAlignment="0" applyProtection="0"/>
    <xf numFmtId="0" fontId="11" fillId="16"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5"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1" fillId="16"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28" fillId="23" borderId="13" applyNumberFormat="0" applyAlignment="0" applyProtection="0"/>
    <xf numFmtId="0" fontId="28" fillId="23" borderId="13" applyNumberFormat="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28" fillId="23" borderId="13" applyNumberFormat="0" applyAlignment="0" applyProtection="0"/>
    <xf numFmtId="0" fontId="11" fillId="15" borderId="0" applyNumberFormat="0" applyBorder="0" applyAlignment="0" applyProtection="0"/>
    <xf numFmtId="0" fontId="28" fillId="23" borderId="13" applyNumberFormat="0" applyAlignment="0" applyProtection="0"/>
    <xf numFmtId="0" fontId="11" fillId="15" borderId="0" applyNumberFormat="0" applyBorder="0" applyAlignment="0" applyProtection="0"/>
    <xf numFmtId="0" fontId="24" fillId="0" borderId="0" applyNumberFormat="0" applyFill="0" applyBorder="0" applyAlignment="0" applyProtection="0"/>
    <xf numFmtId="0" fontId="28" fillId="23" borderId="13" applyNumberFormat="0" applyAlignment="0" applyProtection="0"/>
    <xf numFmtId="0" fontId="12" fillId="18" borderId="0" applyNumberFormat="0" applyBorder="0" applyAlignment="0" applyProtection="0"/>
    <xf numFmtId="0" fontId="12" fillId="18" borderId="0" applyNumberFormat="0" applyBorder="0" applyAlignment="0" applyProtection="0"/>
    <xf numFmtId="0" fontId="11" fillId="15" borderId="0" applyNumberFormat="0" applyBorder="0" applyAlignment="0" applyProtection="0"/>
    <xf numFmtId="0" fontId="28" fillId="23" borderId="13"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1" fillId="15" borderId="0" applyNumberFormat="0" applyBorder="0" applyAlignment="0" applyProtection="0"/>
    <xf numFmtId="0" fontId="28" fillId="23" borderId="13" applyNumberFormat="0" applyAlignment="0" applyProtection="0"/>
    <xf numFmtId="0" fontId="11" fillId="15" borderId="0" applyNumberFormat="0" applyBorder="0" applyAlignment="0" applyProtection="0"/>
    <xf numFmtId="0" fontId="28" fillId="23" borderId="13" applyNumberFormat="0" applyAlignment="0" applyProtection="0"/>
    <xf numFmtId="0" fontId="28" fillId="23" borderId="13" applyNumberFormat="0" applyAlignment="0" applyProtection="0"/>
    <xf numFmtId="0" fontId="12" fillId="11" borderId="0" applyNumberFormat="0" applyBorder="0" applyAlignment="0" applyProtection="0"/>
    <xf numFmtId="0" fontId="12" fillId="11" borderId="0" applyNumberFormat="0" applyBorder="0" applyAlignment="0" applyProtection="0"/>
    <xf numFmtId="0" fontId="11" fillId="15" borderId="0" applyNumberFormat="0" applyBorder="0" applyAlignment="0" applyProtection="0"/>
    <xf numFmtId="0" fontId="24" fillId="0" borderId="0" applyNumberFormat="0" applyFill="0" applyBorder="0" applyAlignment="0" applyProtection="0"/>
    <xf numFmtId="0" fontId="11" fillId="22" borderId="0" applyNumberFormat="0" applyBorder="0" applyAlignment="0" applyProtection="0"/>
    <xf numFmtId="0" fontId="11" fillId="14"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1" fillId="22"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5" fillId="14" borderId="0" applyNumberFormat="0" applyBorder="0" applyAlignment="0" applyProtection="0"/>
    <xf numFmtId="0" fontId="24" fillId="0" borderId="0" applyNumberFormat="0" applyFill="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1" fillId="14"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31" fillId="0" borderId="16" applyNumberFormat="0" applyFill="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30" fillId="0" borderId="15" applyNumberFormat="0" applyFill="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5" fillId="8" borderId="0" applyNumberFormat="0" applyBorder="0" applyAlignment="0" applyProtection="0"/>
    <xf numFmtId="0" fontId="24" fillId="0" borderId="0" applyNumberFormat="0" applyFill="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6"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2" fillId="9"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3" fillId="0" borderId="0" applyNumberFormat="0" applyFill="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3" fillId="0" borderId="0" applyNumberFormat="0" applyFill="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3" fillId="0" borderId="0" applyNumberFormat="0" applyFill="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3" fillId="0" borderId="0" applyNumberFormat="0" applyFill="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3" fillId="0" borderId="0" applyNumberFormat="0" applyFill="0" applyBorder="0" applyAlignment="0" applyProtection="0"/>
    <xf numFmtId="0" fontId="33" fillId="23" borderId="8" applyNumberFormat="0" applyAlignment="0" applyProtection="0"/>
    <xf numFmtId="0" fontId="11" fillId="16" borderId="0" applyNumberFormat="0" applyBorder="0" applyAlignment="0" applyProtection="0"/>
    <xf numFmtId="0" fontId="11" fillId="16" borderId="0" applyNumberFormat="0" applyBorder="0" applyAlignment="0" applyProtection="0"/>
    <xf numFmtId="0" fontId="13" fillId="0" borderId="0" applyNumberFormat="0" applyFill="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3" fillId="0" borderId="0" applyNumberFormat="0" applyFill="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3" fillId="0" borderId="0" applyNumberFormat="0" applyFill="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3" fillId="0" borderId="0" applyNumberFormat="0" applyFill="0" applyBorder="0" applyAlignment="0" applyProtection="0"/>
    <xf numFmtId="0" fontId="15" fillId="16" borderId="0" applyNumberFormat="0" applyBorder="0" applyAlignment="0" applyProtection="0"/>
    <xf numFmtId="0" fontId="28" fillId="23" borderId="13" applyNumberFormat="0" applyAlignment="0" applyProtection="0"/>
    <xf numFmtId="0" fontId="28" fillId="23" borderId="13" applyNumberFormat="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24" fillId="0" borderId="0" applyNumberFormat="0" applyFill="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0" fillId="3" borderId="8" applyNumberFormat="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21" fillId="0" borderId="0"/>
    <xf numFmtId="0" fontId="11" fillId="22" borderId="0" applyNumberFormat="0" applyBorder="0" applyAlignment="0" applyProtection="0"/>
    <xf numFmtId="0" fontId="11" fillId="22" borderId="0" applyNumberFormat="0" applyBorder="0" applyAlignment="0" applyProtection="0"/>
    <xf numFmtId="0" fontId="14" fillId="0" borderId="9" applyNumberFormat="0" applyFill="0" applyAlignment="0" applyProtection="0"/>
    <xf numFmtId="0" fontId="11" fillId="22" borderId="0" applyNumberFormat="0" applyBorder="0" applyAlignment="0" applyProtection="0"/>
    <xf numFmtId="0" fontId="21" fillId="0" borderId="0"/>
    <xf numFmtId="0" fontId="11" fillId="22" borderId="0" applyNumberFormat="0" applyBorder="0" applyAlignment="0" applyProtection="0"/>
    <xf numFmtId="0" fontId="12" fillId="9" borderId="0" applyNumberFormat="0" applyBorder="0" applyAlignment="0" applyProtection="0"/>
    <xf numFmtId="0" fontId="11" fillId="22" borderId="0" applyNumberFormat="0" applyBorder="0" applyAlignment="0" applyProtection="0"/>
    <xf numFmtId="0" fontId="21" fillId="0" borderId="0"/>
    <xf numFmtId="0" fontId="11" fillId="22" borderId="0" applyNumberFormat="0" applyBorder="0" applyAlignment="0" applyProtection="0"/>
    <xf numFmtId="0" fontId="21" fillId="0" borderId="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33" fillId="23" borderId="8" applyNumberFormat="0" applyAlignment="0" applyProtection="0"/>
    <xf numFmtId="0" fontId="33" fillId="23" borderId="8" applyNumberFormat="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5" fillId="22" borderId="0" applyNumberFormat="0" applyBorder="0" applyAlignment="0" applyProtection="0"/>
    <xf numFmtId="0" fontId="28" fillId="23" borderId="13" applyNumberFormat="0" applyAlignment="0" applyProtection="0"/>
    <xf numFmtId="0" fontId="28" fillId="23" borderId="13" applyNumberFormat="0" applyAlignment="0" applyProtection="0"/>
    <xf numFmtId="0" fontId="11" fillId="22" borderId="0" applyNumberFormat="0" applyBorder="0" applyAlignment="0" applyProtection="0"/>
    <xf numFmtId="0" fontId="17" fillId="6"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30" fillId="0" borderId="15" applyNumberFormat="0" applyFill="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9" fillId="0" borderId="11" applyNumberFormat="0" applyFill="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19" borderId="0" applyNumberFormat="0" applyBorder="0" applyAlignment="0" applyProtection="0"/>
    <xf numFmtId="0" fontId="2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6" fillId="12"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2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9" fillId="0" borderId="11" applyNumberFormat="0" applyFill="0" applyAlignment="0" applyProtection="0"/>
    <xf numFmtId="0" fontId="19" fillId="0" borderId="11" applyNumberFormat="0" applyFill="0" applyAlignment="0" applyProtection="0"/>
    <xf numFmtId="0" fontId="12" fillId="15" borderId="0" applyNumberFormat="0" applyBorder="0" applyAlignment="0" applyProtection="0"/>
    <xf numFmtId="0" fontId="12" fillId="18"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6" fillId="12"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9"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33" fillId="23" borderId="8" applyNumberFormat="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2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27" fillId="21" borderId="12" applyNumberFormat="0" applyAlignment="0" applyProtection="0"/>
    <xf numFmtId="0" fontId="12" fillId="14" borderId="0" applyNumberFormat="0" applyBorder="0" applyAlignment="0" applyProtection="0"/>
    <xf numFmtId="0" fontId="12" fillId="1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8" borderId="0" applyNumberFormat="0" applyBorder="0" applyAlignment="0" applyProtection="0"/>
    <xf numFmtId="0" fontId="12" fillId="9" borderId="0" applyNumberFormat="0" applyBorder="0" applyAlignment="0" applyProtection="0"/>
    <xf numFmtId="0" fontId="2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24" fillId="0" borderId="0" applyNumberFormat="0" applyFill="0" applyBorder="0" applyAlignment="0" applyProtection="0"/>
    <xf numFmtId="0" fontId="12" fillId="18" borderId="0" applyNumberFormat="0" applyBorder="0" applyAlignment="0" applyProtection="0"/>
    <xf numFmtId="0" fontId="24" fillId="0" borderId="0" applyNumberFormat="0" applyFill="0" applyBorder="0" applyAlignment="0" applyProtection="0"/>
    <xf numFmtId="0" fontId="12" fillId="18" borderId="0" applyNumberFormat="0" applyBorder="0" applyAlignment="0" applyProtection="0"/>
    <xf numFmtId="0" fontId="24" fillId="0" borderId="0" applyNumberFormat="0" applyFill="0" applyBorder="0" applyAlignment="0" applyProtection="0"/>
    <xf numFmtId="0" fontId="12" fillId="18" borderId="0" applyNumberFormat="0" applyBorder="0" applyAlignment="0" applyProtection="0"/>
    <xf numFmtId="0" fontId="12" fillId="18" borderId="0" applyNumberFormat="0" applyBorder="0" applyAlignment="0" applyProtection="0"/>
    <xf numFmtId="0" fontId="24" fillId="0" borderId="0" applyNumberFormat="0" applyFill="0" applyBorder="0" applyAlignment="0" applyProtection="0"/>
    <xf numFmtId="0" fontId="12" fillId="18" borderId="0" applyNumberFormat="0" applyBorder="0" applyAlignment="0" applyProtection="0"/>
    <xf numFmtId="0" fontId="12" fillId="18" borderId="0" applyNumberFormat="0" applyBorder="0" applyAlignment="0" applyProtection="0"/>
    <xf numFmtId="0" fontId="24" fillId="0" borderId="0" applyNumberFormat="0" applyFill="0" applyBorder="0" applyAlignment="0" applyProtection="0"/>
    <xf numFmtId="0" fontId="12" fillId="18" borderId="0" applyNumberFormat="0" applyBorder="0" applyAlignment="0" applyProtection="0"/>
    <xf numFmtId="0" fontId="12" fillId="18" borderId="0" applyNumberFormat="0" applyBorder="0" applyAlignment="0" applyProtection="0"/>
    <xf numFmtId="0" fontId="24" fillId="0" borderId="0" applyNumberFormat="0" applyFill="0" applyBorder="0" applyAlignment="0" applyProtection="0"/>
    <xf numFmtId="0" fontId="12" fillId="18" borderId="0" applyNumberFormat="0" applyBorder="0" applyAlignment="0" applyProtection="0"/>
    <xf numFmtId="0" fontId="12" fillId="18" borderId="0" applyNumberFormat="0" applyBorder="0" applyAlignment="0" applyProtection="0"/>
    <xf numFmtId="0" fontId="24" fillId="0" borderId="0" applyNumberFormat="0" applyFill="0" applyBorder="0" applyAlignment="0" applyProtection="0"/>
    <xf numFmtId="0" fontId="23" fillId="13"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24" fillId="0" borderId="0" applyNumberFormat="0" applyFill="0" applyBorder="0" applyAlignment="0" applyProtection="0"/>
    <xf numFmtId="0" fontId="12" fillId="18" borderId="0" applyNumberFormat="0" applyBorder="0" applyAlignment="0" applyProtection="0"/>
    <xf numFmtId="0" fontId="2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8" fillId="23" borderId="13" applyNumberFormat="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23" fillId="13" borderId="0" applyNumberFormat="0" applyBorder="0" applyAlignment="0" applyProtection="0"/>
    <xf numFmtId="0" fontId="12" fillId="11"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1"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1" borderId="0" applyNumberFormat="0" applyBorder="0" applyAlignment="0" applyProtection="0"/>
    <xf numFmtId="0" fontId="2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26" fillId="0" borderId="0" applyNumberFormat="0" applyFill="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7" borderId="0" applyNumberFormat="0" applyBorder="0" applyAlignment="0" applyProtection="0"/>
    <xf numFmtId="0" fontId="14" fillId="0" borderId="9" applyNumberFormat="0" applyFill="0" applyAlignment="0" applyProtection="0"/>
    <xf numFmtId="0" fontId="12" fillId="17" borderId="0" applyNumberFormat="0" applyBorder="0" applyAlignment="0" applyProtection="0"/>
    <xf numFmtId="0" fontId="12" fillId="17" borderId="0" applyNumberFormat="0" applyBorder="0" applyAlignment="0" applyProtection="0"/>
    <xf numFmtId="0" fontId="23" fillId="13"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7" fillId="6" borderId="0" applyNumberFormat="0" applyBorder="0" applyAlignment="0" applyProtection="0"/>
    <xf numFmtId="0" fontId="12" fillId="17"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20" fillId="0" borderId="0"/>
    <xf numFmtId="0" fontId="20" fillId="0" borderId="0"/>
    <xf numFmtId="0" fontId="12" fillId="5" borderId="0" applyNumberFormat="0" applyBorder="0" applyAlignment="0" applyProtection="0"/>
    <xf numFmtId="0" fontId="12" fillId="5" borderId="0" applyNumberFormat="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23" fillId="13"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8" fillId="0" borderId="10" applyNumberFormat="0" applyFill="0" applyAlignment="0" applyProtection="0"/>
    <xf numFmtId="0" fontId="12" fillId="5"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20" fillId="0" borderId="0"/>
    <xf numFmtId="0" fontId="20" fillId="0" borderId="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2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0" borderId="0" applyNumberFormat="0" applyFill="0" applyBorder="0" applyAlignment="0" applyProtection="0"/>
    <xf numFmtId="0" fontId="12" fillId="11" borderId="0" applyNumberFormat="0" applyBorder="0" applyAlignment="0" applyProtection="0"/>
    <xf numFmtId="0" fontId="14" fillId="0" borderId="9" applyNumberFormat="0" applyFill="0" applyAlignment="0" applyProtection="0"/>
    <xf numFmtId="0" fontId="12" fillId="11"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21" fillId="0" borderId="0"/>
    <xf numFmtId="0" fontId="20" fillId="0" borderId="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23" fillId="13"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2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21" fillId="0" borderId="0"/>
    <xf numFmtId="0" fontId="21" fillId="0" borderId="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21" fillId="0" borderId="0"/>
    <xf numFmtId="0" fontId="21" fillId="0" borderId="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23" fillId="13" borderId="0" applyNumberFormat="0" applyBorder="0" applyAlignment="0" applyProtection="0"/>
    <xf numFmtId="0" fontId="12" fillId="9" borderId="0" applyNumberFormat="0" applyBorder="0" applyAlignment="0" applyProtection="0"/>
    <xf numFmtId="0" fontId="2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2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9" fillId="0" borderId="11" applyNumberFormat="0" applyFill="0" applyAlignment="0" applyProtection="0"/>
    <xf numFmtId="0" fontId="12" fillId="20" borderId="0" applyNumberFormat="0" applyBorder="0" applyAlignment="0" applyProtection="0"/>
    <xf numFmtId="0" fontId="22" fillId="20" borderId="0" applyNumberFormat="0" applyBorder="0" applyAlignment="0" applyProtection="0"/>
    <xf numFmtId="0" fontId="12" fillId="20" borderId="0" applyNumberFormat="0" applyBorder="0" applyAlignment="0" applyProtection="0"/>
    <xf numFmtId="0" fontId="19" fillId="0" borderId="0" applyNumberFormat="0" applyFill="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21" fillId="0" borderId="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20" fillId="0" borderId="0"/>
    <xf numFmtId="0" fontId="10" fillId="3" borderId="8" applyNumberFormat="0" applyAlignment="0" applyProtection="0"/>
    <xf numFmtId="0" fontId="17" fillId="6" borderId="0" applyNumberFormat="0" applyBorder="0" applyAlignment="0" applyProtection="0"/>
    <xf numFmtId="0" fontId="10" fillId="3" borderId="8" applyNumberFormat="0" applyAlignment="0" applyProtection="0"/>
    <xf numFmtId="0" fontId="17" fillId="6" borderId="0" applyNumberFormat="0" applyBorder="0" applyAlignment="0" applyProtection="0"/>
    <xf numFmtId="0" fontId="10" fillId="3" borderId="8" applyNumberFormat="0" applyAlignment="0" applyProtection="0"/>
    <xf numFmtId="0" fontId="17" fillId="6" borderId="0" applyNumberFormat="0" applyBorder="0" applyAlignment="0" applyProtection="0"/>
    <xf numFmtId="0" fontId="10" fillId="3" borderId="8" applyNumberFormat="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0" fillId="3" borderId="8" applyNumberFormat="0" applyAlignment="0" applyProtection="0"/>
    <xf numFmtId="0" fontId="10" fillId="3" borderId="8" applyNumberFormat="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21" fillId="0" borderId="0"/>
    <xf numFmtId="0" fontId="17" fillId="6" borderId="0" applyNumberFormat="0" applyBorder="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7"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20" fillId="0" borderId="0"/>
    <xf numFmtId="0" fontId="21" fillId="0" borderId="0"/>
    <xf numFmtId="0" fontId="19" fillId="0" borderId="0" applyNumberFormat="0" applyFill="0" applyBorder="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1" fillId="0" borderId="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1" fillId="0" borderId="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1" fillId="0" borderId="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1" fillId="0" borderId="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1" fillId="0" borderId="0"/>
    <xf numFmtId="0" fontId="27" fillId="21" borderId="12" applyNumberFormat="0" applyAlignment="0" applyProtection="0"/>
    <xf numFmtId="0" fontId="21" fillId="0" borderId="0"/>
    <xf numFmtId="0" fontId="38"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19" fillId="0" borderId="11"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8" fillId="0" borderId="10"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9" fillId="0" borderId="11" applyNumberFormat="0" applyFill="0" applyAlignment="0" applyProtection="0"/>
    <xf numFmtId="0" fontId="19" fillId="0" borderId="11"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1" fillId="0" borderId="0"/>
    <xf numFmtId="0" fontId="21" fillId="0" borderId="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0" fillId="0" borderId="0"/>
    <xf numFmtId="0" fontId="20" fillId="0" borderId="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10" fillId="3" borderId="8" applyNumberFormat="0" applyAlignment="0" applyProtection="0"/>
    <xf numFmtId="0" fontId="31" fillId="0" borderId="16" applyNumberFormat="0" applyFill="0" applyAlignment="0" applyProtection="0"/>
    <xf numFmtId="0" fontId="31" fillId="0" borderId="16" applyNumberFormat="0" applyFill="0" applyAlignment="0" applyProtection="0"/>
    <xf numFmtId="0" fontId="10" fillId="3" borderId="8" applyNumberFormat="0" applyAlignment="0" applyProtection="0"/>
    <xf numFmtId="0" fontId="31" fillId="0" borderId="16" applyNumberFormat="0" applyFill="0" applyAlignment="0" applyProtection="0"/>
    <xf numFmtId="0" fontId="31" fillId="0" borderId="16" applyNumberFormat="0" applyFill="0" applyAlignment="0" applyProtection="0"/>
    <xf numFmtId="0" fontId="10" fillId="3" borderId="8" applyNumberFormat="0" applyAlignment="0" applyProtection="0"/>
    <xf numFmtId="0" fontId="31" fillId="0" borderId="16" applyNumberFormat="0" applyFill="0" applyAlignment="0" applyProtection="0"/>
    <xf numFmtId="0" fontId="31" fillId="0" borderId="16" applyNumberFormat="0" applyFill="0" applyAlignment="0" applyProtection="0"/>
    <xf numFmtId="0" fontId="10" fillId="3" borderId="8" applyNumberFormat="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21" fillId="0" borderId="0"/>
    <xf numFmtId="0" fontId="21" fillId="0" borderId="0"/>
    <xf numFmtId="0" fontId="31" fillId="0" borderId="16" applyNumberFormat="0" applyFill="0" applyAlignment="0" applyProtection="0"/>
    <xf numFmtId="0" fontId="10" fillId="3" borderId="8" applyNumberFormat="0" applyAlignment="0" applyProtection="0"/>
    <xf numFmtId="0" fontId="39"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19" fillId="0" borderId="11"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19" fillId="0" borderId="0" applyNumberFormat="0" applyFill="0" applyBorder="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4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6" fillId="12" borderId="0" applyNumberFormat="0" applyBorder="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34"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0" applyNumberFormat="0" applyFill="0" applyBorder="0" applyAlignment="0" applyProtection="0"/>
    <xf numFmtId="0" fontId="21" fillId="0" borderId="0"/>
    <xf numFmtId="0" fontId="21" fillId="0" borderId="0"/>
    <xf numFmtId="0" fontId="19" fillId="0" borderId="0" applyNumberFormat="0" applyFill="0" applyBorder="0" applyAlignment="0" applyProtection="0"/>
    <xf numFmtId="0" fontId="21" fillId="0" borderId="0"/>
    <xf numFmtId="0" fontId="21" fillId="0" borderId="0"/>
    <xf numFmtId="0" fontId="19" fillId="0" borderId="0" applyNumberFormat="0" applyFill="0" applyBorder="0" applyAlignment="0" applyProtection="0"/>
    <xf numFmtId="0" fontId="19" fillId="0" borderId="0" applyNumberFormat="0" applyFill="0" applyBorder="0" applyAlignment="0" applyProtection="0"/>
    <xf numFmtId="0" fontId="21" fillId="0" borderId="0"/>
    <xf numFmtId="0" fontId="21" fillId="0" borderId="0"/>
    <xf numFmtId="0" fontId="19" fillId="0" borderId="0" applyNumberFormat="0" applyFill="0" applyBorder="0" applyAlignment="0" applyProtection="0"/>
    <xf numFmtId="0" fontId="19" fillId="0" borderId="0" applyNumberFormat="0" applyFill="0" applyBorder="0" applyAlignment="0" applyProtection="0"/>
    <xf numFmtId="0" fontId="20" fillId="0" borderId="0"/>
    <xf numFmtId="0" fontId="21"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0"/>
    <xf numFmtId="0" fontId="21"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0"/>
    <xf numFmtId="0" fontId="20"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0"/>
    <xf numFmtId="0" fontId="20"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0"/>
    <xf numFmtId="0" fontId="20" fillId="0" borderId="0"/>
    <xf numFmtId="0" fontId="19" fillId="0" borderId="0" applyNumberFormat="0" applyFill="0" applyBorder="0" applyAlignment="0" applyProtection="0"/>
    <xf numFmtId="0" fontId="19" fillId="0" borderId="0" applyNumberFormat="0" applyFill="0" applyBorder="0" applyAlignment="0" applyProtection="0"/>
    <xf numFmtId="0" fontId="20" fillId="0" borderId="0"/>
    <xf numFmtId="0" fontId="20"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4"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3" fillId="0" borderId="0" applyNumberFormat="0" applyFill="0" applyBorder="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41"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36"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42"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20" fillId="0" borderId="0"/>
    <xf numFmtId="0" fontId="2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13" fillId="0" borderId="0" applyNumberForma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0" fillId="0" borderId="0"/>
    <xf numFmtId="0" fontId="21" fillId="0" borderId="0"/>
    <xf numFmtId="0" fontId="21" fillId="0" borderId="0"/>
    <xf numFmtId="0" fontId="21" fillId="0" borderId="0"/>
    <xf numFmtId="0" fontId="21" fillId="0" borderId="0"/>
    <xf numFmtId="0" fontId="21" fillId="0" borderId="0"/>
    <xf numFmtId="0" fontId="21" fillId="24" borderId="14" applyNumberFormat="0" applyFont="0" applyAlignment="0" applyProtection="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4" fillId="0" borderId="9" applyNumberFormat="0" applyFill="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24" borderId="14" applyNumberFormat="0" applyFont="0" applyAlignment="0" applyProtection="0"/>
    <xf numFmtId="0" fontId="21" fillId="24" borderId="14" applyNumberFormat="0" applyFont="0" applyAlignment="0" applyProtection="0"/>
    <xf numFmtId="0" fontId="21" fillId="0" borderId="0"/>
    <xf numFmtId="0" fontId="21" fillId="0" borderId="0"/>
    <xf numFmtId="0" fontId="2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0" fillId="0" borderId="0"/>
    <xf numFmtId="0" fontId="21" fillId="0" borderId="0"/>
    <xf numFmtId="0" fontId="21" fillId="0" borderId="0"/>
    <xf numFmtId="0" fontId="21" fillId="0" borderId="0"/>
    <xf numFmtId="0" fontId="21" fillId="0" borderId="0"/>
    <xf numFmtId="0" fontId="21" fillId="0" borderId="0"/>
    <xf numFmtId="0" fontId="21" fillId="24" borderId="14" applyNumberFormat="0" applyFont="0" applyAlignment="0" applyProtection="0"/>
    <xf numFmtId="0" fontId="21" fillId="24" borderId="14" applyNumberFormat="0" applyFont="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0" fillId="0" borderId="0"/>
    <xf numFmtId="0" fontId="21" fillId="0" borderId="0"/>
    <xf numFmtId="0" fontId="21" fillId="0" borderId="0"/>
    <xf numFmtId="0" fontId="21" fillId="0" borderId="0"/>
    <xf numFmtId="0" fontId="21" fillId="0" borderId="0"/>
    <xf numFmtId="0" fontId="21" fillId="24" borderId="14" applyNumberFormat="0" applyFont="0" applyAlignment="0" applyProtection="0"/>
    <xf numFmtId="0" fontId="21" fillId="24" borderId="14" applyNumberFormat="0" applyFont="0" applyAlignment="0" applyProtection="0"/>
    <xf numFmtId="0" fontId="21" fillId="0" borderId="0"/>
    <xf numFmtId="0" fontId="20" fillId="0" borderId="0"/>
    <xf numFmtId="0" fontId="20" fillId="0" borderId="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45"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8" fillId="23" borderId="13" applyNumberFormat="0" applyAlignment="0" applyProtection="0"/>
    <xf numFmtId="0" fontId="28" fillId="23" borderId="13" applyNumberFormat="0" applyAlignment="0" applyProtection="0"/>
    <xf numFmtId="0" fontId="28" fillId="23" borderId="13" applyNumberFormat="0" applyAlignment="0" applyProtection="0"/>
    <xf numFmtId="0" fontId="28" fillId="23" borderId="13" applyNumberFormat="0" applyAlignment="0" applyProtection="0"/>
    <xf numFmtId="0" fontId="28" fillId="23" borderId="13" applyNumberFormat="0" applyAlignment="0" applyProtection="0"/>
    <xf numFmtId="0" fontId="28" fillId="23" borderId="13" applyNumberFormat="0" applyAlignment="0" applyProtection="0"/>
    <xf numFmtId="0" fontId="28" fillId="23" borderId="13" applyNumberFormat="0" applyAlignment="0" applyProtection="0"/>
    <xf numFmtId="0" fontId="28" fillId="23" borderId="13" applyNumberFormat="0" applyAlignment="0" applyProtection="0"/>
    <xf numFmtId="0" fontId="24" fillId="0" borderId="0" applyNumberFormat="0" applyFill="0" applyBorder="0" applyAlignment="0" applyProtection="0"/>
    <xf numFmtId="0" fontId="28" fillId="23" borderId="13" applyNumberFormat="0" applyAlignment="0" applyProtection="0"/>
    <xf numFmtId="0" fontId="24" fillId="0" borderId="0" applyNumberFormat="0" applyFill="0" applyBorder="0" applyAlignment="0" applyProtection="0"/>
    <xf numFmtId="0" fontId="28" fillId="23" borderId="13" applyNumberFormat="0" applyAlignment="0" applyProtection="0"/>
    <xf numFmtId="0" fontId="43" fillId="23" borderId="13" applyNumberFormat="0" applyAlignment="0" applyProtection="0"/>
    <xf numFmtId="0" fontId="24" fillId="0" borderId="0" applyNumberFormat="0" applyFill="0" applyBorder="0" applyAlignment="0" applyProtection="0"/>
    <xf numFmtId="0" fontId="28" fillId="23" borderId="13" applyNumberFormat="0" applyAlignment="0" applyProtection="0"/>
    <xf numFmtId="0" fontId="24" fillId="0" borderId="0" applyNumberFormat="0" applyFill="0" applyBorder="0" applyAlignment="0" applyProtection="0"/>
    <xf numFmtId="0" fontId="28" fillId="23" borderId="13" applyNumberFormat="0" applyAlignment="0" applyProtection="0"/>
    <xf numFmtId="0" fontId="24" fillId="0" borderId="0" applyNumberFormat="0" applyFill="0" applyBorder="0" applyAlignment="0" applyProtection="0"/>
    <xf numFmtId="0" fontId="28" fillId="23" borderId="13" applyNumberFormat="0" applyAlignment="0" applyProtection="0"/>
    <xf numFmtId="0" fontId="24" fillId="0" borderId="0" applyNumberFormat="0" applyFill="0" applyBorder="0" applyAlignment="0" applyProtection="0"/>
    <xf numFmtId="0" fontId="28" fillId="23" borderId="13" applyNumberFormat="0" applyAlignment="0" applyProtection="0"/>
    <xf numFmtId="0" fontId="24" fillId="0" borderId="0" applyNumberFormat="0" applyFill="0" applyBorder="0" applyAlignment="0" applyProtection="0"/>
    <xf numFmtId="0" fontId="28" fillId="23" borderId="13" applyNumberFormat="0" applyAlignment="0" applyProtection="0"/>
    <xf numFmtId="0" fontId="24" fillId="0" borderId="0" applyNumberFormat="0" applyFill="0" applyBorder="0" applyAlignment="0" applyProtection="0"/>
    <xf numFmtId="0" fontId="28" fillId="23" borderId="13" applyNumberFormat="0" applyAlignment="0" applyProtection="0"/>
    <xf numFmtId="0" fontId="24" fillId="0" borderId="0" applyNumberFormat="0" applyFill="0" applyBorder="0" applyAlignment="0" applyProtection="0"/>
    <xf numFmtId="0" fontId="28" fillId="23" borderId="13" applyNumberFormat="0" applyAlignment="0" applyProtection="0"/>
    <xf numFmtId="0" fontId="24" fillId="0" borderId="0" applyNumberFormat="0" applyFill="0" applyBorder="0" applyAlignment="0" applyProtection="0"/>
    <xf numFmtId="0" fontId="28" fillId="23" borderId="13" applyNumberFormat="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8" fillId="23" borderId="13" applyNumberFormat="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8" fillId="23" borderId="13" applyNumberFormat="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8" fillId="23" borderId="13" applyNumberFormat="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8" fillId="23" borderId="13" applyNumberFormat="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8" fillId="23" borderId="13" applyNumberFormat="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32"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44"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164" fontId="20" fillId="0" borderId="0" applyFont="0" applyFill="0" applyBorder="0" applyAlignment="0" applyProtection="0"/>
    <xf numFmtId="41" fontId="20" fillId="0" borderId="0" applyFont="0" applyFill="0" applyBorder="0" applyAlignment="0" applyProtection="0"/>
    <xf numFmtId="0" fontId="49" fillId="0" borderId="0"/>
    <xf numFmtId="0" fontId="45" fillId="0" borderId="0"/>
    <xf numFmtId="0" fontId="95" fillId="0" borderId="0"/>
    <xf numFmtId="0" fontId="95" fillId="0" borderId="0"/>
  </cellStyleXfs>
  <cellXfs count="222">
    <xf numFmtId="0" fontId="0" fillId="0" borderId="0" xfId="0"/>
    <xf numFmtId="0" fontId="0" fillId="0" borderId="0" xfId="0" applyFont="1" applyAlignment="1">
      <alignment horizontal="center"/>
    </xf>
    <xf numFmtId="0" fontId="5" fillId="0" borderId="6" xfId="0" applyFont="1" applyBorder="1" applyAlignment="1">
      <alignment vertical="center"/>
    </xf>
    <xf numFmtId="0" fontId="5" fillId="0" borderId="0" xfId="0" applyFont="1" applyAlignment="1">
      <alignment vertical="center"/>
    </xf>
    <xf numFmtId="0" fontId="0" fillId="0" borderId="0" xfId="0" applyFont="1" applyAlignment="1">
      <alignment horizontal="center" vertical="center"/>
    </xf>
    <xf numFmtId="0" fontId="0" fillId="0" borderId="0" xfId="0" applyFont="1"/>
    <xf numFmtId="0" fontId="9" fillId="0" borderId="0" xfId="0" applyFont="1" applyAlignment="1">
      <alignment vertical="top"/>
    </xf>
    <xf numFmtId="0" fontId="46" fillId="0" borderId="1" xfId="0" applyFont="1" applyBorder="1" applyAlignment="1">
      <alignment horizontal="center" vertical="center"/>
    </xf>
    <xf numFmtId="0" fontId="6" fillId="0" borderId="0" xfId="0" applyFont="1"/>
    <xf numFmtId="0" fontId="6" fillId="0" borderId="0" xfId="0" applyFont="1" applyAlignment="1">
      <alignment horizontal="center"/>
    </xf>
    <xf numFmtId="0" fontId="3" fillId="0" borderId="0" xfId="0" applyFont="1" applyAlignment="1">
      <alignment vertical="top"/>
    </xf>
    <xf numFmtId="0" fontId="47" fillId="0" borderId="0" xfId="0" applyFont="1" applyAlignment="1">
      <alignment horizontal="center"/>
    </xf>
    <xf numFmtId="0" fontId="1" fillId="0" borderId="17" xfId="0" applyNumberFormat="1" applyFont="1" applyFill="1" applyBorder="1" applyAlignment="1" applyProtection="1">
      <alignment horizontal="center" vertical="center" wrapText="1"/>
    </xf>
    <xf numFmtId="0" fontId="1" fillId="0" borderId="18" xfId="0" applyNumberFormat="1" applyFont="1" applyFill="1" applyBorder="1" applyAlignment="1" applyProtection="1">
      <alignment horizontal="left" vertical="center" wrapText="1"/>
    </xf>
    <xf numFmtId="0" fontId="1" fillId="0" borderId="19" xfId="0" applyNumberFormat="1" applyFont="1" applyFill="1" applyBorder="1" applyAlignment="1" applyProtection="1">
      <alignment horizontal="left" vertical="center" wrapText="1"/>
    </xf>
    <xf numFmtId="0" fontId="46" fillId="25" borderId="1" xfId="0" applyFont="1" applyFill="1" applyBorder="1" applyAlignment="1">
      <alignment horizontal="center" vertical="center"/>
    </xf>
    <xf numFmtId="0" fontId="45" fillId="0" borderId="0" xfId="0" applyFont="1" applyAlignment="1">
      <alignment horizontal="center" vertical="center"/>
    </xf>
    <xf numFmtId="0" fontId="45" fillId="0" borderId="0" xfId="0" applyFont="1" applyAlignment="1">
      <alignment horizontal="center"/>
    </xf>
    <xf numFmtId="0" fontId="55" fillId="0" borderId="17" xfId="0" applyNumberFormat="1" applyFont="1" applyFill="1" applyBorder="1" applyAlignment="1" applyProtection="1">
      <alignment horizontal="center" vertical="center" wrapText="1"/>
    </xf>
    <xf numFmtId="0" fontId="55" fillId="0" borderId="18" xfId="0" applyNumberFormat="1" applyFont="1" applyFill="1" applyBorder="1" applyAlignment="1" applyProtection="1">
      <alignment horizontal="left" vertical="center" wrapText="1"/>
    </xf>
    <xf numFmtId="0" fontId="55" fillId="0" borderId="19" xfId="0" applyNumberFormat="1" applyFont="1" applyFill="1" applyBorder="1" applyAlignment="1" applyProtection="1">
      <alignment horizontal="left" vertical="center" wrapText="1"/>
    </xf>
    <xf numFmtId="0" fontId="45" fillId="25" borderId="17" xfId="0" applyFont="1" applyFill="1" applyBorder="1" applyAlignment="1">
      <alignment horizontal="center" vertical="center"/>
    </xf>
    <xf numFmtId="0" fontId="60" fillId="25" borderId="17" xfId="0" applyFont="1" applyFill="1" applyBorder="1" applyAlignment="1">
      <alignment horizontal="center" vertical="center"/>
    </xf>
    <xf numFmtId="0" fontId="45" fillId="25" borderId="17" xfId="0" applyFont="1" applyFill="1" applyBorder="1" applyAlignment="1">
      <alignment vertical="center"/>
    </xf>
    <xf numFmtId="0" fontId="60" fillId="0" borderId="1" xfId="0" applyFont="1" applyFill="1" applyBorder="1" applyAlignment="1">
      <alignment horizontal="center" vertical="center"/>
    </xf>
    <xf numFmtId="0" fontId="45" fillId="0" borderId="1" xfId="0" applyFont="1" applyFill="1" applyBorder="1" applyAlignment="1">
      <alignment vertical="center"/>
    </xf>
    <xf numFmtId="0" fontId="45" fillId="0" borderId="1" xfId="0" applyFont="1" applyFill="1" applyBorder="1" applyAlignment="1">
      <alignment horizontal="center" vertical="center"/>
    </xf>
    <xf numFmtId="0" fontId="60" fillId="0" borderId="17" xfId="0" applyFont="1" applyBorder="1" applyAlignment="1">
      <alignment horizontal="center" vertical="center"/>
    </xf>
    <xf numFmtId="0" fontId="45" fillId="0" borderId="17" xfId="0" applyFont="1" applyFill="1" applyBorder="1" applyAlignment="1">
      <alignment horizontal="center" vertical="center"/>
    </xf>
    <xf numFmtId="0" fontId="45" fillId="0" borderId="17" xfId="0" applyFont="1" applyFill="1" applyBorder="1" applyAlignment="1">
      <alignment vertical="center"/>
    </xf>
    <xf numFmtId="0" fontId="59" fillId="0" borderId="17" xfId="0" applyFont="1" applyFill="1" applyBorder="1" applyAlignment="1">
      <alignment horizontal="center" vertical="center"/>
    </xf>
    <xf numFmtId="0" fontId="7" fillId="0" borderId="1" xfId="0" applyFont="1" applyBorder="1" applyAlignment="1">
      <alignment horizontal="center" vertical="center"/>
    </xf>
    <xf numFmtId="0" fontId="60" fillId="25" borderId="1" xfId="0" applyFont="1" applyFill="1" applyBorder="1" applyAlignment="1">
      <alignment horizontal="center" vertical="center"/>
    </xf>
    <xf numFmtId="0" fontId="45" fillId="25" borderId="1" xfId="0" applyFont="1" applyFill="1" applyBorder="1" applyAlignment="1">
      <alignment horizontal="center" vertical="center"/>
    </xf>
    <xf numFmtId="0" fontId="60" fillId="25" borderId="1" xfId="0" applyFont="1" applyFill="1" applyBorder="1" applyAlignment="1">
      <alignment vertical="center"/>
    </xf>
    <xf numFmtId="0" fontId="8" fillId="0" borderId="0" xfId="0" applyNumberFormat="1" applyFont="1" applyFill="1" applyBorder="1" applyAlignment="1" applyProtection="1">
      <alignment horizontal="left" vertical="center" wrapText="1"/>
    </xf>
    <xf numFmtId="0" fontId="6" fillId="0" borderId="0" xfId="0" applyFont="1" applyFill="1" applyAlignment="1">
      <alignment horizontal="center"/>
    </xf>
    <xf numFmtId="0" fontId="60" fillId="0" borderId="17" xfId="0" applyFont="1" applyBorder="1" applyAlignment="1">
      <alignment vertical="center"/>
    </xf>
    <xf numFmtId="0" fontId="60" fillId="0" borderId="1" xfId="0" applyFont="1" applyBorder="1" applyAlignment="1">
      <alignment horizontal="center" vertical="center"/>
    </xf>
    <xf numFmtId="0" fontId="60" fillId="0" borderId="1" xfId="0" applyFont="1" applyBorder="1" applyAlignment="1">
      <alignment vertical="center"/>
    </xf>
    <xf numFmtId="0" fontId="6" fillId="0" borderId="0" xfId="0" applyFont="1" applyAlignment="1">
      <alignment horizontal="center" vertical="center"/>
    </xf>
    <xf numFmtId="0" fontId="3" fillId="0" borderId="0" xfId="0" applyFont="1"/>
    <xf numFmtId="0" fontId="3" fillId="0" borderId="0" xfId="0" applyFont="1" applyAlignment="1">
      <alignment horizontal="center"/>
    </xf>
    <xf numFmtId="0" fontId="46" fillId="0" borderId="0" xfId="0" applyFont="1" applyAlignment="1">
      <alignment horizontal="center"/>
    </xf>
    <xf numFmtId="0" fontId="3" fillId="0" borderId="0" xfId="0" applyFont="1" applyFill="1"/>
    <xf numFmtId="0" fontId="3" fillId="0" borderId="0" xfId="0" applyFont="1" applyFill="1" applyAlignment="1">
      <alignment horizontal="center"/>
    </xf>
    <xf numFmtId="0" fontId="47" fillId="25" borderId="0" xfId="0" applyFont="1" applyFill="1" applyAlignment="1">
      <alignment horizontal="center"/>
    </xf>
    <xf numFmtId="0" fontId="47" fillId="26" borderId="0" xfId="0" applyFont="1" applyFill="1" applyAlignment="1">
      <alignment horizontal="center"/>
    </xf>
    <xf numFmtId="0" fontId="45" fillId="25" borderId="1" xfId="0" applyFont="1" applyFill="1" applyBorder="1" applyAlignment="1">
      <alignment vertical="center"/>
    </xf>
    <xf numFmtId="0" fontId="48" fillId="0" borderId="17" xfId="0" applyNumberFormat="1" applyFont="1" applyFill="1" applyBorder="1" applyAlignment="1" applyProtection="1">
      <alignment horizontal="center" vertical="center" wrapText="1"/>
    </xf>
    <xf numFmtId="0" fontId="61" fillId="25" borderId="1" xfId="0" applyFont="1" applyFill="1" applyBorder="1" applyAlignment="1">
      <alignment horizontal="center" vertical="center"/>
    </xf>
    <xf numFmtId="0" fontId="63" fillId="25" borderId="1" xfId="0" applyFont="1" applyFill="1" applyBorder="1" applyAlignment="1">
      <alignment horizontal="center" vertical="center"/>
    </xf>
    <xf numFmtId="0" fontId="45" fillId="25" borderId="1" xfId="0" applyFont="1" applyFill="1" applyBorder="1" applyAlignment="1">
      <alignment horizontal="center"/>
    </xf>
    <xf numFmtId="0" fontId="63" fillId="0" borderId="1" xfId="0" applyFont="1" applyFill="1" applyBorder="1" applyAlignment="1">
      <alignment horizontal="center" vertical="center"/>
    </xf>
    <xf numFmtId="0" fontId="65" fillId="0" borderId="1" xfId="0" applyFont="1" applyBorder="1" applyAlignment="1">
      <alignment horizontal="center" vertical="center"/>
    </xf>
    <xf numFmtId="0" fontId="66" fillId="0" borderId="1" xfId="0" applyFont="1" applyBorder="1" applyAlignment="1">
      <alignment horizontal="center" vertical="center"/>
    </xf>
    <xf numFmtId="0" fontId="50" fillId="0" borderId="1" xfId="0" applyFont="1" applyBorder="1" applyAlignment="1">
      <alignment horizontal="center" vertical="center"/>
    </xf>
    <xf numFmtId="0" fontId="51" fillId="0" borderId="6" xfId="0" applyFont="1" applyBorder="1" applyAlignment="1">
      <alignment vertical="center"/>
    </xf>
    <xf numFmtId="0" fontId="51" fillId="0" borderId="0" xfId="0" applyFont="1" applyAlignment="1">
      <alignment vertical="center"/>
    </xf>
    <xf numFmtId="0" fontId="51" fillId="0" borderId="0" xfId="0" applyFont="1" applyAlignment="1">
      <alignment horizontal="center" vertical="center"/>
    </xf>
    <xf numFmtId="0" fontId="51" fillId="0" borderId="0" xfId="0" applyFont="1" applyAlignment="1">
      <alignment horizontal="center"/>
    </xf>
    <xf numFmtId="0" fontId="6" fillId="25" borderId="0" xfId="0" applyFont="1" applyFill="1" applyAlignment="1">
      <alignment horizontal="center"/>
    </xf>
    <xf numFmtId="0" fontId="55" fillId="0" borderId="0" xfId="0" applyFont="1" applyAlignment="1">
      <alignment horizontal="center" vertical="center" wrapText="1"/>
    </xf>
    <xf numFmtId="0" fontId="68" fillId="0" borderId="0" xfId="0" applyFont="1" applyAlignment="1">
      <alignment vertical="center"/>
    </xf>
    <xf numFmtId="0" fontId="70" fillId="0" borderId="0" xfId="0" applyFont="1" applyAlignment="1">
      <alignment vertical="center"/>
    </xf>
    <xf numFmtId="0" fontId="68" fillId="0" borderId="0" xfId="0" applyFont="1" applyAlignment="1">
      <alignment horizontal="center" vertical="center"/>
    </xf>
    <xf numFmtId="0" fontId="48" fillId="0" borderId="1" xfId="0" applyFont="1" applyBorder="1" applyAlignment="1">
      <alignment horizontal="center" vertical="center"/>
    </xf>
    <xf numFmtId="0" fontId="48" fillId="0" borderId="1" xfId="0" applyNumberFormat="1" applyFont="1" applyFill="1" applyBorder="1" applyAlignment="1" applyProtection="1">
      <alignment vertical="center" wrapText="1"/>
    </xf>
    <xf numFmtId="0" fontId="48" fillId="0" borderId="1" xfId="0" applyFont="1" applyBorder="1" applyAlignment="1">
      <alignment horizontal="left" vertical="center"/>
    </xf>
    <xf numFmtId="0" fontId="48" fillId="0" borderId="0" xfId="0" applyFont="1" applyAlignment="1">
      <alignment vertical="center"/>
    </xf>
    <xf numFmtId="0" fontId="48" fillId="0" borderId="1" xfId="0" applyNumberFormat="1" applyFont="1" applyFill="1" applyBorder="1" applyAlignment="1" applyProtection="1">
      <alignment horizontal="center" vertical="center" wrapText="1"/>
    </xf>
    <xf numFmtId="0" fontId="48" fillId="25" borderId="0" xfId="0" applyFont="1" applyFill="1" applyAlignment="1">
      <alignment vertical="center"/>
    </xf>
    <xf numFmtId="0" fontId="68" fillId="0" borderId="0" xfId="0" applyFont="1" applyAlignment="1">
      <alignment horizontal="left" vertical="center"/>
    </xf>
    <xf numFmtId="0" fontId="46" fillId="0" borderId="17" xfId="0" applyFont="1" applyBorder="1" applyAlignment="1">
      <alignment horizontal="center" vertical="center"/>
    </xf>
    <xf numFmtId="0" fontId="48" fillId="0" borderId="17" xfId="0" applyNumberFormat="1" applyFont="1" applyFill="1" applyBorder="1" applyAlignment="1" applyProtection="1">
      <alignment horizontal="left" vertical="center" wrapText="1"/>
    </xf>
    <xf numFmtId="0" fontId="48" fillId="0" borderId="17" xfId="0" applyNumberFormat="1" applyFont="1" applyFill="1" applyBorder="1" applyAlignment="1" applyProtection="1">
      <alignment horizontal="left" vertical="center"/>
    </xf>
    <xf numFmtId="0" fontId="48" fillId="0" borderId="17" xfId="0" applyFont="1" applyBorder="1" applyAlignment="1">
      <alignment horizontal="center" vertical="center"/>
    </xf>
    <xf numFmtId="0" fontId="50" fillId="0" borderId="1" xfId="0" applyFont="1" applyBorder="1" applyAlignment="1">
      <alignment horizontal="center" vertical="center" wrapText="1"/>
    </xf>
    <xf numFmtId="0" fontId="71" fillId="0" borderId="17" xfId="0" applyFont="1" applyBorder="1" applyAlignment="1">
      <alignment horizontal="center" vertical="center" wrapText="1"/>
    </xf>
    <xf numFmtId="0" fontId="52" fillId="0" borderId="17" xfId="0" applyNumberFormat="1" applyFont="1" applyFill="1" applyBorder="1" applyAlignment="1" applyProtection="1">
      <alignment horizontal="center" vertical="center" wrapText="1"/>
    </xf>
    <xf numFmtId="0" fontId="52" fillId="0" borderId="17" xfId="0" applyFont="1" applyBorder="1" applyAlignment="1">
      <alignment horizontal="center" vertical="center"/>
    </xf>
    <xf numFmtId="0" fontId="52" fillId="0" borderId="2" xfId="0" applyFont="1" applyBorder="1" applyAlignment="1">
      <alignment horizontal="center" vertical="center"/>
    </xf>
    <xf numFmtId="0" fontId="73" fillId="0" borderId="17" xfId="0" applyFont="1" applyBorder="1" applyAlignment="1">
      <alignment horizontal="center" vertical="center" wrapText="1"/>
    </xf>
    <xf numFmtId="0" fontId="74" fillId="0" borderId="17" xfId="0" applyNumberFormat="1" applyFont="1" applyFill="1" applyBorder="1" applyAlignment="1" applyProtection="1">
      <alignment horizontal="center" vertical="center" wrapText="1"/>
    </xf>
    <xf numFmtId="0" fontId="74" fillId="0" borderId="17" xfId="0" applyFont="1" applyBorder="1" applyAlignment="1">
      <alignment horizontal="center" vertical="center"/>
    </xf>
    <xf numFmtId="0" fontId="74" fillId="0" borderId="2" xfId="0" applyFont="1" applyBorder="1" applyAlignment="1">
      <alignment horizontal="center" vertical="center"/>
    </xf>
    <xf numFmtId="0" fontId="75" fillId="0" borderId="17" xfId="0" applyFont="1" applyBorder="1" applyAlignment="1">
      <alignment horizontal="center" vertical="center" wrapText="1"/>
    </xf>
    <xf numFmtId="0" fontId="76" fillId="0" borderId="17" xfId="0" applyNumberFormat="1" applyFont="1" applyFill="1" applyBorder="1" applyAlignment="1" applyProtection="1">
      <alignment horizontal="center" vertical="center" wrapText="1"/>
    </xf>
    <xf numFmtId="0" fontId="76" fillId="0" borderId="17" xfId="0" applyFont="1" applyBorder="1" applyAlignment="1">
      <alignment horizontal="center" vertical="center"/>
    </xf>
    <xf numFmtId="0" fontId="76" fillId="0" borderId="2" xfId="0" applyFont="1" applyBorder="1" applyAlignment="1">
      <alignment horizontal="center" vertical="center"/>
    </xf>
    <xf numFmtId="0" fontId="77" fillId="0" borderId="17" xfId="0" applyFont="1" applyBorder="1" applyAlignment="1">
      <alignment horizontal="center" vertical="center" wrapText="1"/>
    </xf>
    <xf numFmtId="0" fontId="80" fillId="0" borderId="0" xfId="0" applyFont="1" applyAlignment="1">
      <alignment horizontal="left" vertical="center"/>
    </xf>
    <xf numFmtId="0" fontId="3" fillId="0" borderId="4" xfId="0" applyFont="1" applyBorder="1" applyAlignment="1">
      <alignment vertical="top"/>
    </xf>
    <xf numFmtId="165" fontId="65" fillId="2" borderId="17" xfId="0" applyNumberFormat="1" applyFont="1" applyFill="1" applyBorder="1" applyAlignment="1">
      <alignment horizontal="center" vertical="center"/>
    </xf>
    <xf numFmtId="166" fontId="65" fillId="2" borderId="17" xfId="0" applyNumberFormat="1" applyFont="1" applyFill="1" applyBorder="1" applyAlignment="1">
      <alignment horizontal="center" vertical="center"/>
    </xf>
    <xf numFmtId="0" fontId="3" fillId="0" borderId="1" xfId="0" applyFont="1" applyBorder="1" applyAlignment="1">
      <alignment horizontal="center" vertical="center"/>
    </xf>
    <xf numFmtId="0" fontId="6" fillId="0" borderId="0" xfId="0" applyFont="1" applyAlignment="1">
      <alignment horizontal="center" vertical="center"/>
    </xf>
    <xf numFmtId="0" fontId="46" fillId="0" borderId="17" xfId="0" applyFont="1" applyBorder="1" applyAlignment="1">
      <alignment horizontal="center" vertical="center"/>
    </xf>
    <xf numFmtId="0" fontId="6" fillId="25" borderId="0" xfId="0" applyFont="1" applyFill="1" applyAlignment="1">
      <alignment horizontal="center" vertical="center"/>
    </xf>
    <xf numFmtId="0" fontId="78" fillId="27" borderId="0" xfId="0" applyFont="1" applyFill="1" applyBorder="1" applyAlignment="1">
      <alignment vertical="center"/>
    </xf>
    <xf numFmtId="0" fontId="78" fillId="27" borderId="23" xfId="0" applyFont="1" applyFill="1" applyBorder="1" applyAlignment="1">
      <alignment vertical="center"/>
    </xf>
    <xf numFmtId="0" fontId="55" fillId="0" borderId="0" xfId="0" applyFont="1" applyAlignment="1">
      <alignment horizontal="center" vertical="center" wrapText="1"/>
    </xf>
    <xf numFmtId="0" fontId="48" fillId="0" borderId="17" xfId="0" applyFont="1" applyBorder="1" applyAlignment="1">
      <alignment horizontal="left" vertical="center"/>
    </xf>
    <xf numFmtId="0" fontId="76" fillId="0" borderId="18" xfId="0" applyFont="1" applyBorder="1" applyAlignment="1">
      <alignment horizontal="center" vertical="center"/>
    </xf>
    <xf numFmtId="0" fontId="71" fillId="0" borderId="18" xfId="0" applyFont="1" applyBorder="1" applyAlignment="1">
      <alignment horizontal="center" vertical="center" wrapText="1"/>
    </xf>
    <xf numFmtId="0" fontId="48" fillId="0" borderId="17" xfId="0" applyNumberFormat="1" applyFont="1" applyFill="1" applyBorder="1" applyAlignment="1" applyProtection="1">
      <alignment vertical="center" wrapText="1"/>
    </xf>
    <xf numFmtId="0" fontId="80" fillId="0" borderId="0" xfId="0" applyFont="1" applyBorder="1" applyAlignment="1">
      <alignment horizontal="left" vertical="center"/>
    </xf>
    <xf numFmtId="0" fontId="91" fillId="25" borderId="0" xfId="0" applyFont="1" applyFill="1" applyBorder="1" applyAlignment="1">
      <alignment vertical="center"/>
    </xf>
    <xf numFmtId="0" fontId="68" fillId="25" borderId="0" xfId="0" applyFont="1" applyFill="1"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3" fillId="25" borderId="1" xfId="0" applyFont="1" applyFill="1" applyBorder="1" applyAlignment="1">
      <alignment horizontal="center" vertical="center"/>
    </xf>
    <xf numFmtId="166" fontId="65" fillId="25" borderId="17" xfId="0" applyNumberFormat="1" applyFont="1" applyFill="1" applyBorder="1" applyAlignment="1">
      <alignment horizontal="center" vertical="center"/>
    </xf>
    <xf numFmtId="0" fontId="6" fillId="25" borderId="6" xfId="0" applyFont="1" applyFill="1" applyBorder="1" applyAlignment="1">
      <alignment vertical="center"/>
    </xf>
    <xf numFmtId="0" fontId="6" fillId="25" borderId="0" xfId="0" applyFont="1" applyFill="1" applyAlignment="1">
      <alignment vertical="center"/>
    </xf>
    <xf numFmtId="0" fontId="62" fillId="0" borderId="17" xfId="0" applyFont="1" applyFill="1" applyBorder="1" applyAlignment="1">
      <alignment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4" fillId="0" borderId="17" xfId="0" applyFont="1" applyBorder="1" applyAlignment="1">
      <alignment horizontal="left" vertical="center"/>
    </xf>
    <xf numFmtId="0" fontId="3" fillId="0" borderId="17" xfId="0" applyFont="1" applyBorder="1" applyAlignment="1">
      <alignment horizontal="left" vertical="center"/>
    </xf>
    <xf numFmtId="0" fontId="46" fillId="25" borderId="5" xfId="0" applyFont="1" applyFill="1" applyBorder="1" applyAlignment="1">
      <alignment horizontal="center" vertical="center"/>
    </xf>
    <xf numFmtId="0" fontId="4" fillId="0" borderId="18" xfId="0" applyFont="1" applyBorder="1" applyAlignment="1">
      <alignment horizontal="left" vertical="center"/>
    </xf>
    <xf numFmtId="0" fontId="3" fillId="0" borderId="19" xfId="0" applyFont="1" applyBorder="1" applyAlignment="1">
      <alignment horizontal="left" vertical="center"/>
    </xf>
    <xf numFmtId="0" fontId="4" fillId="2" borderId="17" xfId="0" applyFont="1" applyFill="1" applyBorder="1" applyAlignment="1">
      <alignment horizontal="left" vertical="center"/>
    </xf>
    <xf numFmtId="0" fontId="3" fillId="2" borderId="17" xfId="0" applyFont="1" applyFill="1" applyBorder="1" applyAlignment="1">
      <alignment horizontal="left" vertical="center"/>
    </xf>
    <xf numFmtId="0" fontId="60" fillId="2" borderId="17" xfId="0" applyFont="1" applyFill="1" applyBorder="1" applyAlignment="1">
      <alignment horizontal="center" vertical="center"/>
    </xf>
    <xf numFmtId="0" fontId="59" fillId="2" borderId="17" xfId="0" applyFont="1" applyFill="1" applyBorder="1" applyAlignment="1">
      <alignment horizontal="center" vertical="center"/>
    </xf>
    <xf numFmtId="0" fontId="79" fillId="27" borderId="22" xfId="0" applyFont="1" applyFill="1" applyBorder="1" applyAlignment="1">
      <alignment horizontal="center" vertical="center"/>
    </xf>
    <xf numFmtId="0" fontId="79" fillId="27" borderId="4" xfId="0" applyFont="1" applyFill="1" applyBorder="1" applyAlignment="1">
      <alignment horizontal="center" vertical="center"/>
    </xf>
    <xf numFmtId="0" fontId="79" fillId="27" borderId="7" xfId="0" applyFont="1" applyFill="1" applyBorder="1" applyAlignment="1">
      <alignment horizontal="center" vertical="center"/>
    </xf>
    <xf numFmtId="0" fontId="78" fillId="27" borderId="6" xfId="0" applyFont="1" applyFill="1" applyBorder="1" applyAlignment="1">
      <alignment horizontal="center" vertical="center"/>
    </xf>
    <xf numFmtId="0" fontId="78" fillId="27" borderId="0" xfId="0" applyFont="1" applyFill="1" applyBorder="1" applyAlignment="1">
      <alignment horizontal="center" vertical="center"/>
    </xf>
    <xf numFmtId="0" fontId="72" fillId="0" borderId="18" xfId="0" applyFont="1" applyBorder="1" applyAlignment="1">
      <alignment horizontal="center" vertical="center"/>
    </xf>
    <xf numFmtId="0" fontId="72" fillId="0" borderId="21" xfId="0" applyFont="1" applyBorder="1" applyAlignment="1">
      <alignment horizontal="center" vertical="center"/>
    </xf>
    <xf numFmtId="0" fontId="72" fillId="0" borderId="19" xfId="0" applyFont="1" applyBorder="1" applyAlignment="1">
      <alignment horizontal="center" vertical="center"/>
    </xf>
    <xf numFmtId="0" fontId="7" fillId="27" borderId="24" xfId="0" applyFont="1" applyFill="1" applyBorder="1" applyAlignment="1">
      <alignment horizontal="left" vertical="center"/>
    </xf>
    <xf numFmtId="0" fontId="7" fillId="27" borderId="26" xfId="0" applyFont="1" applyFill="1" applyBorder="1" applyAlignment="1">
      <alignment horizontal="left" vertical="center"/>
    </xf>
    <xf numFmtId="0" fontId="7" fillId="27" borderId="25" xfId="0" applyFont="1" applyFill="1" applyBorder="1" applyAlignment="1">
      <alignment horizontal="left" vertical="center"/>
    </xf>
    <xf numFmtId="0" fontId="48" fillId="0" borderId="24" xfId="0" applyFont="1" applyBorder="1" applyAlignment="1">
      <alignment horizontal="center" vertical="center"/>
    </xf>
    <xf numFmtId="0" fontId="48" fillId="0" borderId="26" xfId="0" applyFont="1" applyBorder="1" applyAlignment="1">
      <alignment horizontal="center" vertical="center"/>
    </xf>
    <xf numFmtId="0" fontId="48" fillId="0" borderId="25" xfId="0" applyFont="1" applyBorder="1" applyAlignment="1">
      <alignment horizontal="center" vertical="center"/>
    </xf>
    <xf numFmtId="0" fontId="48" fillId="0" borderId="6" xfId="0" applyFont="1" applyBorder="1" applyAlignment="1">
      <alignment horizontal="center" vertical="center"/>
    </xf>
    <xf numFmtId="0" fontId="48" fillId="0" borderId="0" xfId="0" applyFont="1" applyAlignment="1">
      <alignment horizontal="center" vertical="center"/>
    </xf>
    <xf numFmtId="0" fontId="48" fillId="0" borderId="23" xfId="0" applyFont="1" applyBorder="1" applyAlignment="1">
      <alignment horizontal="center" vertical="center"/>
    </xf>
    <xf numFmtId="0" fontId="48" fillId="0" borderId="22" xfId="0" applyFont="1" applyBorder="1" applyAlignment="1">
      <alignment horizontal="center" vertical="center"/>
    </xf>
    <xf numFmtId="0" fontId="48" fillId="0" borderId="4" xfId="0" applyFont="1" applyBorder="1" applyAlignment="1">
      <alignment horizontal="center" vertical="center"/>
    </xf>
    <xf numFmtId="0" fontId="48" fillId="0" borderId="7" xfId="0" applyFont="1" applyBorder="1" applyAlignment="1">
      <alignment horizontal="center" vertical="center"/>
    </xf>
    <xf numFmtId="0" fontId="82" fillId="26" borderId="17" xfId="0" applyFont="1" applyFill="1" applyBorder="1" applyAlignment="1">
      <alignment horizontal="center" vertical="center"/>
    </xf>
    <xf numFmtId="0" fontId="48" fillId="0" borderId="18" xfId="0" applyFont="1" applyBorder="1" applyAlignment="1">
      <alignment horizontal="center" vertical="center"/>
    </xf>
    <xf numFmtId="0" fontId="48" fillId="0" borderId="21" xfId="0" applyFont="1" applyBorder="1" applyAlignment="1">
      <alignment horizontal="center" vertical="center"/>
    </xf>
    <xf numFmtId="0" fontId="48" fillId="0" borderId="19" xfId="0" applyFont="1" applyBorder="1" applyAlignment="1">
      <alignment horizontal="center" vertical="center"/>
    </xf>
    <xf numFmtId="0" fontId="86" fillId="25" borderId="17" xfId="0" applyFont="1" applyFill="1" applyBorder="1" applyAlignment="1">
      <alignment horizontal="center" vertical="center"/>
    </xf>
    <xf numFmtId="0" fontId="85" fillId="25" borderId="17" xfId="0" applyFont="1" applyFill="1" applyBorder="1" applyAlignment="1">
      <alignment horizontal="center" vertical="center"/>
    </xf>
    <xf numFmtId="0" fontId="87" fillId="25" borderId="17" xfId="0" applyFont="1" applyFill="1" applyBorder="1" applyAlignment="1">
      <alignment horizontal="center" vertical="center"/>
    </xf>
    <xf numFmtId="0" fontId="87" fillId="25" borderId="18" xfId="0" applyFont="1" applyFill="1" applyBorder="1" applyAlignment="1">
      <alignment horizontal="center" vertical="center"/>
    </xf>
    <xf numFmtId="0" fontId="87" fillId="25" borderId="21" xfId="0" applyFont="1" applyFill="1" applyBorder="1" applyAlignment="1">
      <alignment horizontal="center" vertical="center"/>
    </xf>
    <xf numFmtId="0" fontId="87" fillId="25" borderId="19" xfId="0" applyFont="1" applyFill="1" applyBorder="1" applyAlignment="1">
      <alignment horizontal="center" vertical="center"/>
    </xf>
    <xf numFmtId="0" fontId="55" fillId="0" borderId="0" xfId="0" applyFont="1" applyAlignment="1">
      <alignment horizontal="center" vertical="center" wrapText="1"/>
    </xf>
    <xf numFmtId="0" fontId="67" fillId="0" borderId="0" xfId="0" applyFont="1" applyAlignment="1">
      <alignment horizontal="center" vertical="top" wrapText="1"/>
    </xf>
    <xf numFmtId="0" fontId="69" fillId="0" borderId="0" xfId="0" applyFont="1" applyBorder="1" applyAlignment="1">
      <alignment horizontal="right" vertical="center"/>
    </xf>
    <xf numFmtId="0" fontId="81" fillId="26" borderId="4" xfId="0" applyFont="1" applyFill="1" applyBorder="1" applyAlignment="1">
      <alignment horizontal="center" vertical="center" wrapText="1"/>
    </xf>
    <xf numFmtId="0" fontId="72" fillId="0" borderId="1" xfId="0" applyFont="1" applyBorder="1" applyAlignment="1">
      <alignment horizontal="center" vertical="center"/>
    </xf>
    <xf numFmtId="0" fontId="72" fillId="0" borderId="17" xfId="0" applyFont="1" applyBorder="1" applyAlignment="1">
      <alignment horizontal="center" vertical="center"/>
    </xf>
    <xf numFmtId="0" fontId="86" fillId="25" borderId="18" xfId="0" applyFont="1" applyFill="1" applyBorder="1" applyAlignment="1">
      <alignment horizontal="center" vertical="center"/>
    </xf>
    <xf numFmtId="0" fontId="86" fillId="25" borderId="21" xfId="0" applyFont="1" applyFill="1" applyBorder="1" applyAlignment="1">
      <alignment horizontal="center" vertical="center"/>
    </xf>
    <xf numFmtId="0" fontId="86" fillId="25" borderId="19" xfId="0" applyFont="1" applyFill="1" applyBorder="1" applyAlignment="1">
      <alignment horizontal="center" vertical="center"/>
    </xf>
    <xf numFmtId="0" fontId="85" fillId="25" borderId="18" xfId="0" applyFont="1" applyFill="1" applyBorder="1" applyAlignment="1">
      <alignment horizontal="center" vertical="center"/>
    </xf>
    <xf numFmtId="0" fontId="85" fillId="25" borderId="21" xfId="0" applyFont="1" applyFill="1" applyBorder="1" applyAlignment="1">
      <alignment horizontal="center" vertical="center"/>
    </xf>
    <xf numFmtId="0" fontId="85" fillId="25" borderId="19" xfId="0" applyFont="1" applyFill="1" applyBorder="1" applyAlignment="1">
      <alignment horizontal="center" vertical="center"/>
    </xf>
    <xf numFmtId="0" fontId="82" fillId="26" borderId="5" xfId="0" applyFont="1" applyFill="1" applyBorder="1" applyAlignment="1">
      <alignment horizontal="center" vertical="center"/>
    </xf>
    <xf numFmtId="0" fontId="89" fillId="25" borderId="18" xfId="0" applyFont="1" applyFill="1" applyBorder="1" applyAlignment="1">
      <alignment horizontal="center" vertical="center"/>
    </xf>
    <xf numFmtId="0" fontId="89" fillId="25" borderId="21" xfId="0" applyFont="1" applyFill="1" applyBorder="1" applyAlignment="1">
      <alignment horizontal="center" vertical="center"/>
    </xf>
    <xf numFmtId="0" fontId="87" fillId="25" borderId="28" xfId="0" applyFont="1" applyFill="1" applyBorder="1" applyAlignment="1">
      <alignment horizontal="center" vertical="center"/>
    </xf>
    <xf numFmtId="0" fontId="87" fillId="25" borderId="26" xfId="0" applyFont="1" applyFill="1" applyBorder="1" applyAlignment="1">
      <alignment horizontal="center" vertical="center"/>
    </xf>
    <xf numFmtId="0" fontId="88" fillId="25" borderId="21" xfId="0" applyFont="1" applyFill="1" applyBorder="1" applyAlignment="1">
      <alignment horizontal="center" vertical="center"/>
    </xf>
    <xf numFmtId="0" fontId="88" fillId="25" borderId="19" xfId="0" applyFont="1" applyFill="1" applyBorder="1" applyAlignment="1">
      <alignment horizontal="center" vertical="center"/>
    </xf>
    <xf numFmtId="0" fontId="89" fillId="25" borderId="18" xfId="0" applyFont="1" applyFill="1" applyBorder="1" applyAlignment="1">
      <alignment horizontal="left" vertical="center"/>
    </xf>
    <xf numFmtId="0" fontId="89" fillId="25" borderId="21" xfId="0" applyFont="1" applyFill="1" applyBorder="1" applyAlignment="1">
      <alignment horizontal="left" vertical="center"/>
    </xf>
    <xf numFmtId="0" fontId="90" fillId="26" borderId="4" xfId="0" applyFont="1" applyFill="1" applyBorder="1" applyAlignment="1">
      <alignment horizontal="center" vertical="center" wrapText="1"/>
    </xf>
    <xf numFmtId="0" fontId="93" fillId="31" borderId="0" xfId="0" applyFont="1" applyFill="1" applyBorder="1" applyAlignment="1">
      <alignment horizontal="center" vertical="center"/>
    </xf>
    <xf numFmtId="0" fontId="93" fillId="31" borderId="23" xfId="0" applyFont="1" applyFill="1" applyBorder="1" applyAlignment="1">
      <alignment horizontal="center" vertical="center"/>
    </xf>
    <xf numFmtId="0" fontId="92" fillId="31" borderId="0" xfId="0" applyFont="1" applyFill="1" applyBorder="1" applyAlignment="1">
      <alignment horizontal="right" vertical="center"/>
    </xf>
    <xf numFmtId="0" fontId="92" fillId="28" borderId="0" xfId="0" applyFont="1" applyFill="1" applyBorder="1" applyAlignment="1">
      <alignment horizontal="center" vertical="center"/>
    </xf>
    <xf numFmtId="0" fontId="94" fillId="28" borderId="0" xfId="0" applyFont="1" applyFill="1" applyBorder="1" applyAlignment="1">
      <alignment horizontal="center" vertical="center"/>
    </xf>
    <xf numFmtId="0" fontId="93" fillId="30" borderId="0" xfId="0" applyFont="1" applyFill="1" applyBorder="1" applyAlignment="1">
      <alignment horizontal="center" vertical="center"/>
    </xf>
    <xf numFmtId="0" fontId="92" fillId="30" borderId="6" xfId="0" applyFont="1" applyFill="1" applyBorder="1" applyAlignment="1">
      <alignment horizontal="right" vertical="center"/>
    </xf>
    <xf numFmtId="0" fontId="92" fillId="30" borderId="0" xfId="0" applyFont="1" applyFill="1" applyBorder="1" applyAlignment="1">
      <alignment horizontal="right" vertical="center"/>
    </xf>
    <xf numFmtId="0" fontId="68" fillId="0" borderId="26" xfId="0" applyFont="1" applyBorder="1" applyAlignment="1">
      <alignment horizontal="center" vertical="center"/>
    </xf>
    <xf numFmtId="0" fontId="68" fillId="0" borderId="29" xfId="0" applyFont="1" applyBorder="1" applyAlignment="1">
      <alignment horizontal="center" vertical="center"/>
    </xf>
    <xf numFmtId="0" fontId="46" fillId="0" borderId="4" xfId="0" applyFont="1" applyBorder="1" applyAlignment="1">
      <alignment horizontal="center" vertical="top"/>
    </xf>
    <xf numFmtId="0" fontId="8" fillId="0" borderId="0" xfId="0" applyNumberFormat="1" applyFont="1" applyFill="1" applyBorder="1" applyAlignment="1" applyProtection="1">
      <alignment horizontal="left" vertical="center" wrapText="1"/>
    </xf>
    <xf numFmtId="0" fontId="84" fillId="0" borderId="18" xfId="0" applyFont="1" applyBorder="1" applyAlignment="1">
      <alignment horizontal="center" vertical="center"/>
    </xf>
    <xf numFmtId="0" fontId="84" fillId="0" borderId="21" xfId="0" applyFont="1" applyBorder="1" applyAlignment="1">
      <alignment horizontal="center" vertical="center"/>
    </xf>
    <xf numFmtId="0" fontId="84" fillId="0" borderId="19" xfId="0" applyFont="1" applyBorder="1" applyAlignment="1">
      <alignment horizontal="center" vertical="center"/>
    </xf>
    <xf numFmtId="0" fontId="83" fillId="26" borderId="27" xfId="0" applyFont="1" applyFill="1" applyBorder="1" applyAlignment="1">
      <alignment horizontal="center" vertical="center"/>
    </xf>
    <xf numFmtId="0" fontId="83" fillId="26" borderId="5" xfId="0" applyFont="1" applyFill="1" applyBorder="1" applyAlignment="1">
      <alignment horizontal="center" vertical="center"/>
    </xf>
    <xf numFmtId="0" fontId="46" fillId="2" borderId="27" xfId="0" applyFont="1" applyFill="1" applyBorder="1" applyAlignment="1">
      <alignment horizontal="center" vertical="center"/>
    </xf>
    <xf numFmtId="0" fontId="46" fillId="2" borderId="5" xfId="0" applyFont="1" applyFill="1" applyBorder="1" applyAlignment="1">
      <alignment horizontal="center" vertical="center"/>
    </xf>
    <xf numFmtId="0" fontId="46" fillId="2" borderId="24" xfId="0" applyFont="1" applyFill="1" applyBorder="1" applyAlignment="1">
      <alignment horizontal="center" vertical="center"/>
    </xf>
    <xf numFmtId="0" fontId="46" fillId="2" borderId="25" xfId="0" applyFont="1" applyFill="1" applyBorder="1" applyAlignment="1">
      <alignment horizontal="center" vertical="center"/>
    </xf>
    <xf numFmtId="0" fontId="46" fillId="2" borderId="22" xfId="0" applyFont="1" applyFill="1" applyBorder="1" applyAlignment="1">
      <alignment horizontal="center" vertical="center"/>
    </xf>
    <xf numFmtId="0" fontId="46" fillId="2" borderId="7" xfId="0" applyFont="1" applyFill="1" applyBorder="1" applyAlignment="1">
      <alignment horizontal="center" vertical="center"/>
    </xf>
    <xf numFmtId="0" fontId="3" fillId="0" borderId="1" xfId="0" applyFont="1" applyBorder="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xf>
    <xf numFmtId="0" fontId="56" fillId="0" borderId="0" xfId="0" applyFont="1" applyAlignment="1">
      <alignment horizontal="center" vertical="center"/>
    </xf>
    <xf numFmtId="0" fontId="3" fillId="0" borderId="17" xfId="0" applyFont="1" applyBorder="1" applyAlignment="1">
      <alignment horizontal="center" vertical="center"/>
    </xf>
    <xf numFmtId="0" fontId="2" fillId="0" borderId="1"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Alignment="1">
      <alignment horizontal="center" vertical="center"/>
    </xf>
    <xf numFmtId="0" fontId="64" fillId="0" borderId="2" xfId="0" applyFont="1" applyBorder="1" applyAlignment="1">
      <alignment horizontal="center" vertical="center"/>
    </xf>
    <xf numFmtId="0" fontId="64" fillId="0" borderId="20" xfId="0" applyFont="1" applyBorder="1" applyAlignment="1">
      <alignment horizontal="center" vertical="center"/>
    </xf>
    <xf numFmtId="0" fontId="64" fillId="0" borderId="3" xfId="0" applyFont="1" applyBorder="1" applyAlignment="1">
      <alignment horizontal="center" vertical="center"/>
    </xf>
    <xf numFmtId="0" fontId="51" fillId="0" borderId="6" xfId="0" applyFont="1" applyBorder="1" applyAlignment="1">
      <alignment horizontal="center" vertical="center"/>
    </xf>
    <xf numFmtId="0" fontId="51" fillId="0" borderId="0" xfId="0" applyFont="1" applyAlignment="1">
      <alignment horizontal="center" vertical="center"/>
    </xf>
    <xf numFmtId="0" fontId="79" fillId="27" borderId="6" xfId="0" applyFont="1" applyFill="1" applyBorder="1" applyAlignment="1">
      <alignment horizontal="center" vertical="center"/>
    </xf>
    <xf numFmtId="0" fontId="79" fillId="27" borderId="0" xfId="0" applyFont="1" applyFill="1" applyBorder="1" applyAlignment="1">
      <alignment horizontal="center" vertical="center"/>
    </xf>
    <xf numFmtId="0" fontId="87" fillId="25" borderId="29" xfId="0" applyFont="1" applyFill="1" applyBorder="1" applyAlignment="1">
      <alignment horizontal="center" vertical="center"/>
    </xf>
    <xf numFmtId="0" fontId="78" fillId="29" borderId="6" xfId="0" applyFont="1" applyFill="1" applyBorder="1" applyAlignment="1">
      <alignment horizontal="center" vertical="center"/>
    </xf>
    <xf numFmtId="0" fontId="78" fillId="29" borderId="0" xfId="0" applyFont="1" applyFill="1" applyBorder="1" applyAlignment="1">
      <alignment horizontal="center" vertical="center"/>
    </xf>
    <xf numFmtId="0" fontId="7" fillId="2" borderId="0" xfId="0" applyFont="1" applyFill="1" applyBorder="1" applyAlignment="1">
      <alignment horizontal="center" vertical="center"/>
    </xf>
  </cellXfs>
  <cellStyles count="2106">
    <cellStyle name="20% - Accent1 10" xfId="107"/>
    <cellStyle name="20% - Accent1 10 2" xfId="22"/>
    <cellStyle name="20% - Accent1 11" xfId="111"/>
    <cellStyle name="20% - Accent1 11 2" xfId="33"/>
    <cellStyle name="20% - Accent1 12" xfId="114"/>
    <cellStyle name="20% - Accent1 12 2" xfId="115"/>
    <cellStyle name="20% - Accent1 13" xfId="8"/>
    <cellStyle name="20% - Accent1 13 2" xfId="118"/>
    <cellStyle name="20% - Accent1 14" xfId="119"/>
    <cellStyle name="20% - Accent1 14 2" xfId="121"/>
    <cellStyle name="20% - Accent1 15" xfId="123"/>
    <cellStyle name="20% - Accent1 15 2" xfId="102"/>
    <cellStyle name="20% - Accent1 16" xfId="129"/>
    <cellStyle name="20% - Accent1 16 2" xfId="68"/>
    <cellStyle name="20% - Accent1 17" xfId="43"/>
    <cellStyle name="20% - Accent1 17 2" xfId="5"/>
    <cellStyle name="20% - Accent1 18" xfId="131"/>
    <cellStyle name="20% - Accent1 18 2" xfId="138"/>
    <cellStyle name="20% - Accent1 19" xfId="141"/>
    <cellStyle name="20% - Accent1 19 2" xfId="144"/>
    <cellStyle name="20% - Accent1 2" xfId="146"/>
    <cellStyle name="20% - Accent1 2 2" xfId="147"/>
    <cellStyle name="20% - Accent1 20" xfId="124"/>
    <cellStyle name="20% - Accent1 20 2" xfId="103"/>
    <cellStyle name="20% - Accent1 21" xfId="130"/>
    <cellStyle name="20% - Accent1 21 2" xfId="69"/>
    <cellStyle name="20% - Accent1 22" xfId="44"/>
    <cellStyle name="20% - Accent1 22 2" xfId="6"/>
    <cellStyle name="20% - Accent1 23" xfId="132"/>
    <cellStyle name="20% - Accent1 23 2" xfId="139"/>
    <cellStyle name="20% - Accent1 24" xfId="142"/>
    <cellStyle name="20% - Accent1 24 2" xfId="145"/>
    <cellStyle name="20% - Accent1 25" xfId="40"/>
    <cellStyle name="20% - Accent1 3" xfId="148"/>
    <cellStyle name="20% - Accent1 3 2" xfId="150"/>
    <cellStyle name="20% - Accent1 4" xfId="151"/>
    <cellStyle name="20% - Accent1 4 2" xfId="152"/>
    <cellStyle name="20% - Accent1 5" xfId="153"/>
    <cellStyle name="20% - Accent1 5 2" xfId="154"/>
    <cellStyle name="20% - Accent1 6" xfId="156"/>
    <cellStyle name="20% - Accent1 6 2" xfId="159"/>
    <cellStyle name="20% - Accent1 7" xfId="163"/>
    <cellStyle name="20% - Accent1 7 2" xfId="165"/>
    <cellStyle name="20% - Accent1 8" xfId="168"/>
    <cellStyle name="20% - Accent1 8 2" xfId="171"/>
    <cellStyle name="20% - Accent1 9" xfId="67"/>
    <cellStyle name="20% - Accent1 9 2" xfId="173"/>
    <cellStyle name="20% - Accent2 10" xfId="174"/>
    <cellStyle name="20% - Accent2 10 2" xfId="177"/>
    <cellStyle name="20% - Accent2 11" xfId="178"/>
    <cellStyle name="20% - Accent2 11 2" xfId="181"/>
    <cellStyle name="20% - Accent2 12" xfId="182"/>
    <cellStyle name="20% - Accent2 12 2" xfId="183"/>
    <cellStyle name="20% - Accent2 13" xfId="188"/>
    <cellStyle name="20% - Accent2 13 2" xfId="190"/>
    <cellStyle name="20% - Accent2 14" xfId="192"/>
    <cellStyle name="20% - Accent2 14 2" xfId="193"/>
    <cellStyle name="20% - Accent2 15" xfId="195"/>
    <cellStyle name="20% - Accent2 15 2" xfId="198"/>
    <cellStyle name="20% - Accent2 16" xfId="14"/>
    <cellStyle name="20% - Accent2 16 2" xfId="203"/>
    <cellStyle name="20% - Accent2 17" xfId="205"/>
    <cellStyle name="20% - Accent2 17 2" xfId="208"/>
    <cellStyle name="20% - Accent2 18" xfId="211"/>
    <cellStyle name="20% - Accent2 18 2" xfId="104"/>
    <cellStyle name="20% - Accent2 19" xfId="214"/>
    <cellStyle name="20% - Accent2 19 2" xfId="216"/>
    <cellStyle name="20% - Accent2 2" xfId="218"/>
    <cellStyle name="20% - Accent2 2 2" xfId="221"/>
    <cellStyle name="20% - Accent2 20" xfId="196"/>
    <cellStyle name="20% - Accent2 20 2" xfId="199"/>
    <cellStyle name="20% - Accent2 21" xfId="15"/>
    <cellStyle name="20% - Accent2 21 2" xfId="204"/>
    <cellStyle name="20% - Accent2 22" xfId="206"/>
    <cellStyle name="20% - Accent2 22 2" xfId="209"/>
    <cellStyle name="20% - Accent2 23" xfId="212"/>
    <cellStyle name="20% - Accent2 23 2" xfId="105"/>
    <cellStyle name="20% - Accent2 24" xfId="215"/>
    <cellStyle name="20% - Accent2 24 2" xfId="217"/>
    <cellStyle name="20% - Accent2 25" xfId="222"/>
    <cellStyle name="20% - Accent2 3" xfId="223"/>
    <cellStyle name="20% - Accent2 3 2" xfId="224"/>
    <cellStyle name="20% - Accent2 4" xfId="226"/>
    <cellStyle name="20% - Accent2 4 2" xfId="228"/>
    <cellStyle name="20% - Accent2 5" xfId="230"/>
    <cellStyle name="20% - Accent2 5 2" xfId="166"/>
    <cellStyle name="20% - Accent2 6" xfId="232"/>
    <cellStyle name="20% - Accent2 6 2" xfId="233"/>
    <cellStyle name="20% - Accent2 7" xfId="240"/>
    <cellStyle name="20% - Accent2 7 2" xfId="249"/>
    <cellStyle name="20% - Accent2 8" xfId="236"/>
    <cellStyle name="20% - Accent2 8 2" xfId="254"/>
    <cellStyle name="20% - Accent2 9" xfId="4"/>
    <cellStyle name="20% - Accent2 9 2" xfId="85"/>
    <cellStyle name="20% - Accent3 10" xfId="255"/>
    <cellStyle name="20% - Accent3 10 2" xfId="258"/>
    <cellStyle name="20% - Accent3 11" xfId="259"/>
    <cellStyle name="20% - Accent3 11 2" xfId="20"/>
    <cellStyle name="20% - Accent3 12" xfId="260"/>
    <cellStyle name="20% - Accent3 12 2" xfId="261"/>
    <cellStyle name="20% - Accent3 13" xfId="262"/>
    <cellStyle name="20% - Accent3 13 2" xfId="263"/>
    <cellStyle name="20% - Accent3 14" xfId="265"/>
    <cellStyle name="20% - Accent3 14 2" xfId="108"/>
    <cellStyle name="20% - Accent3 15" xfId="266"/>
    <cellStyle name="20% - Accent3 15 2" xfId="270"/>
    <cellStyle name="20% - Accent3 16" xfId="272"/>
    <cellStyle name="20% - Accent3 16 2" xfId="274"/>
    <cellStyle name="20% - Accent3 17" xfId="277"/>
    <cellStyle name="20% - Accent3 17 2" xfId="279"/>
    <cellStyle name="20% - Accent3 18" xfId="281"/>
    <cellStyle name="20% - Accent3 18 2" xfId="283"/>
    <cellStyle name="20% - Accent3 19" xfId="287"/>
    <cellStyle name="20% - Accent3 19 2" xfId="175"/>
    <cellStyle name="20% - Accent3 2" xfId="51"/>
    <cellStyle name="20% - Accent3 2 2" xfId="289"/>
    <cellStyle name="20% - Accent3 20" xfId="267"/>
    <cellStyle name="20% - Accent3 20 2" xfId="271"/>
    <cellStyle name="20% - Accent3 21" xfId="273"/>
    <cellStyle name="20% - Accent3 21 2" xfId="275"/>
    <cellStyle name="20% - Accent3 22" xfId="278"/>
    <cellStyle name="20% - Accent3 22 2" xfId="280"/>
    <cellStyle name="20% - Accent3 23" xfId="282"/>
    <cellStyle name="20% - Accent3 23 2" xfId="284"/>
    <cellStyle name="20% - Accent3 24" xfId="288"/>
    <cellStyle name="20% - Accent3 24 2" xfId="176"/>
    <cellStyle name="20% - Accent3 25" xfId="290"/>
    <cellStyle name="20% - Accent3 3" xfId="54"/>
    <cellStyle name="20% - Accent3 3 2" xfId="127"/>
    <cellStyle name="20% - Accent3 4" xfId="294"/>
    <cellStyle name="20% - Accent3 4 2" xfId="298"/>
    <cellStyle name="20% - Accent3 5" xfId="304"/>
    <cellStyle name="20% - Accent3 5 2" xfId="309"/>
    <cellStyle name="20% - Accent3 6" xfId="314"/>
    <cellStyle name="20% - Accent3 6 2" xfId="318"/>
    <cellStyle name="20% - Accent3 7" xfId="322"/>
    <cellStyle name="20% - Accent3 7 2" xfId="326"/>
    <cellStyle name="20% - Accent3 8" xfId="247"/>
    <cellStyle name="20% - Accent3 8 2" xfId="13"/>
    <cellStyle name="20% - Accent3 9" xfId="137"/>
    <cellStyle name="20% - Accent3 9 2" xfId="330"/>
    <cellStyle name="20% - Accent4 10" xfId="333"/>
    <cellStyle name="20% - Accent4 10 2" xfId="336"/>
    <cellStyle name="20% - Accent4 11" xfId="56"/>
    <cellStyle name="20% - Accent4 11 2" xfId="339"/>
    <cellStyle name="20% - Accent4 12" xfId="341"/>
    <cellStyle name="20% - Accent4 12 2" xfId="7"/>
    <cellStyle name="20% - Accent4 13" xfId="342"/>
    <cellStyle name="20% - Accent4 13 2" xfId="345"/>
    <cellStyle name="20% - Accent4 14" xfId="348"/>
    <cellStyle name="20% - Accent4 14 2" xfId="349"/>
    <cellStyle name="20% - Accent4 15" xfId="219"/>
    <cellStyle name="20% - Accent4 15 2" xfId="350"/>
    <cellStyle name="20% - Accent4 16" xfId="116"/>
    <cellStyle name="20% - Accent4 16 2" xfId="64"/>
    <cellStyle name="20% - Accent4 17" xfId="353"/>
    <cellStyle name="20% - Accent4 17 2" xfId="186"/>
    <cellStyle name="20% - Accent4 18" xfId="355"/>
    <cellStyle name="20% - Accent4 18 2" xfId="359"/>
    <cellStyle name="20% - Accent4 19" xfId="179"/>
    <cellStyle name="20% - Accent4 19 2" xfId="361"/>
    <cellStyle name="20% - Accent4 2" xfId="363"/>
    <cellStyle name="20% - Accent4 2 2" xfId="364"/>
    <cellStyle name="20% - Accent4 20" xfId="220"/>
    <cellStyle name="20% - Accent4 20 2" xfId="351"/>
    <cellStyle name="20% - Accent4 21" xfId="117"/>
    <cellStyle name="20% - Accent4 21 2" xfId="65"/>
    <cellStyle name="20% - Accent4 22" xfId="354"/>
    <cellStyle name="20% - Accent4 22 2" xfId="187"/>
    <cellStyle name="20% - Accent4 23" xfId="356"/>
    <cellStyle name="20% - Accent4 23 2" xfId="360"/>
    <cellStyle name="20% - Accent4 24" xfId="180"/>
    <cellStyle name="20% - Accent4 24 2" xfId="362"/>
    <cellStyle name="20% - Accent4 25" xfId="365"/>
    <cellStyle name="20% - Accent4 3" xfId="366"/>
    <cellStyle name="20% - Accent4 3 2" xfId="370"/>
    <cellStyle name="20% - Accent4 4" xfId="371"/>
    <cellStyle name="20% - Accent4 4 2" xfId="372"/>
    <cellStyle name="20% - Accent4 5" xfId="374"/>
    <cellStyle name="20% - Accent4 5 2" xfId="376"/>
    <cellStyle name="20% - Accent4 6" xfId="377"/>
    <cellStyle name="20% - Accent4 6 2" xfId="378"/>
    <cellStyle name="20% - Accent4 7" xfId="379"/>
    <cellStyle name="20% - Accent4 7 2" xfId="77"/>
    <cellStyle name="20% - Accent4 8" xfId="252"/>
    <cellStyle name="20% - Accent4 8 2" xfId="380"/>
    <cellStyle name="20% - Accent4 9" xfId="143"/>
    <cellStyle name="20% - Accent4 9 2" xfId="381"/>
    <cellStyle name="20% - Accent5 10" xfId="53"/>
    <cellStyle name="20% - Accent5 10 2" xfId="126"/>
    <cellStyle name="20% - Accent5 11" xfId="293"/>
    <cellStyle name="20% - Accent5 11 2" xfId="297"/>
    <cellStyle name="20% - Accent5 12" xfId="303"/>
    <cellStyle name="20% - Accent5 12 2" xfId="307"/>
    <cellStyle name="20% - Accent5 13" xfId="313"/>
    <cellStyle name="20% - Accent5 13 2" xfId="317"/>
    <cellStyle name="20% - Accent5 14" xfId="321"/>
    <cellStyle name="20% - Accent5 14 2" xfId="325"/>
    <cellStyle name="20% - Accent5 15" xfId="244"/>
    <cellStyle name="20% - Accent5 15 2" xfId="11"/>
    <cellStyle name="20% - Accent5 16" xfId="135"/>
    <cellStyle name="20% - Accent5 16 2" xfId="328"/>
    <cellStyle name="20% - Accent5 17" xfId="382"/>
    <cellStyle name="20% - Accent5 17 2" xfId="385"/>
    <cellStyle name="20% - Accent5 18" xfId="387"/>
    <cellStyle name="20% - Accent5 18 2" xfId="390"/>
    <cellStyle name="20% - Accent5 19" xfId="200"/>
    <cellStyle name="20% - Accent5 19 2" xfId="60"/>
    <cellStyle name="20% - Accent5 2" xfId="392"/>
    <cellStyle name="20% - Accent5 2 2" xfId="394"/>
    <cellStyle name="20% - Accent5 20" xfId="245"/>
    <cellStyle name="20% - Accent5 20 2" xfId="12"/>
    <cellStyle name="20% - Accent5 21" xfId="136"/>
    <cellStyle name="20% - Accent5 21 2" xfId="329"/>
    <cellStyle name="20% - Accent5 22" xfId="383"/>
    <cellStyle name="20% - Accent5 22 2" xfId="386"/>
    <cellStyle name="20% - Accent5 23" xfId="388"/>
    <cellStyle name="20% - Accent5 23 2" xfId="391"/>
    <cellStyle name="20% - Accent5 24" xfId="201"/>
    <cellStyle name="20% - Accent5 24 2" xfId="61"/>
    <cellStyle name="20% - Accent5 25" xfId="395"/>
    <cellStyle name="20% - Accent5 3" xfId="396"/>
    <cellStyle name="20% - Accent5 3 2" xfId="89"/>
    <cellStyle name="20% - Accent5 4" xfId="397"/>
    <cellStyle name="20% - Accent5 4 2" xfId="276"/>
    <cellStyle name="20% - Accent5 5" xfId="399"/>
    <cellStyle name="20% - Accent5 5 2" xfId="402"/>
    <cellStyle name="20% - Accent5 6" xfId="403"/>
    <cellStyle name="20% - Accent5 6 2" xfId="404"/>
    <cellStyle name="20% - Accent5 7" xfId="405"/>
    <cellStyle name="20% - Accent5 7 2" xfId="406"/>
    <cellStyle name="20% - Accent5 8" xfId="84"/>
    <cellStyle name="20% - Accent5 8 2" xfId="407"/>
    <cellStyle name="20% - Accent5 9" xfId="91"/>
    <cellStyle name="20% - Accent5 9 2" xfId="352"/>
    <cellStyle name="20% - Accent6 10" xfId="408"/>
    <cellStyle name="20% - Accent6 10 2" xfId="409"/>
    <cellStyle name="20% - Accent6 11" xfId="410"/>
    <cellStyle name="20% - Accent6 11 2" xfId="411"/>
    <cellStyle name="20% - Accent6 12" xfId="412"/>
    <cellStyle name="20% - Accent6 12 2" xfId="413"/>
    <cellStyle name="20% - Accent6 13" xfId="416"/>
    <cellStyle name="20% - Accent6 13 2" xfId="213"/>
    <cellStyle name="20% - Accent6 14" xfId="417"/>
    <cellStyle name="20% - Accent6 14 2" xfId="418"/>
    <cellStyle name="20% - Accent6 15" xfId="419"/>
    <cellStyle name="20% - Accent6 15 2" xfId="421"/>
    <cellStyle name="20% - Accent6 16" xfId="368"/>
    <cellStyle name="20% - Accent6 16 2" xfId="423"/>
    <cellStyle name="20% - Accent6 17" xfId="426"/>
    <cellStyle name="20% - Accent6 17 2" xfId="96"/>
    <cellStyle name="20% - Accent6 18" xfId="429"/>
    <cellStyle name="20% - Accent6 18 2" xfId="285"/>
    <cellStyle name="20% - Accent6 19" xfId="431"/>
    <cellStyle name="20% - Accent6 19 2" xfId="436"/>
    <cellStyle name="20% - Accent6 2" xfId="438"/>
    <cellStyle name="20% - Accent6 2 2" xfId="439"/>
    <cellStyle name="20% - Accent6 20" xfId="420"/>
    <cellStyle name="20% - Accent6 20 2" xfId="422"/>
    <cellStyle name="20% - Accent6 21" xfId="369"/>
    <cellStyle name="20% - Accent6 21 2" xfId="424"/>
    <cellStyle name="20% - Accent6 22" xfId="427"/>
    <cellStyle name="20% - Accent6 22 2" xfId="97"/>
    <cellStyle name="20% - Accent6 23" xfId="430"/>
    <cellStyle name="20% - Accent6 23 2" xfId="286"/>
    <cellStyle name="20% - Accent6 24" xfId="432"/>
    <cellStyle name="20% - Accent6 24 2" xfId="437"/>
    <cellStyle name="20% - Accent6 25" xfId="440"/>
    <cellStyle name="20% - Accent6 3" xfId="75"/>
    <cellStyle name="20% - Accent6 3 2" xfId="441"/>
    <cellStyle name="20% - Accent6 4" xfId="442"/>
    <cellStyle name="20% - Accent6 4 2" xfId="23"/>
    <cellStyle name="20% - Accent6 5" xfId="444"/>
    <cellStyle name="20% - Accent6 5 2" xfId="34"/>
    <cellStyle name="20% - Accent6 6" xfId="445"/>
    <cellStyle name="20% - Accent6 6 2" xfId="448"/>
    <cellStyle name="20% - Accent6 7" xfId="449"/>
    <cellStyle name="20% - Accent6 7 2" xfId="450"/>
    <cellStyle name="20% - Accent6 8" xfId="453"/>
    <cellStyle name="20% - Accent6 8 2" xfId="454"/>
    <cellStyle name="20% - Accent6 9" xfId="455"/>
    <cellStyle name="20% - Accent6 9 2" xfId="456"/>
    <cellStyle name="40% - Accent1 10" xfId="401"/>
    <cellStyle name="40% - Accent1 10 2" xfId="457"/>
    <cellStyle name="40% - Accent1 11" xfId="458"/>
    <cellStyle name="40% - Accent1 11 2" xfId="460"/>
    <cellStyle name="40% - Accent1 12" xfId="433"/>
    <cellStyle name="40% - Accent1 12 2" xfId="461"/>
    <cellStyle name="40% - Accent1 13" xfId="463"/>
    <cellStyle name="40% - Accent1 13 2" xfId="464"/>
    <cellStyle name="40% - Accent1 14" xfId="466"/>
    <cellStyle name="40% - Accent1 14 2" xfId="469"/>
    <cellStyle name="40% - Accent1 15" xfId="470"/>
    <cellStyle name="40% - Accent1 15 2" xfId="472"/>
    <cellStyle name="40% - Accent1 16" xfId="467"/>
    <cellStyle name="40% - Accent1 16 2" xfId="474"/>
    <cellStyle name="40% - Accent1 17" xfId="476"/>
    <cellStyle name="40% - Accent1 17 2" xfId="478"/>
    <cellStyle name="40% - Accent1 18" xfId="480"/>
    <cellStyle name="40% - Accent1 18 2" xfId="482"/>
    <cellStyle name="40% - Accent1 19" xfId="486"/>
    <cellStyle name="40% - Accent1 19 2" xfId="490"/>
    <cellStyle name="40% - Accent1 2" xfId="492"/>
    <cellStyle name="40% - Accent1 2 2" xfId="493"/>
    <cellStyle name="40% - Accent1 20" xfId="471"/>
    <cellStyle name="40% - Accent1 20 2" xfId="473"/>
    <cellStyle name="40% - Accent1 21" xfId="468"/>
    <cellStyle name="40% - Accent1 21 2" xfId="475"/>
    <cellStyle name="40% - Accent1 22" xfId="477"/>
    <cellStyle name="40% - Accent1 22 2" xfId="479"/>
    <cellStyle name="40% - Accent1 23" xfId="481"/>
    <cellStyle name="40% - Accent1 23 2" xfId="483"/>
    <cellStyle name="40% - Accent1 24" xfId="487"/>
    <cellStyle name="40% - Accent1 24 2" xfId="491"/>
    <cellStyle name="40% - Accent1 25" xfId="149"/>
    <cellStyle name="40% - Accent1 3" xfId="495"/>
    <cellStyle name="40% - Accent1 3 2" xfId="497"/>
    <cellStyle name="40% - Accent1 4" xfId="225"/>
    <cellStyle name="40% - Accent1 4 2" xfId="498"/>
    <cellStyle name="40% - Accent1 5" xfId="120"/>
    <cellStyle name="40% - Accent1 5 2" xfId="499"/>
    <cellStyle name="40% - Accent1 6" xfId="73"/>
    <cellStyle name="40% - Accent1 6 2" xfId="500"/>
    <cellStyle name="40% - Accent1 7" xfId="502"/>
    <cellStyle name="40% - Accent1 7 2" xfId="504"/>
    <cellStyle name="40% - Accent1 8" xfId="184"/>
    <cellStyle name="40% - Accent1 8 2" xfId="484"/>
    <cellStyle name="40% - Accent1 9" xfId="508"/>
    <cellStyle name="40% - Accent1 9 2" xfId="510"/>
    <cellStyle name="40% - Accent2 10" xfId="74"/>
    <cellStyle name="40% - Accent2 10 2" xfId="501"/>
    <cellStyle name="40% - Accent2 11" xfId="503"/>
    <cellStyle name="40% - Accent2 11 2" xfId="505"/>
    <cellStyle name="40% - Accent2 12" xfId="185"/>
    <cellStyle name="40% - Accent2 12 2" xfId="485"/>
    <cellStyle name="40% - Accent2 13" xfId="509"/>
    <cellStyle name="40% - Accent2 13 2" xfId="511"/>
    <cellStyle name="40% - Accent2 14" xfId="512"/>
    <cellStyle name="40% - Accent2 14 2" xfId="513"/>
    <cellStyle name="40% - Accent2 15" xfId="256"/>
    <cellStyle name="40% - Accent2 15 2" xfId="28"/>
    <cellStyle name="40% - Accent2 16" xfId="488"/>
    <cellStyle name="40% - Accent2 16 2" xfId="45"/>
    <cellStyle name="40% - Accent2 17" xfId="514"/>
    <cellStyle name="40% - Accent2 17 2" xfId="518"/>
    <cellStyle name="40% - Accent2 18" xfId="520"/>
    <cellStyle name="40% - Accent2 18 2" xfId="522"/>
    <cellStyle name="40% - Accent2 19" xfId="516"/>
    <cellStyle name="40% - Accent2 19 2" xfId="524"/>
    <cellStyle name="40% - Accent2 2" xfId="526"/>
    <cellStyle name="40% - Accent2 2 2" xfId="264"/>
    <cellStyle name="40% - Accent2 20" xfId="257"/>
    <cellStyle name="40% - Accent2 20 2" xfId="29"/>
    <cellStyle name="40% - Accent2 21" xfId="489"/>
    <cellStyle name="40% - Accent2 21 2" xfId="46"/>
    <cellStyle name="40% - Accent2 22" xfId="515"/>
    <cellStyle name="40% - Accent2 22 2" xfId="519"/>
    <cellStyle name="40% - Accent2 23" xfId="521"/>
    <cellStyle name="40% - Accent2 23 2" xfId="523"/>
    <cellStyle name="40% - Accent2 24" xfId="517"/>
    <cellStyle name="40% - Accent2 24 2" xfId="525"/>
    <cellStyle name="40% - Accent2 25" xfId="170"/>
    <cellStyle name="40% - Accent2 3" xfId="529"/>
    <cellStyle name="40% - Accent2 3 2" xfId="531"/>
    <cellStyle name="40% - Accent2 4" xfId="229"/>
    <cellStyle name="40% - Accent2 4 2" xfId="533"/>
    <cellStyle name="40% - Accent2 5" xfId="100"/>
    <cellStyle name="40% - Accent2 5 2" xfId="535"/>
    <cellStyle name="40% - Accent2 6" xfId="540"/>
    <cellStyle name="40% - Accent2 6 2" xfId="544"/>
    <cellStyle name="40% - Accent2 7" xfId="546"/>
    <cellStyle name="40% - Accent2 7 2" xfId="347"/>
    <cellStyle name="40% - Accent2 8" xfId="191"/>
    <cellStyle name="40% - Accent2 8 2" xfId="496"/>
    <cellStyle name="40% - Accent2 9" xfId="551"/>
    <cellStyle name="40% - Accent2 9 2" xfId="530"/>
    <cellStyle name="40% - Accent3 10" xfId="554"/>
    <cellStyle name="40% - Accent3 10 2" xfId="558"/>
    <cellStyle name="40% - Accent3 11" xfId="560"/>
    <cellStyle name="40% - Accent3 11 2" xfId="562"/>
    <cellStyle name="40% - Accent3 12" xfId="210"/>
    <cellStyle name="40% - Accent3 12 2" xfId="564"/>
    <cellStyle name="40% - Accent3 13" xfId="566"/>
    <cellStyle name="40% - Accent3 13 2" xfId="568"/>
    <cellStyle name="40% - Accent3 14" xfId="569"/>
    <cellStyle name="40% - Accent3 14 2" xfId="35"/>
    <cellStyle name="40% - Accent3 15" xfId="268"/>
    <cellStyle name="40% - Accent3 15 2" xfId="18"/>
    <cellStyle name="40% - Accent3 16" xfId="570"/>
    <cellStyle name="40% - Accent3 16 2" xfId="572"/>
    <cellStyle name="40% - Accent3 17" xfId="574"/>
    <cellStyle name="40% - Accent3 17 2" xfId="576"/>
    <cellStyle name="40% - Accent3 18" xfId="343"/>
    <cellStyle name="40% - Accent3 18 2" xfId="578"/>
    <cellStyle name="40% - Accent3 19" xfId="580"/>
    <cellStyle name="40% - Accent3 19 2" xfId="41"/>
    <cellStyle name="40% - Accent3 2" xfId="155"/>
    <cellStyle name="40% - Accent3 2 2" xfId="157"/>
    <cellStyle name="40% - Accent3 20" xfId="269"/>
    <cellStyle name="40% - Accent3 20 2" xfId="19"/>
    <cellStyle name="40% - Accent3 21" xfId="571"/>
    <cellStyle name="40% - Accent3 21 2" xfId="573"/>
    <cellStyle name="40% - Accent3 22" xfId="575"/>
    <cellStyle name="40% - Accent3 22 2" xfId="577"/>
    <cellStyle name="40% - Accent3 23" xfId="344"/>
    <cellStyle name="40% - Accent3 23 2" xfId="579"/>
    <cellStyle name="40% - Accent3 24" xfId="581"/>
    <cellStyle name="40% - Accent3 24 2" xfId="42"/>
    <cellStyle name="40% - Accent3 25" xfId="583"/>
    <cellStyle name="40% - Accent3 3" xfId="162"/>
    <cellStyle name="40% - Accent3 3 2" xfId="164"/>
    <cellStyle name="40% - Accent3 4" xfId="167"/>
    <cellStyle name="40% - Accent3 4 2" xfId="169"/>
    <cellStyle name="40% - Accent3 5" xfId="66"/>
    <cellStyle name="40% - Accent3 5 2" xfId="172"/>
    <cellStyle name="40% - Accent3 6" xfId="587"/>
    <cellStyle name="40% - Accent3 6 2" xfId="588"/>
    <cellStyle name="40% - Accent3 7" xfId="589"/>
    <cellStyle name="40% - Accent3 7 2" xfId="590"/>
    <cellStyle name="40% - Accent3 8" xfId="194"/>
    <cellStyle name="40% - Accent3 8 2" xfId="122"/>
    <cellStyle name="40% - Accent3 9" xfId="593"/>
    <cellStyle name="40% - Accent3 9 2" xfId="582"/>
    <cellStyle name="40% - Accent4 10" xfId="594"/>
    <cellStyle name="40% - Accent4 10 2" xfId="595"/>
    <cellStyle name="40% - Accent4 11" xfId="596"/>
    <cellStyle name="40% - Accent4 11 2" xfId="597"/>
    <cellStyle name="40% - Accent4 12" xfId="598"/>
    <cellStyle name="40% - Accent4 12 2" xfId="98"/>
    <cellStyle name="40% - Accent4 13" xfId="599"/>
    <cellStyle name="40% - Accent4 13 2" xfId="600"/>
    <cellStyle name="40% - Accent4 14" xfId="601"/>
    <cellStyle name="40% - Accent4 14 2" xfId="603"/>
    <cellStyle name="40% - Accent4 15" xfId="604"/>
    <cellStyle name="40% - Accent4 15 2" xfId="607"/>
    <cellStyle name="40% - Accent4 16" xfId="609"/>
    <cellStyle name="40% - Accent4 16 2" xfId="48"/>
    <cellStyle name="40% - Accent4 17" xfId="611"/>
    <cellStyle name="40% - Accent4 17 2" xfId="38"/>
    <cellStyle name="40% - Accent4 18" xfId="357"/>
    <cellStyle name="40% - Accent4 18 2" xfId="613"/>
    <cellStyle name="40% - Accent4 19" xfId="615"/>
    <cellStyle name="40% - Accent4 19 2" xfId="617"/>
    <cellStyle name="40% - Accent4 2" xfId="231"/>
    <cellStyle name="40% - Accent4 2 2" xfId="235"/>
    <cellStyle name="40% - Accent4 20" xfId="605"/>
    <cellStyle name="40% - Accent4 20 2" xfId="608"/>
    <cellStyle name="40% - Accent4 21" xfId="610"/>
    <cellStyle name="40% - Accent4 21 2" xfId="49"/>
    <cellStyle name="40% - Accent4 22" xfId="612"/>
    <cellStyle name="40% - Accent4 22 2" xfId="39"/>
    <cellStyle name="40% - Accent4 23" xfId="358"/>
    <cellStyle name="40% - Accent4 23 2" xfId="614"/>
    <cellStyle name="40% - Accent4 24" xfId="616"/>
    <cellStyle name="40% - Accent4 24 2" xfId="618"/>
    <cellStyle name="40% - Accent4 25" xfId="619"/>
    <cellStyle name="40% - Accent4 3" xfId="239"/>
    <cellStyle name="40% - Accent4 3 2" xfId="241"/>
    <cellStyle name="40% - Accent4 4" xfId="234"/>
    <cellStyle name="40% - Accent4 4 2" xfId="250"/>
    <cellStyle name="40% - Accent4 5" xfId="3"/>
    <cellStyle name="40% - Accent4 5 2" xfId="82"/>
    <cellStyle name="40% - Accent4 6" xfId="623"/>
    <cellStyle name="40% - Accent4 6 2" xfId="451"/>
    <cellStyle name="40% - Accent4 7" xfId="624"/>
    <cellStyle name="40% - Accent4 7 2" xfId="625"/>
    <cellStyle name="40% - Accent4 8" xfId="197"/>
    <cellStyle name="40% - Accent4 8 2" xfId="626"/>
    <cellStyle name="40% - Accent4 9" xfId="627"/>
    <cellStyle name="40% - Accent4 9 2" xfId="628"/>
    <cellStyle name="40% - Accent5 10" xfId="629"/>
    <cellStyle name="40% - Accent5 10 2" xfId="632"/>
    <cellStyle name="40% - Accent5 11" xfId="633"/>
    <cellStyle name="40% - Accent5 11 2" xfId="634"/>
    <cellStyle name="40% - Accent5 12" xfId="635"/>
    <cellStyle name="40% - Accent5 12 2" xfId="636"/>
    <cellStyle name="40% - Accent5 13" xfId="637"/>
    <cellStyle name="40% - Accent5 13 2" xfId="638"/>
    <cellStyle name="40% - Accent5 14" xfId="640"/>
    <cellStyle name="40% - Accent5 14 2" xfId="641"/>
    <cellStyle name="40% - Accent5 15" xfId="643"/>
    <cellStyle name="40% - Accent5 15 2" xfId="645"/>
    <cellStyle name="40% - Accent5 16" xfId="648"/>
    <cellStyle name="40% - Accent5 16 2" xfId="651"/>
    <cellStyle name="40% - Accent5 17" xfId="654"/>
    <cellStyle name="40% - Accent5 17 2" xfId="657"/>
    <cellStyle name="40% - Accent5 18" xfId="661"/>
    <cellStyle name="40% - Accent5 18 2" xfId="664"/>
    <cellStyle name="40% - Accent5 19" xfId="667"/>
    <cellStyle name="40% - Accent5 19 2" xfId="670"/>
    <cellStyle name="40% - Accent5 2" xfId="671"/>
    <cellStyle name="40% - Accent5 2 2" xfId="672"/>
    <cellStyle name="40% - Accent5 20" xfId="642"/>
    <cellStyle name="40% - Accent5 20 2" xfId="644"/>
    <cellStyle name="40% - Accent5 21" xfId="647"/>
    <cellStyle name="40% - Accent5 21 2" xfId="650"/>
    <cellStyle name="40% - Accent5 22" xfId="653"/>
    <cellStyle name="40% - Accent5 22 2" xfId="656"/>
    <cellStyle name="40% - Accent5 23" xfId="660"/>
    <cellStyle name="40% - Accent5 23 2" xfId="663"/>
    <cellStyle name="40% - Accent5 24" xfId="666"/>
    <cellStyle name="40% - Accent5 24 2" xfId="669"/>
    <cellStyle name="40% - Accent5 25" xfId="674"/>
    <cellStyle name="40% - Accent5 3" xfId="677"/>
    <cellStyle name="40% - Accent5 3 2" xfId="678"/>
    <cellStyle name="40% - Accent5 4" xfId="248"/>
    <cellStyle name="40% - Accent5 4 2" xfId="679"/>
    <cellStyle name="40% - Accent5 5" xfId="680"/>
    <cellStyle name="40% - Accent5 5 2" xfId="681"/>
    <cellStyle name="40% - Accent5 6" xfId="685"/>
    <cellStyle name="40% - Accent5 6 2" xfId="686"/>
    <cellStyle name="40% - Accent5 7" xfId="687"/>
    <cellStyle name="40% - Accent5 7 2" xfId="689"/>
    <cellStyle name="40% - Accent5 8" xfId="202"/>
    <cellStyle name="40% - Accent5 8 2" xfId="690"/>
    <cellStyle name="40% - Accent5 9" xfId="691"/>
    <cellStyle name="40% - Accent5 9 2" xfId="692"/>
    <cellStyle name="40% - Accent6 10" xfId="693"/>
    <cellStyle name="40% - Accent6 10 2" xfId="694"/>
    <cellStyle name="40% - Accent6 11" xfId="695"/>
    <cellStyle name="40% - Accent6 11 2" xfId="697"/>
    <cellStyle name="40% - Accent6 12" xfId="698"/>
    <cellStyle name="40% - Accent6 12 2" xfId="312"/>
    <cellStyle name="40% - Accent6 13" xfId="700"/>
    <cellStyle name="40% - Accent6 13 2" xfId="702"/>
    <cellStyle name="40% - Accent6 14" xfId="704"/>
    <cellStyle name="40% - Accent6 14 2" xfId="706"/>
    <cellStyle name="40% - Accent6 15" xfId="631"/>
    <cellStyle name="40% - Accent6 15 2" xfId="709"/>
    <cellStyle name="40% - Accent6 16" xfId="711"/>
    <cellStyle name="40% - Accent6 16 2" xfId="713"/>
    <cellStyle name="40% - Accent6 17" xfId="715"/>
    <cellStyle name="40% - Accent6 17 2" xfId="415"/>
    <cellStyle name="40% - Accent6 18" xfId="719"/>
    <cellStyle name="40% - Accent6 18 2" xfId="721"/>
    <cellStyle name="40% - Accent6 19" xfId="723"/>
    <cellStyle name="40% - Accent6 19 2" xfId="725"/>
    <cellStyle name="40% - Accent6 2" xfId="726"/>
    <cellStyle name="40% - Accent6 2 2" xfId="727"/>
    <cellStyle name="40% - Accent6 20" xfId="630"/>
    <cellStyle name="40% - Accent6 20 2" xfId="708"/>
    <cellStyle name="40% - Accent6 21" xfId="710"/>
    <cellStyle name="40% - Accent6 21 2" xfId="712"/>
    <cellStyle name="40% - Accent6 22" xfId="714"/>
    <cellStyle name="40% - Accent6 22 2" xfId="414"/>
    <cellStyle name="40% - Accent6 23" xfId="718"/>
    <cellStyle name="40% - Accent6 23 2" xfId="720"/>
    <cellStyle name="40% - Accent6 24" xfId="722"/>
    <cellStyle name="40% - Accent6 24 2" xfId="724"/>
    <cellStyle name="40% - Accent6 25" xfId="728"/>
    <cellStyle name="40% - Accent6 3" xfId="731"/>
    <cellStyle name="40% - Accent6 3 2" xfId="79"/>
    <cellStyle name="40% - Accent6 4" xfId="253"/>
    <cellStyle name="40% - Accent6 4 2" xfId="733"/>
    <cellStyle name="40% - Accent6 5" xfId="734"/>
    <cellStyle name="40% - Accent6 5 2" xfId="735"/>
    <cellStyle name="40% - Accent6 6" xfId="553"/>
    <cellStyle name="40% - Accent6 6 2" xfId="557"/>
    <cellStyle name="40% - Accent6 7" xfId="559"/>
    <cellStyle name="40% - Accent6 7 2" xfId="561"/>
    <cellStyle name="40% - Accent6 8" xfId="207"/>
    <cellStyle name="40% - Accent6 8 2" xfId="563"/>
    <cellStyle name="40% - Accent6 9" xfId="565"/>
    <cellStyle name="40% - Accent6 9 2" xfId="567"/>
    <cellStyle name="60% - Accent1 10" xfId="736"/>
    <cellStyle name="60% - Accent1 10 2" xfId="737"/>
    <cellStyle name="60% - Accent1 11" xfId="738"/>
    <cellStyle name="60% - Accent1 11 2" xfId="740"/>
    <cellStyle name="60% - Accent1 12" xfId="741"/>
    <cellStyle name="60% - Accent1 12 2" xfId="425"/>
    <cellStyle name="60% - Accent1 13" xfId="742"/>
    <cellStyle name="60% - Accent1 13 2" xfId="743"/>
    <cellStyle name="60% - Accent1 14" xfId="308"/>
    <cellStyle name="60% - Accent1 14 2" xfId="744"/>
    <cellStyle name="60% - Accent1 15" xfId="746"/>
    <cellStyle name="60% - Accent1 15 2" xfId="748"/>
    <cellStyle name="60% - Accent1 16" xfId="750"/>
    <cellStyle name="60% - Accent1 16 2" xfId="753"/>
    <cellStyle name="60% - Accent1 17" xfId="755"/>
    <cellStyle name="60% - Accent1 17 2" xfId="757"/>
    <cellStyle name="60% - Accent1 18" xfId="759"/>
    <cellStyle name="60% - Accent1 18 2" xfId="761"/>
    <cellStyle name="60% - Accent1 19" xfId="763"/>
    <cellStyle name="60% - Accent1 19 2" xfId="765"/>
    <cellStyle name="60% - Accent1 2" xfId="768"/>
    <cellStyle name="60% - Accent1 2 2" xfId="373"/>
    <cellStyle name="60% - Accent1 20" xfId="745"/>
    <cellStyle name="60% - Accent1 20 2" xfId="747"/>
    <cellStyle name="60% - Accent1 21" xfId="749"/>
    <cellStyle name="60% - Accent1 21 2" xfId="752"/>
    <cellStyle name="60% - Accent1 22" xfId="754"/>
    <cellStyle name="60% - Accent1 22 2" xfId="756"/>
    <cellStyle name="60% - Accent1 23" xfId="758"/>
    <cellStyle name="60% - Accent1 23 2" xfId="760"/>
    <cellStyle name="60% - Accent1 24" xfId="762"/>
    <cellStyle name="60% - Accent1 24 2" xfId="764"/>
    <cellStyle name="60% - Accent1 25" xfId="769"/>
    <cellStyle name="60% - Accent1 3" xfId="770"/>
    <cellStyle name="60% - Accent1 3 2" xfId="398"/>
    <cellStyle name="60% - Accent1 4" xfId="771"/>
    <cellStyle name="60% - Accent1 4 2" xfId="443"/>
    <cellStyle name="60% - Accent1 5" xfId="772"/>
    <cellStyle name="60% - Accent1 5 2" xfId="773"/>
    <cellStyle name="60% - Accent1 6" xfId="774"/>
    <cellStyle name="60% - Accent1 6 2" xfId="775"/>
    <cellStyle name="60% - Accent1 7" xfId="776"/>
    <cellStyle name="60% - Accent1 7 2" xfId="777"/>
    <cellStyle name="60% - Accent1 8" xfId="778"/>
    <cellStyle name="60% - Accent1 8 2" xfId="779"/>
    <cellStyle name="60% - Accent1 9" xfId="780"/>
    <cellStyle name="60% - Accent1 9 2" xfId="781"/>
    <cellStyle name="60% - Accent2 10" xfId="782"/>
    <cellStyle name="60% - Accent2 10 2" xfId="783"/>
    <cellStyle name="60% - Accent2 11" xfId="784"/>
    <cellStyle name="60% - Accent2 11 2" xfId="785"/>
    <cellStyle name="60% - Accent2 12" xfId="786"/>
    <cellStyle name="60% - Accent2 12 2" xfId="787"/>
    <cellStyle name="60% - Accent2 13" xfId="788"/>
    <cellStyle name="60% - Accent2 13 2" xfId="789"/>
    <cellStyle name="60% - Accent2 14" xfId="790"/>
    <cellStyle name="60% - Accent2 14 2" xfId="791"/>
    <cellStyle name="60% - Accent2 15" xfId="794"/>
    <cellStyle name="60% - Accent2 15 2" xfId="796"/>
    <cellStyle name="60% - Accent2 16" xfId="798"/>
    <cellStyle name="60% - Accent2 16 2" xfId="800"/>
    <cellStyle name="60% - Accent2 17" xfId="802"/>
    <cellStyle name="60% - Accent2 17 2" xfId="804"/>
    <cellStyle name="60% - Accent2 18" xfId="806"/>
    <cellStyle name="60% - Accent2 18 2" xfId="808"/>
    <cellStyle name="60% - Accent2 19" xfId="810"/>
    <cellStyle name="60% - Accent2 19 2" xfId="813"/>
    <cellStyle name="60% - Accent2 2" xfId="816"/>
    <cellStyle name="60% - Accent2 2 2" xfId="817"/>
    <cellStyle name="60% - Accent2 20" xfId="793"/>
    <cellStyle name="60% - Accent2 20 2" xfId="795"/>
    <cellStyle name="60% - Accent2 21" xfId="797"/>
    <cellStyle name="60% - Accent2 21 2" xfId="799"/>
    <cellStyle name="60% - Accent2 22" xfId="801"/>
    <cellStyle name="60% - Accent2 22 2" xfId="803"/>
    <cellStyle name="60% - Accent2 23" xfId="805"/>
    <cellStyle name="60% - Accent2 23 2" xfId="807"/>
    <cellStyle name="60% - Accent2 24" xfId="809"/>
    <cellStyle name="60% - Accent2 24 2" xfId="812"/>
    <cellStyle name="60% - Accent2 25" xfId="818"/>
    <cellStyle name="60% - Accent2 3" xfId="819"/>
    <cellStyle name="60% - Accent2 3 2" xfId="820"/>
    <cellStyle name="60% - Accent2 4" xfId="821"/>
    <cellStyle name="60% - Accent2 4 2" xfId="822"/>
    <cellStyle name="60% - Accent2 5" xfId="823"/>
    <cellStyle name="60% - Accent2 5 2" xfId="824"/>
    <cellStyle name="60% - Accent2 6" xfId="825"/>
    <cellStyle name="60% - Accent2 6 2" xfId="828"/>
    <cellStyle name="60% - Accent2 7" xfId="830"/>
    <cellStyle name="60% - Accent2 7 2" xfId="831"/>
    <cellStyle name="60% - Accent2 8" xfId="832"/>
    <cellStyle name="60% - Accent2 8 2" xfId="833"/>
    <cellStyle name="60% - Accent2 9" xfId="834"/>
    <cellStyle name="60% - Accent2 9 2" xfId="835"/>
    <cellStyle name="60% - Accent3 10" xfId="837"/>
    <cellStyle name="60% - Accent3 10 2" xfId="838"/>
    <cellStyle name="60% - Accent3 11" xfId="839"/>
    <cellStyle name="60% - Accent3 11 2" xfId="840"/>
    <cellStyle name="60% - Accent3 12" xfId="842"/>
    <cellStyle name="60% - Accent3 12 2" xfId="843"/>
    <cellStyle name="60% - Accent3 13" xfId="844"/>
    <cellStyle name="60% - Accent3 13 2" xfId="845"/>
    <cellStyle name="60% - Accent3 14" xfId="21"/>
    <cellStyle name="60% - Accent3 14 2" xfId="846"/>
    <cellStyle name="60% - Accent3 15" xfId="850"/>
    <cellStyle name="60% - Accent3 15 2" xfId="852"/>
    <cellStyle name="60% - Accent3 16" xfId="854"/>
    <cellStyle name="60% - Accent3 16 2" xfId="857"/>
    <cellStyle name="60% - Accent3 17" xfId="859"/>
    <cellStyle name="60% - Accent3 17 2" xfId="861"/>
    <cellStyle name="60% - Accent3 18" xfId="863"/>
    <cellStyle name="60% - Accent3 18 2" xfId="865"/>
    <cellStyle name="60% - Accent3 19" xfId="867"/>
    <cellStyle name="60% - Accent3 19 2" xfId="869"/>
    <cellStyle name="60% - Accent3 2" xfId="872"/>
    <cellStyle name="60% - Accent3 2 2" xfId="873"/>
    <cellStyle name="60% - Accent3 20" xfId="849"/>
    <cellStyle name="60% - Accent3 20 2" xfId="851"/>
    <cellStyle name="60% - Accent3 21" xfId="853"/>
    <cellStyle name="60% - Accent3 21 2" xfId="856"/>
    <cellStyle name="60% - Accent3 22" xfId="858"/>
    <cellStyle name="60% - Accent3 22 2" xfId="860"/>
    <cellStyle name="60% - Accent3 23" xfId="862"/>
    <cellStyle name="60% - Accent3 23 2" xfId="864"/>
    <cellStyle name="60% - Accent3 24" xfId="866"/>
    <cellStyle name="60% - Accent3 24 2" xfId="868"/>
    <cellStyle name="60% - Accent3 25" xfId="874"/>
    <cellStyle name="60% - Accent3 3" xfId="875"/>
    <cellStyle name="60% - Accent3 3 2" xfId="876"/>
    <cellStyle name="60% - Accent3 4" xfId="877"/>
    <cellStyle name="60% - Accent3 4 2" xfId="878"/>
    <cellStyle name="60% - Accent3 5" xfId="879"/>
    <cellStyle name="60% - Accent3 5 2" xfId="880"/>
    <cellStyle name="60% - Accent3 6" xfId="881"/>
    <cellStyle name="60% - Accent3 6 2" xfId="883"/>
    <cellStyle name="60% - Accent3 7" xfId="885"/>
    <cellStyle name="60% - Accent3 7 2" xfId="886"/>
    <cellStyle name="60% - Accent3 8" xfId="887"/>
    <cellStyle name="60% - Accent3 8 2" xfId="888"/>
    <cellStyle name="60% - Accent3 9" xfId="889"/>
    <cellStyle name="60% - Accent3 9 2" xfId="890"/>
    <cellStyle name="60% - Accent4 10" xfId="891"/>
    <cellStyle name="60% - Accent4 10 2" xfId="892"/>
    <cellStyle name="60% - Accent4 11" xfId="893"/>
    <cellStyle name="60% - Accent4 11 2" xfId="894"/>
    <cellStyle name="60% - Accent4 12" xfId="898"/>
    <cellStyle name="60% - Accent4 12 2" xfId="899"/>
    <cellStyle name="60% - Accent4 13" xfId="900"/>
    <cellStyle name="60% - Accent4 13 2" xfId="841"/>
    <cellStyle name="60% - Accent4 14" xfId="101"/>
    <cellStyle name="60% - Accent4 14 2" xfId="901"/>
    <cellStyle name="60% - Accent4 15" xfId="904"/>
    <cellStyle name="60% - Accent4 15 2" xfId="907"/>
    <cellStyle name="60% - Accent4 16" xfId="910"/>
    <cellStyle name="60% - Accent4 16 2" xfId="913"/>
    <cellStyle name="60% - Accent4 17" xfId="916"/>
    <cellStyle name="60% - Accent4 17 2" xfId="919"/>
    <cellStyle name="60% - Accent4 18" xfId="922"/>
    <cellStyle name="60% - Accent4 18 2" xfId="897"/>
    <cellStyle name="60% - Accent4 19" xfId="925"/>
    <cellStyle name="60% - Accent4 19 2" xfId="928"/>
    <cellStyle name="60% - Accent4 2" xfId="903"/>
    <cellStyle name="60% - Accent4 2 2" xfId="906"/>
    <cellStyle name="60% - Accent4 20" xfId="902"/>
    <cellStyle name="60% - Accent4 20 2" xfId="905"/>
    <cellStyle name="60% - Accent4 21" xfId="909"/>
    <cellStyle name="60% - Accent4 21 2" xfId="912"/>
    <cellStyle name="60% - Accent4 22" xfId="915"/>
    <cellStyle name="60% - Accent4 22 2" xfId="918"/>
    <cellStyle name="60% - Accent4 23" xfId="921"/>
    <cellStyle name="60% - Accent4 23 2" xfId="896"/>
    <cellStyle name="60% - Accent4 24" xfId="924"/>
    <cellStyle name="60% - Accent4 24 2" xfId="927"/>
    <cellStyle name="60% - Accent4 25" xfId="931"/>
    <cellStyle name="60% - Accent4 3" xfId="908"/>
    <cellStyle name="60% - Accent4 3 2" xfId="911"/>
    <cellStyle name="60% - Accent4 4" xfId="914"/>
    <cellStyle name="60% - Accent4 4 2" xfId="917"/>
    <cellStyle name="60% - Accent4 5" xfId="920"/>
    <cellStyle name="60% - Accent4 5 2" xfId="895"/>
    <cellStyle name="60% - Accent4 6" xfId="923"/>
    <cellStyle name="60% - Accent4 6 2" xfId="926"/>
    <cellStyle name="60% - Accent4 7" xfId="930"/>
    <cellStyle name="60% - Accent4 7 2" xfId="932"/>
    <cellStyle name="60% - Accent4 8" xfId="933"/>
    <cellStyle name="60% - Accent4 8 2" xfId="934"/>
    <cellStyle name="60% - Accent4 9" xfId="935"/>
    <cellStyle name="60% - Accent4 9 2" xfId="936"/>
    <cellStyle name="60% - Accent5 10" xfId="937"/>
    <cellStyle name="60% - Accent5 10 2" xfId="400"/>
    <cellStyle name="60% - Accent5 11" xfId="938"/>
    <cellStyle name="60% - Accent5 11 2" xfId="939"/>
    <cellStyle name="60% - Accent5 12" xfId="940"/>
    <cellStyle name="60% - Accent5 12 2" xfId="941"/>
    <cellStyle name="60% - Accent5 13" xfId="81"/>
    <cellStyle name="60% - Accent5 13 2" xfId="942"/>
    <cellStyle name="60% - Accent5 14" xfId="944"/>
    <cellStyle name="60% - Accent5 14 2" xfId="946"/>
    <cellStyle name="60% - Accent5 15" xfId="949"/>
    <cellStyle name="60% - Accent5 15 2" xfId="72"/>
    <cellStyle name="60% - Accent5 16" xfId="952"/>
    <cellStyle name="60% - Accent5 16 2" xfId="539"/>
    <cellStyle name="60% - Accent5 17" xfId="955"/>
    <cellStyle name="60% - Accent5 17 2" xfId="586"/>
    <cellStyle name="60% - Accent5 18" xfId="958"/>
    <cellStyle name="60% - Accent5 18 2" xfId="622"/>
    <cellStyle name="60% - Accent5 19" xfId="962"/>
    <cellStyle name="60% - Accent5 19 2" xfId="684"/>
    <cellStyle name="60% - Accent5 2" xfId="963"/>
    <cellStyle name="60% - Accent5 2 2" xfId="964"/>
    <cellStyle name="60% - Accent5 20" xfId="948"/>
    <cellStyle name="60% - Accent5 20 2" xfId="71"/>
    <cellStyle name="60% - Accent5 21" xfId="951"/>
    <cellStyle name="60% - Accent5 21 2" xfId="538"/>
    <cellStyle name="60% - Accent5 22" xfId="954"/>
    <cellStyle name="60% - Accent5 22 2" xfId="585"/>
    <cellStyle name="60% - Accent5 23" xfId="957"/>
    <cellStyle name="60% - Accent5 23 2" xfId="621"/>
    <cellStyle name="60% - Accent5 24" xfId="961"/>
    <cellStyle name="60% - Accent5 24 2" xfId="683"/>
    <cellStyle name="60% - Accent5 25" xfId="967"/>
    <cellStyle name="60% - Accent5 3" xfId="968"/>
    <cellStyle name="60% - Accent5 3 2" xfId="969"/>
    <cellStyle name="60% - Accent5 4" xfId="970"/>
    <cellStyle name="60% - Accent5 4 2" xfId="971"/>
    <cellStyle name="60% - Accent5 5" xfId="972"/>
    <cellStyle name="60% - Accent5 5 2" xfId="976"/>
    <cellStyle name="60% - Accent5 6" xfId="977"/>
    <cellStyle name="60% - Accent5 6 2" xfId="978"/>
    <cellStyle name="60% - Accent5 7" xfId="980"/>
    <cellStyle name="60% - Accent5 7 2" xfId="981"/>
    <cellStyle name="60% - Accent5 8" xfId="982"/>
    <cellStyle name="60% - Accent5 8 2" xfId="983"/>
    <cellStyle name="60% - Accent5 9" xfId="984"/>
    <cellStyle name="60% - Accent5 9 2" xfId="985"/>
    <cellStyle name="60% - Accent6 10" xfId="986"/>
    <cellStyle name="60% - Accent6 10 2" xfId="987"/>
    <cellStyle name="60% - Accent6 11" xfId="988"/>
    <cellStyle name="60% - Accent6 11 2" xfId="989"/>
    <cellStyle name="60% - Accent6 12" xfId="990"/>
    <cellStyle name="60% - Accent6 12 2" xfId="991"/>
    <cellStyle name="60% - Accent6 13" xfId="992"/>
    <cellStyle name="60% - Accent6 13 2" xfId="993"/>
    <cellStyle name="60% - Accent6 14" xfId="375"/>
    <cellStyle name="60% - Accent6 14 2" xfId="994"/>
    <cellStyle name="60% - Accent6 15" xfId="996"/>
    <cellStyle name="60% - Accent6 15 2" xfId="998"/>
    <cellStyle name="60% - Accent6 16" xfId="1000"/>
    <cellStyle name="60% - Accent6 16 2" xfId="1002"/>
    <cellStyle name="60% - Accent6 17" xfId="1004"/>
    <cellStyle name="60% - Accent6 17 2" xfId="1006"/>
    <cellStyle name="60% - Accent6 18" xfId="1008"/>
    <cellStyle name="60% - Accent6 18 2" xfId="1010"/>
    <cellStyle name="60% - Accent6 19" xfId="1014"/>
    <cellStyle name="60% - Accent6 19 2" xfId="1017"/>
    <cellStyle name="60% - Accent6 2" xfId="1018"/>
    <cellStyle name="60% - Accent6 2 2" xfId="1019"/>
    <cellStyle name="60% - Accent6 20" xfId="995"/>
    <cellStyle name="60% - Accent6 20 2" xfId="997"/>
    <cellStyle name="60% - Accent6 21" xfId="999"/>
    <cellStyle name="60% - Accent6 21 2" xfId="1001"/>
    <cellStyle name="60% - Accent6 22" xfId="1003"/>
    <cellStyle name="60% - Accent6 22 2" xfId="1005"/>
    <cellStyle name="60% - Accent6 23" xfId="1007"/>
    <cellStyle name="60% - Accent6 23 2" xfId="1009"/>
    <cellStyle name="60% - Accent6 24" xfId="1013"/>
    <cellStyle name="60% - Accent6 24 2" xfId="1016"/>
    <cellStyle name="60% - Accent6 25" xfId="1021"/>
    <cellStyle name="60% - Accent6 3" xfId="1022"/>
    <cellStyle name="60% - Accent6 3 2" xfId="1023"/>
    <cellStyle name="60% - Accent6 4" xfId="1024"/>
    <cellStyle name="60% - Accent6 4 2" xfId="1026"/>
    <cellStyle name="60% - Accent6 5" xfId="1027"/>
    <cellStyle name="60% - Accent6 5 2" xfId="1028"/>
    <cellStyle name="60% - Accent6 6" xfId="1029"/>
    <cellStyle name="60% - Accent6 6 2" xfId="1032"/>
    <cellStyle name="60% - Accent6 7" xfId="1034"/>
    <cellStyle name="60% - Accent6 7 2" xfId="1036"/>
    <cellStyle name="60% - Accent6 8" xfId="1037"/>
    <cellStyle name="60% - Accent6 8 2" xfId="1039"/>
    <cellStyle name="60% - Accent6 9" xfId="1040"/>
    <cellStyle name="60% - Accent6 9 2" xfId="1042"/>
    <cellStyle name="Accent1 10" xfId="1043"/>
    <cellStyle name="Accent1 10 2" xfId="792"/>
    <cellStyle name="Accent1 11" xfId="1044"/>
    <cellStyle name="Accent1 11 2" xfId="1045"/>
    <cellStyle name="Accent1 12" xfId="1046"/>
    <cellStyle name="Accent1 12 2" xfId="1047"/>
    <cellStyle name="Accent1 13" xfId="1048"/>
    <cellStyle name="Accent1 13 2" xfId="1049"/>
    <cellStyle name="Accent1 14" xfId="1052"/>
    <cellStyle name="Accent1 14 2" xfId="1053"/>
    <cellStyle name="Accent1 15" xfId="1057"/>
    <cellStyle name="Accent1 15 2" xfId="848"/>
    <cellStyle name="Accent1 16" xfId="1059"/>
    <cellStyle name="Accent1 16 2" xfId="1061"/>
    <cellStyle name="Accent1 17" xfId="87"/>
    <cellStyle name="Accent1 17 2" xfId="767"/>
    <cellStyle name="Accent1 18" xfId="93"/>
    <cellStyle name="Accent1 18 2" xfId="815"/>
    <cellStyle name="Accent1 19" xfId="58"/>
    <cellStyle name="Accent1 19 2" xfId="871"/>
    <cellStyle name="Accent1 2" xfId="1063"/>
    <cellStyle name="Accent1 2 2" xfId="1064"/>
    <cellStyle name="Accent1 20" xfId="1056"/>
    <cellStyle name="Accent1 20 2" xfId="847"/>
    <cellStyle name="Accent1 21" xfId="1058"/>
    <cellStyle name="Accent1 21 2" xfId="1060"/>
    <cellStyle name="Accent1 22" xfId="86"/>
    <cellStyle name="Accent1 22 2" xfId="766"/>
    <cellStyle name="Accent1 23" xfId="92"/>
    <cellStyle name="Accent1 23 2" xfId="814"/>
    <cellStyle name="Accent1 24" xfId="57"/>
    <cellStyle name="Accent1 24 2" xfId="870"/>
    <cellStyle name="Accent1 25" xfId="26"/>
    <cellStyle name="Accent1 3" xfId="1065"/>
    <cellStyle name="Accent1 3 2" xfId="1066"/>
    <cellStyle name="Accent1 4" xfId="1067"/>
    <cellStyle name="Accent1 4 2" xfId="1068"/>
    <cellStyle name="Accent1 5" xfId="1069"/>
    <cellStyle name="Accent1 5 2" xfId="1070"/>
    <cellStyle name="Accent1 6" xfId="1071"/>
    <cellStyle name="Accent1 6 2" xfId="1072"/>
    <cellStyle name="Accent1 7" xfId="1073"/>
    <cellStyle name="Accent1 7 2" xfId="1074"/>
    <cellStyle name="Accent1 8" xfId="1075"/>
    <cellStyle name="Accent1 8 2" xfId="1076"/>
    <cellStyle name="Accent1 9" xfId="327"/>
    <cellStyle name="Accent1 9 2" xfId="1078"/>
    <cellStyle name="Accent2 10" xfId="1079"/>
    <cellStyle name="Accent2 10 2" xfId="80"/>
    <cellStyle name="Accent2 11" xfId="1080"/>
    <cellStyle name="Accent2 11 2" xfId="1081"/>
    <cellStyle name="Accent2 12" xfId="1082"/>
    <cellStyle name="Accent2 12 2" xfId="462"/>
    <cellStyle name="Accent2 13" xfId="1083"/>
    <cellStyle name="Accent2 13 2" xfId="1084"/>
    <cellStyle name="Accent2 14" xfId="1087"/>
    <cellStyle name="Accent2 14 2" xfId="1088"/>
    <cellStyle name="Accent2 15" xfId="1090"/>
    <cellStyle name="Accent2 15 2" xfId="1092"/>
    <cellStyle name="Accent2 16" xfId="1094"/>
    <cellStyle name="Accent2 16 2" xfId="1096"/>
    <cellStyle name="Accent2 17" xfId="1031"/>
    <cellStyle name="Accent2 17 2" xfId="507"/>
    <cellStyle name="Accent2 18" xfId="1098"/>
    <cellStyle name="Accent2 18 2" xfId="550"/>
    <cellStyle name="Accent2 19" xfId="1100"/>
    <cellStyle name="Accent2 19 2" xfId="592"/>
    <cellStyle name="Accent2 2" xfId="1012"/>
    <cellStyle name="Accent2 2 2" xfId="1015"/>
    <cellStyle name="Accent2 20" xfId="1089"/>
    <cellStyle name="Accent2 20 2" xfId="1091"/>
    <cellStyle name="Accent2 21" xfId="1093"/>
    <cellStyle name="Accent2 21 2" xfId="1095"/>
    <cellStyle name="Accent2 22" xfId="1030"/>
    <cellStyle name="Accent2 22 2" xfId="506"/>
    <cellStyle name="Accent2 23" xfId="1097"/>
    <cellStyle name="Accent2 23 2" xfId="549"/>
    <cellStyle name="Accent2 24" xfId="1099"/>
    <cellStyle name="Accent2 24 2" xfId="591"/>
    <cellStyle name="Accent2 25" xfId="1101"/>
    <cellStyle name="Accent2 3" xfId="1020"/>
    <cellStyle name="Accent2 3 2" xfId="1102"/>
    <cellStyle name="Accent2 4" xfId="1103"/>
    <cellStyle name="Accent2 4 2" xfId="1104"/>
    <cellStyle name="Accent2 5" xfId="1105"/>
    <cellStyle name="Accent2 5 2" xfId="1106"/>
    <cellStyle name="Accent2 6" xfId="1107"/>
    <cellStyle name="Accent2 6 2" xfId="1108"/>
    <cellStyle name="Accent2 7" xfId="1109"/>
    <cellStyle name="Accent2 7 2" xfId="1110"/>
    <cellStyle name="Accent2 8" xfId="1111"/>
    <cellStyle name="Accent2 8 2" xfId="1113"/>
    <cellStyle name="Accent2 9" xfId="384"/>
    <cellStyle name="Accent2 9 2" xfId="1115"/>
    <cellStyle name="Accent3 10" xfId="1116"/>
    <cellStyle name="Accent3 10 2" xfId="1117"/>
    <cellStyle name="Accent3 11" xfId="1118"/>
    <cellStyle name="Accent3 11 2" xfId="1119"/>
    <cellStyle name="Accent3 12" xfId="1120"/>
    <cellStyle name="Accent3 12 2" xfId="1121"/>
    <cellStyle name="Accent3 13" xfId="1122"/>
    <cellStyle name="Accent3 13 2" xfId="1123"/>
    <cellStyle name="Accent3 14" xfId="1126"/>
    <cellStyle name="Accent3 14 2" xfId="1127"/>
    <cellStyle name="Accent3 15" xfId="1129"/>
    <cellStyle name="Accent3 15 2" xfId="1131"/>
    <cellStyle name="Accent3 16" xfId="1133"/>
    <cellStyle name="Accent3 16 2" xfId="1135"/>
    <cellStyle name="Accent3 17" xfId="1137"/>
    <cellStyle name="Accent3 17 2" xfId="1139"/>
    <cellStyle name="Accent3 18" xfId="556"/>
    <cellStyle name="Accent3 18 2" xfId="1141"/>
    <cellStyle name="Accent3 19" xfId="1143"/>
    <cellStyle name="Accent3 19 2" xfId="110"/>
    <cellStyle name="Accent3 2" xfId="1145"/>
    <cellStyle name="Accent3 2 2" xfId="1146"/>
    <cellStyle name="Accent3 20" xfId="1128"/>
    <cellStyle name="Accent3 20 2" xfId="1130"/>
    <cellStyle name="Accent3 21" xfId="1132"/>
    <cellStyle name="Accent3 21 2" xfId="1134"/>
    <cellStyle name="Accent3 22" xfId="1136"/>
    <cellStyle name="Accent3 22 2" xfId="1138"/>
    <cellStyle name="Accent3 23" xfId="555"/>
    <cellStyle name="Accent3 23 2" xfId="1140"/>
    <cellStyle name="Accent3 24" xfId="1142"/>
    <cellStyle name="Accent3 24 2" xfId="109"/>
    <cellStyle name="Accent3 25" xfId="1147"/>
    <cellStyle name="Accent3 3" xfId="1148"/>
    <cellStyle name="Accent3 3 2" xfId="1149"/>
    <cellStyle name="Accent3 4" xfId="2"/>
    <cellStyle name="Accent3 4 2" xfId="1150"/>
    <cellStyle name="Accent3 5" xfId="1151"/>
    <cellStyle name="Accent3 5 2" xfId="90"/>
    <cellStyle name="Accent3 6" xfId="1152"/>
    <cellStyle name="Accent3 6 2" xfId="1153"/>
    <cellStyle name="Accent3 7" xfId="1154"/>
    <cellStyle name="Accent3 7 2" xfId="465"/>
    <cellStyle name="Accent3 8" xfId="1155"/>
    <cellStyle name="Accent3 8 2" xfId="1156"/>
    <cellStyle name="Accent3 9" xfId="389"/>
    <cellStyle name="Accent3 9 2" xfId="1157"/>
    <cellStyle name="Accent4 10" xfId="1158"/>
    <cellStyle name="Accent4 10 2" xfId="1159"/>
    <cellStyle name="Accent4 11" xfId="1160"/>
    <cellStyle name="Accent4 11 2" xfId="32"/>
    <cellStyle name="Accent4 12" xfId="1161"/>
    <cellStyle name="Accent4 12 2" xfId="1162"/>
    <cellStyle name="Accent4 13" xfId="1163"/>
    <cellStyle name="Accent4 13 2" xfId="1164"/>
    <cellStyle name="Accent4 14" xfId="1167"/>
    <cellStyle name="Accent4 14 2" xfId="1168"/>
    <cellStyle name="Accent4 15" xfId="1170"/>
    <cellStyle name="Accent4 15 2" xfId="1172"/>
    <cellStyle name="Accent4 16" xfId="1174"/>
    <cellStyle name="Accent4 16 2" xfId="1178"/>
    <cellStyle name="Accent4 17" xfId="1180"/>
    <cellStyle name="Accent4 17 2" xfId="1182"/>
    <cellStyle name="Accent4 18" xfId="17"/>
    <cellStyle name="Accent4 18 2" xfId="1184"/>
    <cellStyle name="Accent4 19" xfId="447"/>
    <cellStyle name="Accent4 19 2" xfId="1186"/>
    <cellStyle name="Accent4 2" xfId="1188"/>
    <cellStyle name="Accent4 2 2" xfId="639"/>
    <cellStyle name="Accent4 20" xfId="1169"/>
    <cellStyle name="Accent4 20 2" xfId="1171"/>
    <cellStyle name="Accent4 21" xfId="1173"/>
    <cellStyle name="Accent4 21 2" xfId="1177"/>
    <cellStyle name="Accent4 22" xfId="1179"/>
    <cellStyle name="Accent4 22 2" xfId="1181"/>
    <cellStyle name="Accent4 23" xfId="16"/>
    <cellStyle name="Accent4 23 2" xfId="1183"/>
    <cellStyle name="Accent4 24" xfId="446"/>
    <cellStyle name="Accent4 24 2" xfId="1185"/>
    <cellStyle name="Accent4 25" xfId="1189"/>
    <cellStyle name="Accent4 3" xfId="1190"/>
    <cellStyle name="Accent4 3 2" xfId="1191"/>
    <cellStyle name="Accent4 4" xfId="1192"/>
    <cellStyle name="Accent4 4 2" xfId="1193"/>
    <cellStyle name="Accent4 5" xfId="1194"/>
    <cellStyle name="Accent4 5 2" xfId="1195"/>
    <cellStyle name="Accent4 6" xfId="1196"/>
    <cellStyle name="Accent4 6 2" xfId="1197"/>
    <cellStyle name="Accent4 7" xfId="1198"/>
    <cellStyle name="Accent4 7 2" xfId="703"/>
    <cellStyle name="Accent4 8" xfId="1199"/>
    <cellStyle name="Accent4 8 2" xfId="1200"/>
    <cellStyle name="Accent4 9" xfId="59"/>
    <cellStyle name="Accent4 9 2" xfId="1201"/>
    <cellStyle name="Accent5 10" xfId="1202"/>
    <cellStyle name="Accent5 10 2" xfId="36"/>
    <cellStyle name="Accent5 11" xfId="1203"/>
    <cellStyle name="Accent5 11 2" xfId="1204"/>
    <cellStyle name="Accent5 12" xfId="1205"/>
    <cellStyle name="Accent5 12 2" xfId="1206"/>
    <cellStyle name="Accent5 13" xfId="1207"/>
    <cellStyle name="Accent5 13 2" xfId="1208"/>
    <cellStyle name="Accent5 14" xfId="1209"/>
    <cellStyle name="Accent5 14 2" xfId="1210"/>
    <cellStyle name="Accent5 15" xfId="1212"/>
    <cellStyle name="Accent5 15 2" xfId="1214"/>
    <cellStyle name="Accent5 16" xfId="1216"/>
    <cellStyle name="Accent5 16 2" xfId="1218"/>
    <cellStyle name="Accent5 17" xfId="1220"/>
    <cellStyle name="Accent5 17 2" xfId="1222"/>
    <cellStyle name="Accent5 18" xfId="1224"/>
    <cellStyle name="Accent5 18 2" xfId="1226"/>
    <cellStyle name="Accent5 19" xfId="1228"/>
    <cellStyle name="Accent5 19 2" xfId="1230"/>
    <cellStyle name="Accent5 2" xfId="1231"/>
    <cellStyle name="Accent5 2 2" xfId="829"/>
    <cellStyle name="Accent5 20" xfId="1211"/>
    <cellStyle name="Accent5 20 2" xfId="1213"/>
    <cellStyle name="Accent5 21" xfId="1215"/>
    <cellStyle name="Accent5 21 2" xfId="1217"/>
    <cellStyle name="Accent5 22" xfId="1219"/>
    <cellStyle name="Accent5 22 2" xfId="1221"/>
    <cellStyle name="Accent5 23" xfId="1223"/>
    <cellStyle name="Accent5 23 2" xfId="1225"/>
    <cellStyle name="Accent5 24" xfId="1227"/>
    <cellStyle name="Accent5 24 2" xfId="1229"/>
    <cellStyle name="Accent5 25" xfId="1232"/>
    <cellStyle name="Accent5 3" xfId="1233"/>
    <cellStyle name="Accent5 3 2" xfId="884"/>
    <cellStyle name="Accent5 4" xfId="1234"/>
    <cellStyle name="Accent5 4 2" xfId="929"/>
    <cellStyle name="Accent5 5" xfId="1235"/>
    <cellStyle name="Accent5 5 2" xfId="979"/>
    <cellStyle name="Accent5 6" xfId="1236"/>
    <cellStyle name="Accent5 6 2" xfId="1033"/>
    <cellStyle name="Accent5 7" xfId="1237"/>
    <cellStyle name="Accent5 7 2" xfId="1238"/>
    <cellStyle name="Accent5 8" xfId="1239"/>
    <cellStyle name="Accent5 8 2" xfId="1240"/>
    <cellStyle name="Accent5 9" xfId="1241"/>
    <cellStyle name="Accent5 9 2" xfId="966"/>
    <cellStyle name="Accent6 10" xfId="1242"/>
    <cellStyle name="Accent6 10 2" xfId="1243"/>
    <cellStyle name="Accent6 11" xfId="1244"/>
    <cellStyle name="Accent6 11 2" xfId="1245"/>
    <cellStyle name="Accent6 12" xfId="1246"/>
    <cellStyle name="Accent6 12 2" xfId="50"/>
    <cellStyle name="Accent6 13" xfId="1247"/>
    <cellStyle name="Accent6 13 2" xfId="1248"/>
    <cellStyle name="Accent6 14" xfId="1249"/>
    <cellStyle name="Accent6 14 2" xfId="1250"/>
    <cellStyle name="Accent6 15" xfId="1252"/>
    <cellStyle name="Accent6 15 2" xfId="1254"/>
    <cellStyle name="Accent6 16" xfId="1256"/>
    <cellStyle name="Accent6 16 2" xfId="1258"/>
    <cellStyle name="Accent6 17" xfId="1260"/>
    <cellStyle name="Accent6 17 2" xfId="1262"/>
    <cellStyle name="Accent6 18" xfId="1264"/>
    <cellStyle name="Accent6 18 2" xfId="1266"/>
    <cellStyle name="Accent6 19" xfId="1268"/>
    <cellStyle name="Accent6 19 2" xfId="1270"/>
    <cellStyle name="Accent6 2" xfId="1271"/>
    <cellStyle name="Accent6 2 2" xfId="1273"/>
    <cellStyle name="Accent6 20" xfId="1251"/>
    <cellStyle name="Accent6 20 2" xfId="1253"/>
    <cellStyle name="Accent6 21" xfId="1255"/>
    <cellStyle name="Accent6 21 2" xfId="1257"/>
    <cellStyle name="Accent6 22" xfId="1259"/>
    <cellStyle name="Accent6 22 2" xfId="1261"/>
    <cellStyle name="Accent6 23" xfId="1263"/>
    <cellStyle name="Accent6 23 2" xfId="1265"/>
    <cellStyle name="Accent6 24" xfId="1267"/>
    <cellStyle name="Accent6 24 2" xfId="1269"/>
    <cellStyle name="Accent6 25" xfId="1274"/>
    <cellStyle name="Accent6 3" xfId="1275"/>
    <cellStyle name="Accent6 3 2" xfId="1277"/>
    <cellStyle name="Accent6 4" xfId="1278"/>
    <cellStyle name="Accent6 4 2" xfId="1279"/>
    <cellStyle name="Accent6 5" xfId="1280"/>
    <cellStyle name="Accent6 5 2" xfId="1281"/>
    <cellStyle name="Accent6 6" xfId="1282"/>
    <cellStyle name="Accent6 6 2" xfId="1283"/>
    <cellStyle name="Accent6 7" xfId="1284"/>
    <cellStyle name="Accent6 7 2" xfId="1286"/>
    <cellStyle name="Accent6 8" xfId="1287"/>
    <cellStyle name="Accent6 8 2" xfId="1288"/>
    <cellStyle name="Accent6 9" xfId="1289"/>
    <cellStyle name="Accent6 9 2" xfId="1290"/>
    <cellStyle name="Bad 10" xfId="1293"/>
    <cellStyle name="Bad 10 2" xfId="1295"/>
    <cellStyle name="Bad 11" xfId="1297"/>
    <cellStyle name="Bad 11 2" xfId="1299"/>
    <cellStyle name="Bad 12" xfId="1300"/>
    <cellStyle name="Bad 12 2" xfId="1301"/>
    <cellStyle name="Bad 13" xfId="1302"/>
    <cellStyle name="Bad 13 2" xfId="1303"/>
    <cellStyle name="Bad 14" xfId="52"/>
    <cellStyle name="Bad 14 2" xfId="125"/>
    <cellStyle name="Bad 15" xfId="292"/>
    <cellStyle name="Bad 15 2" xfId="296"/>
    <cellStyle name="Bad 16" xfId="302"/>
    <cellStyle name="Bad 16 2" xfId="306"/>
    <cellStyle name="Bad 17" xfId="311"/>
    <cellStyle name="Bad 17 2" xfId="316"/>
    <cellStyle name="Bad 18" xfId="320"/>
    <cellStyle name="Bad 18 2" xfId="324"/>
    <cellStyle name="Bad 19" xfId="243"/>
    <cellStyle name="Bad 19 2" xfId="10"/>
    <cellStyle name="Bad 2" xfId="1304"/>
    <cellStyle name="Bad 2 2" xfId="1305"/>
    <cellStyle name="Bad 20" xfId="291"/>
    <cellStyle name="Bad 20 2" xfId="295"/>
    <cellStyle name="Bad 21" xfId="301"/>
    <cellStyle name="Bad 21 2" xfId="305"/>
    <cellStyle name="Bad 22" xfId="310"/>
    <cellStyle name="Bad 22 2" xfId="315"/>
    <cellStyle name="Bad 23" xfId="319"/>
    <cellStyle name="Bad 23 2" xfId="323"/>
    <cellStyle name="Bad 24" xfId="242"/>
    <cellStyle name="Bad 24 2" xfId="9"/>
    <cellStyle name="Bad 25" xfId="134"/>
    <cellStyle name="Bad 3" xfId="1306"/>
    <cellStyle name="Bad 3 2" xfId="1309"/>
    <cellStyle name="Bad 4" xfId="1041"/>
    <cellStyle name="Bad 4 2" xfId="1310"/>
    <cellStyle name="Bad 5" xfId="732"/>
    <cellStyle name="Bad 5 2" xfId="1311"/>
    <cellStyle name="Bad 6" xfId="1312"/>
    <cellStyle name="Bad 6 2" xfId="1313"/>
    <cellStyle name="Bad 7" xfId="1314"/>
    <cellStyle name="Bad 7 2" xfId="1315"/>
    <cellStyle name="Bad 8" xfId="1316"/>
    <cellStyle name="Bad 8 2" xfId="1317"/>
    <cellStyle name="Bad 9" xfId="1318"/>
    <cellStyle name="Bad 9 2" xfId="1320"/>
    <cellStyle name="Calculation 10" xfId="1321"/>
    <cellStyle name="Calculation 10 2" xfId="1322"/>
    <cellStyle name="Calculation 11" xfId="1323"/>
    <cellStyle name="Calculation 11 2" xfId="1324"/>
    <cellStyle name="Calculation 12" xfId="1325"/>
    <cellStyle name="Calculation 12 2" xfId="1326"/>
    <cellStyle name="Calculation 13" xfId="1327"/>
    <cellStyle name="Calculation 13 2" xfId="1328"/>
    <cellStyle name="Calculation 14" xfId="1329"/>
    <cellStyle name="Calculation 14 2" xfId="659"/>
    <cellStyle name="Calculation 15" xfId="1331"/>
    <cellStyle name="Calculation 15 2" xfId="1333"/>
    <cellStyle name="Calculation 16" xfId="1335"/>
    <cellStyle name="Calculation 16 2" xfId="1337"/>
    <cellStyle name="Calculation 17" xfId="1339"/>
    <cellStyle name="Calculation 17 2" xfId="1341"/>
    <cellStyle name="Calculation 18" xfId="1343"/>
    <cellStyle name="Calculation 18 2" xfId="1345"/>
    <cellStyle name="Calculation 19" xfId="1347"/>
    <cellStyle name="Calculation 19 2" xfId="717"/>
    <cellStyle name="Calculation 2" xfId="1348"/>
    <cellStyle name="Calculation 2 2" xfId="1349"/>
    <cellStyle name="Calculation 20" xfId="1330"/>
    <cellStyle name="Calculation 20 2" xfId="1332"/>
    <cellStyle name="Calculation 21" xfId="1334"/>
    <cellStyle name="Calculation 21 2" xfId="1336"/>
    <cellStyle name="Calculation 22" xfId="1338"/>
    <cellStyle name="Calculation 22 2" xfId="1340"/>
    <cellStyle name="Calculation 23" xfId="1342"/>
    <cellStyle name="Calculation 23 2" xfId="1344"/>
    <cellStyle name="Calculation 24" xfId="1346"/>
    <cellStyle name="Calculation 24 2" xfId="716"/>
    <cellStyle name="Calculation 25" xfId="1350"/>
    <cellStyle name="Calculation 3" xfId="1351"/>
    <cellStyle name="Calculation 3 2" xfId="1352"/>
    <cellStyle name="Calculation 4" xfId="1353"/>
    <cellStyle name="Calculation 4 2" xfId="1354"/>
    <cellStyle name="Calculation 5" xfId="1355"/>
    <cellStyle name="Calculation 5 2" xfId="1356"/>
    <cellStyle name="Calculation 6" xfId="1357"/>
    <cellStyle name="Calculation 6 2" xfId="1358"/>
    <cellStyle name="Calculation 7" xfId="855"/>
    <cellStyle name="Calculation 7 2" xfId="1359"/>
    <cellStyle name="Calculation 8" xfId="1363"/>
    <cellStyle name="Calculation 8 2" xfId="1364"/>
    <cellStyle name="Calculation 9" xfId="1365"/>
    <cellStyle name="Calculation 9 2" xfId="1366"/>
    <cellStyle name="Check Cell 10" xfId="1367"/>
    <cellStyle name="Check Cell 10 2" xfId="246"/>
    <cellStyle name="Check Cell 11" xfId="1368"/>
    <cellStyle name="Check Cell 11 2" xfId="251"/>
    <cellStyle name="Check Cell 12" xfId="1369"/>
    <cellStyle name="Check Cell 12 2" xfId="83"/>
    <cellStyle name="Check Cell 13" xfId="1370"/>
    <cellStyle name="Check Cell 13 2" xfId="452"/>
    <cellStyle name="Check Cell 14" xfId="1371"/>
    <cellStyle name="Check Cell 14 2" xfId="1372"/>
    <cellStyle name="Check Cell 15" xfId="1374"/>
    <cellStyle name="Check Cell 15 2" xfId="1376"/>
    <cellStyle name="Check Cell 16" xfId="1379"/>
    <cellStyle name="Check Cell 16 2" xfId="1381"/>
    <cellStyle name="Check Cell 17" xfId="1384"/>
    <cellStyle name="Check Cell 17 2" xfId="1386"/>
    <cellStyle name="Check Cell 18" xfId="1389"/>
    <cellStyle name="Check Cell 18 2" xfId="1391"/>
    <cellStyle name="Check Cell 19" xfId="1394"/>
    <cellStyle name="Check Cell 19 2" xfId="1396"/>
    <cellStyle name="Check Cell 2" xfId="1397"/>
    <cellStyle name="Check Cell 2 2" xfId="1399"/>
    <cellStyle name="Check Cell 20" xfId="1373"/>
    <cellStyle name="Check Cell 20 2" xfId="1375"/>
    <cellStyle name="Check Cell 21" xfId="1378"/>
    <cellStyle name="Check Cell 21 2" xfId="1380"/>
    <cellStyle name="Check Cell 22" xfId="1383"/>
    <cellStyle name="Check Cell 22 2" xfId="1385"/>
    <cellStyle name="Check Cell 23" xfId="1388"/>
    <cellStyle name="Check Cell 23 2" xfId="1390"/>
    <cellStyle name="Check Cell 24" xfId="1393"/>
    <cellStyle name="Check Cell 24 2" xfId="1395"/>
    <cellStyle name="Check Cell 25" xfId="1401"/>
    <cellStyle name="Check Cell 3" xfId="882"/>
    <cellStyle name="Check Cell 3 2" xfId="1402"/>
    <cellStyle name="Check Cell 4" xfId="1403"/>
    <cellStyle name="Check Cell 4 2" xfId="1404"/>
    <cellStyle name="Check Cell 5" xfId="1405"/>
    <cellStyle name="Check Cell 5 2" xfId="1406"/>
    <cellStyle name="Check Cell 6" xfId="1407"/>
    <cellStyle name="Check Cell 6 2" xfId="1408"/>
    <cellStyle name="Check Cell 7" xfId="1409"/>
    <cellStyle name="Check Cell 7 2" xfId="1410"/>
    <cellStyle name="Check Cell 8" xfId="1411"/>
    <cellStyle name="Check Cell 8 2" xfId="1412"/>
    <cellStyle name="Check Cell 9" xfId="1413"/>
    <cellStyle name="Check Cell 9 2" xfId="1414"/>
    <cellStyle name="Comma [0] 2" xfId="2100"/>
    <cellStyle name="Comma [0] 2 2" xfId="2101"/>
    <cellStyle name="Explanatory Text 10" xfId="1416"/>
    <cellStyle name="Explanatory Text 10 2" xfId="1417"/>
    <cellStyle name="Explanatory Text 11" xfId="1418"/>
    <cellStyle name="Explanatory Text 11 2" xfId="1419"/>
    <cellStyle name="Explanatory Text 12" xfId="1420"/>
    <cellStyle name="Explanatory Text 12 2" xfId="1421"/>
    <cellStyle name="Explanatory Text 13" xfId="1423"/>
    <cellStyle name="Explanatory Text 13 2" xfId="1424"/>
    <cellStyle name="Explanatory Text 14" xfId="1425"/>
    <cellStyle name="Explanatory Text 14 2" xfId="1426"/>
    <cellStyle name="Explanatory Text 15" xfId="1428"/>
    <cellStyle name="Explanatory Text 15 2" xfId="1430"/>
    <cellStyle name="Explanatory Text 16" xfId="1434"/>
    <cellStyle name="Explanatory Text 16 2" xfId="1055"/>
    <cellStyle name="Explanatory Text 17" xfId="1436"/>
    <cellStyle name="Explanatory Text 17 2" xfId="1438"/>
    <cellStyle name="Explanatory Text 18" xfId="1440"/>
    <cellStyle name="Explanatory Text 18 2" xfId="1442"/>
    <cellStyle name="Explanatory Text 19" xfId="1444"/>
    <cellStyle name="Explanatory Text 19 2" xfId="1446"/>
    <cellStyle name="Explanatory Text 2" xfId="1025"/>
    <cellStyle name="Explanatory Text 2 2" xfId="1447"/>
    <cellStyle name="Explanatory Text 20" xfId="1427"/>
    <cellStyle name="Explanatory Text 20 2" xfId="1429"/>
    <cellStyle name="Explanatory Text 21" xfId="1433"/>
    <cellStyle name="Explanatory Text 21 2" xfId="1054"/>
    <cellStyle name="Explanatory Text 22" xfId="1435"/>
    <cellStyle name="Explanatory Text 22 2" xfId="1437"/>
    <cellStyle name="Explanatory Text 23" xfId="1439"/>
    <cellStyle name="Explanatory Text 23 2" xfId="1441"/>
    <cellStyle name="Explanatory Text 24" xfId="1443"/>
    <cellStyle name="Explanatory Text 24 2" xfId="1445"/>
    <cellStyle name="Explanatory Text 25" xfId="1448"/>
    <cellStyle name="Explanatory Text 3" xfId="1449"/>
    <cellStyle name="Explanatory Text 3 2" xfId="1450"/>
    <cellStyle name="Explanatory Text 4" xfId="1451"/>
    <cellStyle name="Explanatory Text 4 2" xfId="1452"/>
    <cellStyle name="Explanatory Text 5" xfId="1453"/>
    <cellStyle name="Explanatory Text 5 2" xfId="1454"/>
    <cellStyle name="Explanatory Text 6" xfId="1455"/>
    <cellStyle name="Explanatory Text 6 2" xfId="1456"/>
    <cellStyle name="Explanatory Text 7" xfId="1457"/>
    <cellStyle name="Explanatory Text 7 2" xfId="1458"/>
    <cellStyle name="Explanatory Text 8" xfId="1459"/>
    <cellStyle name="Explanatory Text 8 2" xfId="1460"/>
    <cellStyle name="Explanatory Text 9" xfId="1461"/>
    <cellStyle name="Explanatory Text 9 2" xfId="1462"/>
    <cellStyle name="Good 10" xfId="27"/>
    <cellStyle name="Good 10 2" xfId="1463"/>
    <cellStyle name="Good 11" xfId="158"/>
    <cellStyle name="Good 11 2" xfId="1464"/>
    <cellStyle name="Good 12" xfId="1465"/>
    <cellStyle name="Good 12 2" xfId="1466"/>
    <cellStyle name="Good 13" xfId="1467"/>
    <cellStyle name="Good 13 2" xfId="1468"/>
    <cellStyle name="Good 14" xfId="1469"/>
    <cellStyle name="Good 14 2" xfId="1470"/>
    <cellStyle name="Good 15" xfId="1472"/>
    <cellStyle name="Good 15 2" xfId="1476"/>
    <cellStyle name="Good 16" xfId="1478"/>
    <cellStyle name="Good 16 2" xfId="1480"/>
    <cellStyle name="Good 17" xfId="1482"/>
    <cellStyle name="Good 17 2" xfId="1484"/>
    <cellStyle name="Good 18" xfId="1486"/>
    <cellStyle name="Good 18 2" xfId="1488"/>
    <cellStyle name="Good 19" xfId="332"/>
    <cellStyle name="Good 19 2" xfId="335"/>
    <cellStyle name="Good 2" xfId="1491"/>
    <cellStyle name="Good 2 2" xfId="960"/>
    <cellStyle name="Good 20" xfId="1471"/>
    <cellStyle name="Good 20 2" xfId="1475"/>
    <cellStyle name="Good 21" xfId="1477"/>
    <cellStyle name="Good 21 2" xfId="1479"/>
    <cellStyle name="Good 22" xfId="1481"/>
    <cellStyle name="Good 22 2" xfId="1483"/>
    <cellStyle name="Good 23" xfId="1485"/>
    <cellStyle name="Good 23 2" xfId="1487"/>
    <cellStyle name="Good 24" xfId="331"/>
    <cellStyle name="Good 24 2" xfId="334"/>
    <cellStyle name="Good 25" xfId="55"/>
    <cellStyle name="Good 3" xfId="1492"/>
    <cellStyle name="Good 3 2" xfId="1493"/>
    <cellStyle name="Good 4" xfId="1494"/>
    <cellStyle name="Good 4 2" xfId="1495"/>
    <cellStyle name="Good 5" xfId="1038"/>
    <cellStyle name="Good 5 2" xfId="1496"/>
    <cellStyle name="Good 6" xfId="78"/>
    <cellStyle name="Good 6 2" xfId="1062"/>
    <cellStyle name="Good 7" xfId="88"/>
    <cellStyle name="Good 7 2" xfId="1011"/>
    <cellStyle name="Good 8" xfId="94"/>
    <cellStyle name="Good 8 2" xfId="1144"/>
    <cellStyle name="Good 9" xfId="95"/>
    <cellStyle name="Good 9 2" xfId="1187"/>
    <cellStyle name="Heading 1 10" xfId="1497"/>
    <cellStyle name="Heading 1 10 2" xfId="1498"/>
    <cellStyle name="Heading 1 11" xfId="1499"/>
    <cellStyle name="Heading 1 11 2" xfId="1500"/>
    <cellStyle name="Heading 1 12" xfId="1501"/>
    <cellStyle name="Heading 1 12 2" xfId="1502"/>
    <cellStyle name="Heading 1 13" xfId="1503"/>
    <cellStyle name="Heading 1 13 2" xfId="1504"/>
    <cellStyle name="Heading 1 14" xfId="1505"/>
    <cellStyle name="Heading 1 14 2" xfId="1506"/>
    <cellStyle name="Heading 1 15" xfId="1508"/>
    <cellStyle name="Heading 1 15 2" xfId="1510"/>
    <cellStyle name="Heading 1 16" xfId="1512"/>
    <cellStyle name="Heading 1 16 2" xfId="1514"/>
    <cellStyle name="Heading 1 17" xfId="1516"/>
    <cellStyle name="Heading 1 17 2" xfId="1518"/>
    <cellStyle name="Heading 1 18" xfId="1521"/>
    <cellStyle name="Heading 1 18 2" xfId="1524"/>
    <cellStyle name="Heading 1 19" xfId="1527"/>
    <cellStyle name="Heading 1 19 2" xfId="1530"/>
    <cellStyle name="Heading 1 2" xfId="1531"/>
    <cellStyle name="Heading 1 2 2" xfId="1534"/>
    <cellStyle name="Heading 1 20" xfId="1507"/>
    <cellStyle name="Heading 1 20 2" xfId="1509"/>
    <cellStyle name="Heading 1 21" xfId="1511"/>
    <cellStyle name="Heading 1 21 2" xfId="1513"/>
    <cellStyle name="Heading 1 22" xfId="1515"/>
    <cellStyle name="Heading 1 22 2" xfId="1517"/>
    <cellStyle name="Heading 1 23" xfId="1520"/>
    <cellStyle name="Heading 1 23 2" xfId="1523"/>
    <cellStyle name="Heading 1 24" xfId="1526"/>
    <cellStyle name="Heading 1 24 2" xfId="1529"/>
    <cellStyle name="Heading 1 25" xfId="1536"/>
    <cellStyle name="Heading 1 3" xfId="1537"/>
    <cellStyle name="Heading 1 3 2" xfId="1538"/>
    <cellStyle name="Heading 1 4" xfId="1539"/>
    <cellStyle name="Heading 1 4 2" xfId="1540"/>
    <cellStyle name="Heading 1 5" xfId="1541"/>
    <cellStyle name="Heading 1 5 2" xfId="1542"/>
    <cellStyle name="Heading 1 6" xfId="602"/>
    <cellStyle name="Heading 1 6 2" xfId="1543"/>
    <cellStyle name="Heading 1 7" xfId="1544"/>
    <cellStyle name="Heading 1 7 2" xfId="1545"/>
    <cellStyle name="Heading 1 8" xfId="1546"/>
    <cellStyle name="Heading 1 8 2" xfId="1547"/>
    <cellStyle name="Heading 1 9" xfId="1548"/>
    <cellStyle name="Heading 1 9 2" xfId="1549"/>
    <cellStyle name="Heading 2 10" xfId="739"/>
    <cellStyle name="Heading 2 10 2" xfId="428"/>
    <cellStyle name="Heading 2 11" xfId="1550"/>
    <cellStyle name="Heading 2 11 2" xfId="1551"/>
    <cellStyle name="Heading 2 12" xfId="1552"/>
    <cellStyle name="Heading 2 12 2" xfId="1553"/>
    <cellStyle name="Heading 2 13" xfId="1554"/>
    <cellStyle name="Heading 2 13 2" xfId="1555"/>
    <cellStyle name="Heading 2 14" xfId="1556"/>
    <cellStyle name="Heading 2 14 2" xfId="1558"/>
    <cellStyle name="Heading 2 15" xfId="1560"/>
    <cellStyle name="Heading 2 15 2" xfId="1562"/>
    <cellStyle name="Heading 2 16" xfId="1564"/>
    <cellStyle name="Heading 2 16 2" xfId="1566"/>
    <cellStyle name="Heading 2 17" xfId="1568"/>
    <cellStyle name="Heading 2 17 2" xfId="1570"/>
    <cellStyle name="Heading 2 18" xfId="1572"/>
    <cellStyle name="Heading 2 18 2" xfId="1574"/>
    <cellStyle name="Heading 2 19" xfId="1576"/>
    <cellStyle name="Heading 2 19 2" xfId="1579"/>
    <cellStyle name="Heading 2 2" xfId="1580"/>
    <cellStyle name="Heading 2 2 2" xfId="1581"/>
    <cellStyle name="Heading 2 20" xfId="1559"/>
    <cellStyle name="Heading 2 20 2" xfId="1561"/>
    <cellStyle name="Heading 2 21" xfId="1563"/>
    <cellStyle name="Heading 2 21 2" xfId="1565"/>
    <cellStyle name="Heading 2 22" xfId="1567"/>
    <cellStyle name="Heading 2 22 2" xfId="1569"/>
    <cellStyle name="Heading 2 23" xfId="1571"/>
    <cellStyle name="Heading 2 23 2" xfId="1573"/>
    <cellStyle name="Heading 2 24" xfId="1575"/>
    <cellStyle name="Heading 2 24 2" xfId="1578"/>
    <cellStyle name="Heading 2 25" xfId="1582"/>
    <cellStyle name="Heading 2 3" xfId="1583"/>
    <cellStyle name="Heading 2 3 2" xfId="1584"/>
    <cellStyle name="Heading 2 4" xfId="1585"/>
    <cellStyle name="Heading 2 4 2" xfId="1586"/>
    <cellStyle name="Heading 2 5" xfId="1587"/>
    <cellStyle name="Heading 2 5 2" xfId="1588"/>
    <cellStyle name="Heading 2 6" xfId="606"/>
    <cellStyle name="Heading 2 6 2" xfId="1589"/>
    <cellStyle name="Heading 2 7" xfId="1590"/>
    <cellStyle name="Heading 2 7 2" xfId="1591"/>
    <cellStyle name="Heading 2 8" xfId="1592"/>
    <cellStyle name="Heading 2 8 2" xfId="1593"/>
    <cellStyle name="Heading 2 9" xfId="1594"/>
    <cellStyle name="Heading 2 9 2" xfId="1595"/>
    <cellStyle name="Heading 3 10" xfId="751"/>
    <cellStyle name="Heading 3 10 2" xfId="1596"/>
    <cellStyle name="Heading 3 11" xfId="1557"/>
    <cellStyle name="Heading 3 11 2" xfId="1597"/>
    <cellStyle name="Heading 3 12" xfId="1598"/>
    <cellStyle name="Heading 3 12 2" xfId="1599"/>
    <cellStyle name="Heading 3 13" xfId="1600"/>
    <cellStyle name="Heading 3 13 2" xfId="1601"/>
    <cellStyle name="Heading 3 14" xfId="1602"/>
    <cellStyle name="Heading 3 14 2" xfId="1603"/>
    <cellStyle name="Heading 3 15" xfId="1605"/>
    <cellStyle name="Heading 3 15 2" xfId="1607"/>
    <cellStyle name="Heading 3 16" xfId="1609"/>
    <cellStyle name="Heading 3 16 2" xfId="1611"/>
    <cellStyle name="Heading 3 17" xfId="1613"/>
    <cellStyle name="Heading 3 17 2" xfId="1616"/>
    <cellStyle name="Heading 3 18" xfId="827"/>
    <cellStyle name="Heading 3 18 2" xfId="1618"/>
    <cellStyle name="Heading 3 19" xfId="1620"/>
    <cellStyle name="Heading 3 19 2" xfId="1432"/>
    <cellStyle name="Heading 3 2" xfId="1621"/>
    <cellStyle name="Heading 3 2 2" xfId="1622"/>
    <cellStyle name="Heading 3 20" xfId="1604"/>
    <cellStyle name="Heading 3 20 2" xfId="1606"/>
    <cellStyle name="Heading 3 21" xfId="1608"/>
    <cellStyle name="Heading 3 21 2" xfId="1610"/>
    <cellStyle name="Heading 3 22" xfId="1612"/>
    <cellStyle name="Heading 3 22 2" xfId="1615"/>
    <cellStyle name="Heading 3 23" xfId="826"/>
    <cellStyle name="Heading 3 23 2" xfId="1617"/>
    <cellStyle name="Heading 3 24" xfId="1619"/>
    <cellStyle name="Heading 3 24 2" xfId="1431"/>
    <cellStyle name="Heading 3 25" xfId="1623"/>
    <cellStyle name="Heading 3 3" xfId="1624"/>
    <cellStyle name="Heading 3 3 2" xfId="1625"/>
    <cellStyle name="Heading 3 4" xfId="1626"/>
    <cellStyle name="Heading 3 4 2" xfId="1415"/>
    <cellStyle name="Heading 3 5" xfId="1627"/>
    <cellStyle name="Heading 3 5 2" xfId="1628"/>
    <cellStyle name="Heading 3 6" xfId="47"/>
    <cellStyle name="Heading 3 6 2" xfId="1629"/>
    <cellStyle name="Heading 3 7" xfId="1630"/>
    <cellStyle name="Heading 3 7 2" xfId="1631"/>
    <cellStyle name="Heading 3 8" xfId="1632"/>
    <cellStyle name="Heading 3 8 2" xfId="1633"/>
    <cellStyle name="Heading 3 9" xfId="1272"/>
    <cellStyle name="Heading 3 9 2" xfId="128"/>
    <cellStyle name="Heading 4 10" xfId="1634"/>
    <cellStyle name="Heading 4 10 2" xfId="1637"/>
    <cellStyle name="Heading 4 11" xfId="1577"/>
    <cellStyle name="Heading 4 11 2" xfId="1640"/>
    <cellStyle name="Heading 4 12" xfId="1641"/>
    <cellStyle name="Heading 4 12 2" xfId="1644"/>
    <cellStyle name="Heading 4 13" xfId="1645"/>
    <cellStyle name="Heading 4 13 2" xfId="1648"/>
    <cellStyle name="Heading 4 14" xfId="1649"/>
    <cellStyle name="Heading 4 14 2" xfId="1362"/>
    <cellStyle name="Heading 4 15" xfId="1651"/>
    <cellStyle name="Heading 4 15 2" xfId="1655"/>
    <cellStyle name="Heading 4 16" xfId="1657"/>
    <cellStyle name="Heading 4 16 2" xfId="1661"/>
    <cellStyle name="Heading 4 17" xfId="1663"/>
    <cellStyle name="Heading 4 17 2" xfId="1667"/>
    <cellStyle name="Heading 4 18" xfId="1669"/>
    <cellStyle name="Heading 4 18 2" xfId="1673"/>
    <cellStyle name="Heading 4 19" xfId="543"/>
    <cellStyle name="Heading 4 19 2" xfId="1677"/>
    <cellStyle name="Heading 4 2" xfId="1678"/>
    <cellStyle name="Heading 4 2 2" xfId="1679"/>
    <cellStyle name="Heading 4 20" xfId="1650"/>
    <cellStyle name="Heading 4 20 2" xfId="1654"/>
    <cellStyle name="Heading 4 21" xfId="1656"/>
    <cellStyle name="Heading 4 21 2" xfId="1660"/>
    <cellStyle name="Heading 4 22" xfId="1662"/>
    <cellStyle name="Heading 4 22 2" xfId="1666"/>
    <cellStyle name="Heading 4 23" xfId="1668"/>
    <cellStyle name="Heading 4 23 2" xfId="1672"/>
    <cellStyle name="Heading 4 24" xfId="542"/>
    <cellStyle name="Heading 4 24 2" xfId="1676"/>
    <cellStyle name="Heading 4 25" xfId="1680"/>
    <cellStyle name="Heading 4 3" xfId="1681"/>
    <cellStyle name="Heading 4 3 2" xfId="1682"/>
    <cellStyle name="Heading 4 4" xfId="1683"/>
    <cellStyle name="Heading 4 4 2" xfId="133"/>
    <cellStyle name="Heading 4 5" xfId="1684"/>
    <cellStyle name="Heading 4 5 2" xfId="1685"/>
    <cellStyle name="Heading 4 6" xfId="37"/>
    <cellStyle name="Heading 4 6 2" xfId="1686"/>
    <cellStyle name="Heading 4 7" xfId="1687"/>
    <cellStyle name="Heading 4 7 2" xfId="1688"/>
    <cellStyle name="Heading 4 8" xfId="1689"/>
    <cellStyle name="Heading 4 8 2" xfId="1690"/>
    <cellStyle name="Heading 4 9" xfId="1276"/>
    <cellStyle name="Heading 4 9 2" xfId="367"/>
    <cellStyle name="Input 10" xfId="1691"/>
    <cellStyle name="Input 10 2" xfId="1692"/>
    <cellStyle name="Input 11" xfId="688"/>
    <cellStyle name="Input 11 2" xfId="1693"/>
    <cellStyle name="Input 12" xfId="393"/>
    <cellStyle name="Input 12 2" xfId="1694"/>
    <cellStyle name="Input 13" xfId="1695"/>
    <cellStyle name="Input 13 2" xfId="1696"/>
    <cellStyle name="Input 14" xfId="1697"/>
    <cellStyle name="Input 14 2" xfId="1698"/>
    <cellStyle name="Input 15" xfId="1700"/>
    <cellStyle name="Input 15 2" xfId="1702"/>
    <cellStyle name="Input 16" xfId="1705"/>
    <cellStyle name="Input 16 2" xfId="1707"/>
    <cellStyle name="Input 17" xfId="1308"/>
    <cellStyle name="Input 17 2" xfId="1709"/>
    <cellStyle name="Input 18" xfId="1711"/>
    <cellStyle name="Input 18 2" xfId="1713"/>
    <cellStyle name="Input 19" xfId="1715"/>
    <cellStyle name="Input 19 2" xfId="1717"/>
    <cellStyle name="Input 2" xfId="1519"/>
    <cellStyle name="Input 2 2" xfId="1522"/>
    <cellStyle name="Input 20" xfId="1699"/>
    <cellStyle name="Input 20 2" xfId="1701"/>
    <cellStyle name="Input 21" xfId="1704"/>
    <cellStyle name="Input 21 2" xfId="1706"/>
    <cellStyle name="Input 22" xfId="1307"/>
    <cellStyle name="Input 22 2" xfId="1708"/>
    <cellStyle name="Input 23" xfId="1710"/>
    <cellStyle name="Input 23 2" xfId="1712"/>
    <cellStyle name="Input 24" xfId="1714"/>
    <cellStyle name="Input 24 2" xfId="1716"/>
    <cellStyle name="Input 25" xfId="1718"/>
    <cellStyle name="Input 3" xfId="1525"/>
    <cellStyle name="Input 3 2" xfId="1528"/>
    <cellStyle name="Input 4" xfId="1535"/>
    <cellStyle name="Input 4 2" xfId="1719"/>
    <cellStyle name="Input 5" xfId="1720"/>
    <cellStyle name="Input 5 2" xfId="1721"/>
    <cellStyle name="Input 6" xfId="1722"/>
    <cellStyle name="Input 6 2" xfId="1723"/>
    <cellStyle name="Input 7" xfId="1724"/>
    <cellStyle name="Input 7 2" xfId="1"/>
    <cellStyle name="Input 8" xfId="1292"/>
    <cellStyle name="Input 8 2" xfId="1294"/>
    <cellStyle name="Input 9" xfId="1296"/>
    <cellStyle name="Input 9 2" xfId="1298"/>
    <cellStyle name="Linked Cell 10" xfId="1725"/>
    <cellStyle name="Linked Cell 10 2" xfId="1726"/>
    <cellStyle name="Linked Cell 11" xfId="1727"/>
    <cellStyle name="Linked Cell 11 2" xfId="1728"/>
    <cellStyle name="Linked Cell 12" xfId="1729"/>
    <cellStyle name="Linked Cell 12 2" xfId="1730"/>
    <cellStyle name="Linked Cell 13" xfId="1731"/>
    <cellStyle name="Linked Cell 13 2" xfId="1732"/>
    <cellStyle name="Linked Cell 14" xfId="1733"/>
    <cellStyle name="Linked Cell 14 2" xfId="1734"/>
    <cellStyle name="Linked Cell 15" xfId="1736"/>
    <cellStyle name="Linked Cell 15 2" xfId="1738"/>
    <cellStyle name="Linked Cell 16" xfId="1740"/>
    <cellStyle name="Linked Cell 16 2" xfId="1742"/>
    <cellStyle name="Linked Cell 17" xfId="1744"/>
    <cellStyle name="Linked Cell 17 2" xfId="1746"/>
    <cellStyle name="Linked Cell 18" xfId="1748"/>
    <cellStyle name="Linked Cell 18 2" xfId="113"/>
    <cellStyle name="Linked Cell 19" xfId="1750"/>
    <cellStyle name="Linked Cell 19 2" xfId="1752"/>
    <cellStyle name="Linked Cell 2" xfId="1753"/>
    <cellStyle name="Linked Cell 2 2" xfId="1754"/>
    <cellStyle name="Linked Cell 20" xfId="1735"/>
    <cellStyle name="Linked Cell 20 2" xfId="1737"/>
    <cellStyle name="Linked Cell 21" xfId="1739"/>
    <cellStyle name="Linked Cell 21 2" xfId="1741"/>
    <cellStyle name="Linked Cell 22" xfId="1743"/>
    <cellStyle name="Linked Cell 22 2" xfId="1745"/>
    <cellStyle name="Linked Cell 23" xfId="1747"/>
    <cellStyle name="Linked Cell 23 2" xfId="112"/>
    <cellStyle name="Linked Cell 24" xfId="1749"/>
    <cellStyle name="Linked Cell 24 2" xfId="1751"/>
    <cellStyle name="Linked Cell 25" xfId="1755"/>
    <cellStyle name="Linked Cell 3" xfId="1756"/>
    <cellStyle name="Linked Cell 3 2" xfId="1422"/>
    <cellStyle name="Linked Cell 4" xfId="1757"/>
    <cellStyle name="Linked Cell 4 2" xfId="1758"/>
    <cellStyle name="Linked Cell 5" xfId="1759"/>
    <cellStyle name="Linked Cell 5 2" xfId="1760"/>
    <cellStyle name="Linked Cell 6" xfId="1761"/>
    <cellStyle name="Linked Cell 6 2" xfId="1762"/>
    <cellStyle name="Linked Cell 7" xfId="1077"/>
    <cellStyle name="Linked Cell 7 2" xfId="1763"/>
    <cellStyle name="Linked Cell 8" xfId="1764"/>
    <cellStyle name="Linked Cell 8 2" xfId="140"/>
    <cellStyle name="Linked Cell 9" xfId="1765"/>
    <cellStyle name="Linked Cell 9 2" xfId="1766"/>
    <cellStyle name="Neutral 10" xfId="1767"/>
    <cellStyle name="Neutral 10 2" xfId="1768"/>
    <cellStyle name="Neutral 11" xfId="1769"/>
    <cellStyle name="Neutral 11 2" xfId="1770"/>
    <cellStyle name="Neutral 12" xfId="1771"/>
    <cellStyle name="Neutral 12 2" xfId="1772"/>
    <cellStyle name="Neutral 13" xfId="1773"/>
    <cellStyle name="Neutral 13 2" xfId="1774"/>
    <cellStyle name="Neutral 14" xfId="1775"/>
    <cellStyle name="Neutral 14 2" xfId="1776"/>
    <cellStyle name="Neutral 15" xfId="1778"/>
    <cellStyle name="Neutral 15 2" xfId="1780"/>
    <cellStyle name="Neutral 16" xfId="1782"/>
    <cellStyle name="Neutral 16 2" xfId="1784"/>
    <cellStyle name="Neutral 17" xfId="1786"/>
    <cellStyle name="Neutral 17 2" xfId="1790"/>
    <cellStyle name="Neutral 18" xfId="1792"/>
    <cellStyle name="Neutral 18 2" xfId="1794"/>
    <cellStyle name="Neutral 19" xfId="1796"/>
    <cellStyle name="Neutral 19 2" xfId="1798"/>
    <cellStyle name="Neutral 2" xfId="1799"/>
    <cellStyle name="Neutral 2 2" xfId="1800"/>
    <cellStyle name="Neutral 20" xfId="1777"/>
    <cellStyle name="Neutral 20 2" xfId="1779"/>
    <cellStyle name="Neutral 21" xfId="1781"/>
    <cellStyle name="Neutral 21 2" xfId="1783"/>
    <cellStyle name="Neutral 22" xfId="1785"/>
    <cellStyle name="Neutral 22 2" xfId="1789"/>
    <cellStyle name="Neutral 23" xfId="1791"/>
    <cellStyle name="Neutral 23 2" xfId="1793"/>
    <cellStyle name="Neutral 24" xfId="1795"/>
    <cellStyle name="Neutral 24 2" xfId="1797"/>
    <cellStyle name="Neutral 25" xfId="1801"/>
    <cellStyle name="Neutral 3" xfId="1802"/>
    <cellStyle name="Neutral 3 2" xfId="1803"/>
    <cellStyle name="Neutral 4" xfId="1804"/>
    <cellStyle name="Neutral 4 2" xfId="1805"/>
    <cellStyle name="Neutral 5" xfId="811"/>
    <cellStyle name="Neutral 5 2" xfId="836"/>
    <cellStyle name="Neutral 6" xfId="1614"/>
    <cellStyle name="Neutral 6 2" xfId="1806"/>
    <cellStyle name="Neutral 7" xfId="1807"/>
    <cellStyle name="Neutral 7 2" xfId="1808"/>
    <cellStyle name="Neutral 8" xfId="1809"/>
    <cellStyle name="Neutral 8 2" xfId="1810"/>
    <cellStyle name="Neutral 9" xfId="1811"/>
    <cellStyle name="Neutral 9 2" xfId="1812"/>
    <cellStyle name="Normal" xfId="0" builtinId="0"/>
    <cellStyle name="Normal 10 2" xfId="1813"/>
    <cellStyle name="Normal 11 2" xfId="1814"/>
    <cellStyle name="Normal 12 2" xfId="1815"/>
    <cellStyle name="Normal 13 2" xfId="1816"/>
    <cellStyle name="Normal 14 2" xfId="1817"/>
    <cellStyle name="Normal 15 2" xfId="1819"/>
    <cellStyle name="Normal 16 2" xfId="1821"/>
    <cellStyle name="Normal 17 2" xfId="1636"/>
    <cellStyle name="Normal 18 2" xfId="1639"/>
    <cellStyle name="Normal 19 2" xfId="1643"/>
    <cellStyle name="Normal 2" xfId="1822"/>
    <cellStyle name="Normal 20 2" xfId="1818"/>
    <cellStyle name="Normal 21 2" xfId="1820"/>
    <cellStyle name="Normal 22 2" xfId="1635"/>
    <cellStyle name="Normal 23 2" xfId="1638"/>
    <cellStyle name="Normal 24 2" xfId="1642"/>
    <cellStyle name="Normal 25 2" xfId="1647"/>
    <cellStyle name="Normal 26 2" xfId="1361"/>
    <cellStyle name="Normal 27 2" xfId="1653"/>
    <cellStyle name="Normal 28 2" xfId="1659"/>
    <cellStyle name="Normal 29 2" xfId="1665"/>
    <cellStyle name="Normal 3" xfId="2102"/>
    <cellStyle name="Normal 3 2" xfId="1823"/>
    <cellStyle name="Normal 30 2" xfId="1646"/>
    <cellStyle name="Normal 31 2" xfId="1360"/>
    <cellStyle name="Normal 32 2" xfId="1652"/>
    <cellStyle name="Normal 33 2" xfId="1658"/>
    <cellStyle name="Normal 34 2" xfId="1664"/>
    <cellStyle name="Normal 35 2" xfId="1671"/>
    <cellStyle name="Normal 36 2" xfId="1675"/>
    <cellStyle name="Normal 37 2" xfId="1825"/>
    <cellStyle name="Normal 38 2" xfId="1827"/>
    <cellStyle name="Normal 39 2" xfId="1829"/>
    <cellStyle name="Normal 4" xfId="2103"/>
    <cellStyle name="Normal 4 10" xfId="1830"/>
    <cellStyle name="Normal 4 11" xfId="1832"/>
    <cellStyle name="Normal 4 12" xfId="1833"/>
    <cellStyle name="Normal 4 13" xfId="1285"/>
    <cellStyle name="Normal 4 14" xfId="1834"/>
    <cellStyle name="Normal 4 15" xfId="1836"/>
    <cellStyle name="Normal 4 16" xfId="1838"/>
    <cellStyle name="Normal 4 17" xfId="1533"/>
    <cellStyle name="Normal 4 18" xfId="1840"/>
    <cellStyle name="Normal 4 19" xfId="1842"/>
    <cellStyle name="Normal 4 2" xfId="1843"/>
    <cellStyle name="Normal 4 20" xfId="1835"/>
    <cellStyle name="Normal 4 21" xfId="1837"/>
    <cellStyle name="Normal 4 22" xfId="1532"/>
    <cellStyle name="Normal 4 23" xfId="1839"/>
    <cellStyle name="Normal 4 24" xfId="1841"/>
    <cellStyle name="Normal 4 25" xfId="1844"/>
    <cellStyle name="Normal 4 3" xfId="1845"/>
    <cellStyle name="Normal 4 4" xfId="1846"/>
    <cellStyle name="Normal 4 5" xfId="1847"/>
    <cellStyle name="Normal 4 6" xfId="1848"/>
    <cellStyle name="Normal 4 7" xfId="1849"/>
    <cellStyle name="Normal 4 8" xfId="1851"/>
    <cellStyle name="Normal 4 9" xfId="696"/>
    <cellStyle name="Normal 40 2" xfId="1670"/>
    <cellStyle name="Normal 41 2" xfId="1674"/>
    <cellStyle name="Normal 42 2" xfId="1824"/>
    <cellStyle name="Normal 43 2" xfId="1826"/>
    <cellStyle name="Normal 44 2" xfId="1828"/>
    <cellStyle name="Normal 45 2" xfId="1051"/>
    <cellStyle name="Normal 46 2" xfId="1853"/>
    <cellStyle name="Normal 47 2" xfId="1855"/>
    <cellStyle name="Normal 48 2" xfId="1857"/>
    <cellStyle name="Normal 49 2" xfId="1859"/>
    <cellStyle name="Normal 5 2" xfId="1291"/>
    <cellStyle name="Normal 50 2" xfId="1050"/>
    <cellStyle name="Normal 51 2" xfId="1852"/>
    <cellStyle name="Normal 52 2" xfId="1854"/>
    <cellStyle name="Normal 53 2" xfId="1856"/>
    <cellStyle name="Normal 54 2" xfId="1858"/>
    <cellStyle name="Normal 55 2" xfId="1086"/>
    <cellStyle name="Normal 56 2" xfId="1862"/>
    <cellStyle name="Normal 57 2" xfId="1490"/>
    <cellStyle name="Normal 58 2" xfId="1864"/>
    <cellStyle name="Normal 59 2" xfId="1866"/>
    <cellStyle name="Normal 6 10" xfId="1867"/>
    <cellStyle name="Normal 6 11" xfId="1868"/>
    <cellStyle name="Normal 6 12" xfId="1319"/>
    <cellStyle name="Normal 6 13" xfId="1869"/>
    <cellStyle name="Normal 6 14" xfId="1870"/>
    <cellStyle name="Normal 6 15" xfId="1474"/>
    <cellStyle name="Normal 6 16" xfId="31"/>
    <cellStyle name="Normal 6 17" xfId="1872"/>
    <cellStyle name="Normal 6 18" xfId="1874"/>
    <cellStyle name="Normal 6 19" xfId="1876"/>
    <cellStyle name="Normal 6 2" xfId="1877"/>
    <cellStyle name="Normal 6 20" xfId="1473"/>
    <cellStyle name="Normal 6 21" xfId="30"/>
    <cellStyle name="Normal 6 22" xfId="1871"/>
    <cellStyle name="Normal 6 23" xfId="1873"/>
    <cellStyle name="Normal 6 24" xfId="1875"/>
    <cellStyle name="Normal 6 25" xfId="24"/>
    <cellStyle name="Normal 6 3" xfId="1878"/>
    <cellStyle name="Normal 6 4" xfId="1879"/>
    <cellStyle name="Normal 6 5" xfId="1880"/>
    <cellStyle name="Normal 6 6" xfId="1881"/>
    <cellStyle name="Normal 6 7" xfId="1882"/>
    <cellStyle name="Normal 6 8" xfId="1885"/>
    <cellStyle name="Normal 6 9" xfId="701"/>
    <cellStyle name="Normal 60 2" xfId="1085"/>
    <cellStyle name="Normal 61 2" xfId="1861"/>
    <cellStyle name="Normal 62 2" xfId="1489"/>
    <cellStyle name="Normal 63 2" xfId="1863"/>
    <cellStyle name="Normal 64 2" xfId="1865"/>
    <cellStyle name="Normal 65 2" xfId="1125"/>
    <cellStyle name="Normal 66 2" xfId="1887"/>
    <cellStyle name="Normal 67 2" xfId="1889"/>
    <cellStyle name="Normal 68 2" xfId="1891"/>
    <cellStyle name="Normal 69 2" xfId="1893"/>
    <cellStyle name="Normal 7 10" xfId="1377"/>
    <cellStyle name="Normal 7 11" xfId="1382"/>
    <cellStyle name="Normal 7 12" xfId="1387"/>
    <cellStyle name="Normal 7 13" xfId="1392"/>
    <cellStyle name="Normal 7 14" xfId="1400"/>
    <cellStyle name="Normal 7 15" xfId="338"/>
    <cellStyle name="Normal 7 16" xfId="1176"/>
    <cellStyle name="Normal 7 17" xfId="1895"/>
    <cellStyle name="Normal 7 18" xfId="1897"/>
    <cellStyle name="Normal 7 19" xfId="1899"/>
    <cellStyle name="Normal 7 2" xfId="25"/>
    <cellStyle name="Normal 7 20" xfId="337"/>
    <cellStyle name="Normal 7 21" xfId="1175"/>
    <cellStyle name="Normal 7 22" xfId="1894"/>
    <cellStyle name="Normal 7 23" xfId="1896"/>
    <cellStyle name="Normal 7 24" xfId="1898"/>
    <cellStyle name="Normal 7 25" xfId="1900"/>
    <cellStyle name="Normal 7 3" xfId="1901"/>
    <cellStyle name="Normal 7 4" xfId="1902"/>
    <cellStyle name="Normal 7 5" xfId="1903"/>
    <cellStyle name="Normal 7 6" xfId="1904"/>
    <cellStyle name="Normal 7 7" xfId="1905"/>
    <cellStyle name="Normal 7 8" xfId="1908"/>
    <cellStyle name="Normal 7 9" xfId="705"/>
    <cellStyle name="Normal 70 2" xfId="1124"/>
    <cellStyle name="Normal 71 2" xfId="1886"/>
    <cellStyle name="Normal 72 2" xfId="1888"/>
    <cellStyle name="Normal 73 2" xfId="1890"/>
    <cellStyle name="Normal 74 2" xfId="1892"/>
    <cellStyle name="Normal 75 2" xfId="1166"/>
    <cellStyle name="Normal 76 2" xfId="1909"/>
    <cellStyle name="Normal 77 2" xfId="1910"/>
    <cellStyle name="Normal 78 2" xfId="1911"/>
    <cellStyle name="Normal 79 2" xfId="1912"/>
    <cellStyle name="Normal 8 10" xfId="1913"/>
    <cellStyle name="Normal 8 11" xfId="1914"/>
    <cellStyle name="Normal 8 12" xfId="1915"/>
    <cellStyle name="Normal 8 13" xfId="1916"/>
    <cellStyle name="Normal 8 14" xfId="1398"/>
    <cellStyle name="Normal 8 15" xfId="63"/>
    <cellStyle name="Normal 8 16" xfId="1918"/>
    <cellStyle name="Normal 8 17" xfId="1920"/>
    <cellStyle name="Normal 8 18" xfId="1922"/>
    <cellStyle name="Normal 8 19" xfId="1924"/>
    <cellStyle name="Normal 8 2" xfId="1925"/>
    <cellStyle name="Normal 8 20" xfId="62"/>
    <cellStyle name="Normal 8 21" xfId="1917"/>
    <cellStyle name="Normal 8 22" xfId="1919"/>
    <cellStyle name="Normal 8 23" xfId="1921"/>
    <cellStyle name="Normal 8 24" xfId="1923"/>
    <cellStyle name="Normal 8 25" xfId="1926"/>
    <cellStyle name="Normal 8 3" xfId="1927"/>
    <cellStyle name="Normal 8 4" xfId="1928"/>
    <cellStyle name="Normal 8 5" xfId="1929"/>
    <cellStyle name="Normal 8 6" xfId="76"/>
    <cellStyle name="Normal 8 7" xfId="1930"/>
    <cellStyle name="Normal 8 8" xfId="1933"/>
    <cellStyle name="Normal 8 9" xfId="707"/>
    <cellStyle name="Normal 80 2" xfId="1165"/>
    <cellStyle name="Normal 81" xfId="1934"/>
    <cellStyle name="Normal 82" xfId="2104"/>
    <cellStyle name="Normal 83" xfId="2105"/>
    <cellStyle name="Normal 9 2" xfId="1935"/>
    <cellStyle name="Note 10" xfId="1936"/>
    <cellStyle name="Note 10 2" xfId="340"/>
    <cellStyle name="Note 11" xfId="1937"/>
    <cellStyle name="Note 11 2" xfId="1938"/>
    <cellStyle name="Note 12" xfId="1939"/>
    <cellStyle name="Note 12 2" xfId="1940"/>
    <cellStyle name="Note 13" xfId="1941"/>
    <cellStyle name="Note 13 2" xfId="1942"/>
    <cellStyle name="Note 14" xfId="1943"/>
    <cellStyle name="Note 14 2" xfId="1850"/>
    <cellStyle name="Note 15" xfId="1945"/>
    <cellStyle name="Note 15 2" xfId="300"/>
    <cellStyle name="Note 16" xfId="1947"/>
    <cellStyle name="Note 16 2" xfId="1884"/>
    <cellStyle name="Note 17" xfId="1949"/>
    <cellStyle name="Note 17 2" xfId="1907"/>
    <cellStyle name="Note 18" xfId="1951"/>
    <cellStyle name="Note 18 2" xfId="1932"/>
    <cellStyle name="Note 19" xfId="1953"/>
    <cellStyle name="Note 19 2" xfId="1955"/>
    <cellStyle name="Note 2" xfId="1956"/>
    <cellStyle name="Note 2 2" xfId="1957"/>
    <cellStyle name="Note 20" xfId="1944"/>
    <cellStyle name="Note 20 2" xfId="299"/>
    <cellStyle name="Note 21" xfId="1946"/>
    <cellStyle name="Note 21 2" xfId="1883"/>
    <cellStyle name="Note 22" xfId="1948"/>
    <cellStyle name="Note 22 2" xfId="1906"/>
    <cellStyle name="Note 23" xfId="1950"/>
    <cellStyle name="Note 23 2" xfId="1931"/>
    <cellStyle name="Note 24" xfId="1952"/>
    <cellStyle name="Note 24 2" xfId="1954"/>
    <cellStyle name="Note 25" xfId="1958"/>
    <cellStyle name="Note 3" xfId="459"/>
    <cellStyle name="Note 3 2" xfId="1959"/>
    <cellStyle name="Note 4" xfId="1960"/>
    <cellStyle name="Note 4 2" xfId="1961"/>
    <cellStyle name="Note 5" xfId="1962"/>
    <cellStyle name="Note 5 2" xfId="1963"/>
    <cellStyle name="Note 6" xfId="1964"/>
    <cellStyle name="Note 6 2" xfId="1965"/>
    <cellStyle name="Note 7" xfId="1966"/>
    <cellStyle name="Note 7 2" xfId="1967"/>
    <cellStyle name="Note 8" xfId="1968"/>
    <cellStyle name="Note 8 2" xfId="1969"/>
    <cellStyle name="Note 9" xfId="1970"/>
    <cellStyle name="Note 9 2" xfId="1971"/>
    <cellStyle name="Output 10" xfId="227"/>
    <cellStyle name="Output 10 2" xfId="532"/>
    <cellStyle name="Output 11" xfId="99"/>
    <cellStyle name="Output 11 2" xfId="534"/>
    <cellStyle name="Output 12" xfId="537"/>
    <cellStyle name="Output 12 2" xfId="541"/>
    <cellStyle name="Output 13" xfId="545"/>
    <cellStyle name="Output 13 2" xfId="346"/>
    <cellStyle name="Output 14" xfId="189"/>
    <cellStyle name="Output 14 2" xfId="494"/>
    <cellStyle name="Output 15" xfId="548"/>
    <cellStyle name="Output 15 2" xfId="528"/>
    <cellStyle name="Output 16" xfId="1973"/>
    <cellStyle name="Output 16 2" xfId="161"/>
    <cellStyle name="Output 17" xfId="1975"/>
    <cellStyle name="Output 17 2" xfId="238"/>
    <cellStyle name="Output 18" xfId="1977"/>
    <cellStyle name="Output 18 2" xfId="676"/>
    <cellStyle name="Output 19" xfId="1979"/>
    <cellStyle name="Output 19 2" xfId="730"/>
    <cellStyle name="Output 2" xfId="1981"/>
    <cellStyle name="Output 2 2" xfId="1983"/>
    <cellStyle name="Output 20" xfId="547"/>
    <cellStyle name="Output 20 2" xfId="527"/>
    <cellStyle name="Output 21" xfId="1972"/>
    <cellStyle name="Output 21 2" xfId="160"/>
    <cellStyle name="Output 22" xfId="1974"/>
    <cellStyle name="Output 22 2" xfId="237"/>
    <cellStyle name="Output 23" xfId="1976"/>
    <cellStyle name="Output 23 2" xfId="675"/>
    <cellStyle name="Output 24" xfId="1978"/>
    <cellStyle name="Output 24 2" xfId="729"/>
    <cellStyle name="Output 25" xfId="1984"/>
    <cellStyle name="Output 3" xfId="1986"/>
    <cellStyle name="Output 3 2" xfId="1988"/>
    <cellStyle name="Output 4" xfId="1990"/>
    <cellStyle name="Output 4 2" xfId="1992"/>
    <cellStyle name="Output 5" xfId="1994"/>
    <cellStyle name="Output 5 2" xfId="1996"/>
    <cellStyle name="Output 6" xfId="1998"/>
    <cellStyle name="Output 6 2" xfId="2000"/>
    <cellStyle name="Output 7" xfId="2003"/>
    <cellStyle name="Output 7 2" xfId="2006"/>
    <cellStyle name="Output 8" xfId="2009"/>
    <cellStyle name="Output 8 2" xfId="2012"/>
    <cellStyle name="Output 9" xfId="975"/>
    <cellStyle name="Output 9 2" xfId="2015"/>
    <cellStyle name="Title 10" xfId="1980"/>
    <cellStyle name="Title 10 2" xfId="1982"/>
    <cellStyle name="Title 11" xfId="1985"/>
    <cellStyle name="Title 11 2" xfId="1987"/>
    <cellStyle name="Title 12" xfId="1989"/>
    <cellStyle name="Title 12 2" xfId="1991"/>
    <cellStyle name="Title 13" xfId="1993"/>
    <cellStyle name="Title 13 2" xfId="1995"/>
    <cellStyle name="Title 14" xfId="1997"/>
    <cellStyle name="Title 14 2" xfId="1999"/>
    <cellStyle name="Title 15" xfId="2002"/>
    <cellStyle name="Title 15 2" xfId="2005"/>
    <cellStyle name="Title 16" xfId="2008"/>
    <cellStyle name="Title 16 2" xfId="2011"/>
    <cellStyle name="Title 17" xfId="974"/>
    <cellStyle name="Title 17 2" xfId="2014"/>
    <cellStyle name="Title 18" xfId="2017"/>
    <cellStyle name="Title 18 2" xfId="2019"/>
    <cellStyle name="Title 19" xfId="2021"/>
    <cellStyle name="Title 19 2" xfId="2023"/>
    <cellStyle name="Title 2" xfId="943"/>
    <cellStyle name="Title 2 2" xfId="945"/>
    <cellStyle name="Title 20" xfId="2001"/>
    <cellStyle name="Title 20 2" xfId="2004"/>
    <cellStyle name="Title 21" xfId="2007"/>
    <cellStyle name="Title 21 2" xfId="2010"/>
    <cellStyle name="Title 22" xfId="973"/>
    <cellStyle name="Title 22 2" xfId="2013"/>
    <cellStyle name="Title 23" xfId="2016"/>
    <cellStyle name="Title 23 2" xfId="2018"/>
    <cellStyle name="Title 24" xfId="2020"/>
    <cellStyle name="Title 24 2" xfId="2022"/>
    <cellStyle name="Title 25" xfId="2024"/>
    <cellStyle name="Title 3" xfId="947"/>
    <cellStyle name="Title 3 2" xfId="70"/>
    <cellStyle name="Title 4" xfId="950"/>
    <cellStyle name="Title 4 2" xfId="536"/>
    <cellStyle name="Title 5" xfId="953"/>
    <cellStyle name="Title 5 2" xfId="584"/>
    <cellStyle name="Title 6" xfId="956"/>
    <cellStyle name="Title 6 2" xfId="620"/>
    <cellStyle name="Title 7" xfId="959"/>
    <cellStyle name="Title 7 2" xfId="682"/>
    <cellStyle name="Title 8" xfId="965"/>
    <cellStyle name="Title 8 2" xfId="552"/>
    <cellStyle name="Title 9" xfId="2025"/>
    <cellStyle name="Title 9 2" xfId="2026"/>
    <cellStyle name="Total 10" xfId="2027"/>
    <cellStyle name="Total 10 2" xfId="2028"/>
    <cellStyle name="Total 11" xfId="2029"/>
    <cellStyle name="Total 11 2" xfId="106"/>
    <cellStyle name="Total 12" xfId="1114"/>
    <cellStyle name="Total 12 2" xfId="2030"/>
    <cellStyle name="Total 13" xfId="2031"/>
    <cellStyle name="Total 13 2" xfId="2032"/>
    <cellStyle name="Total 14" xfId="2033"/>
    <cellStyle name="Total 14 2" xfId="2034"/>
    <cellStyle name="Total 15" xfId="2036"/>
    <cellStyle name="Total 15 2" xfId="2038"/>
    <cellStyle name="Total 16" xfId="2040"/>
    <cellStyle name="Total 16 2" xfId="2042"/>
    <cellStyle name="Total 17" xfId="2044"/>
    <cellStyle name="Total 17 2" xfId="2046"/>
    <cellStyle name="Total 18" xfId="2048"/>
    <cellStyle name="Total 18 2" xfId="2050"/>
    <cellStyle name="Total 19" xfId="2052"/>
    <cellStyle name="Total 19 2" xfId="2054"/>
    <cellStyle name="Total 2" xfId="2055"/>
    <cellStyle name="Total 2 2" xfId="2056"/>
    <cellStyle name="Total 20" xfId="2035"/>
    <cellStyle name="Total 20 2" xfId="2037"/>
    <cellStyle name="Total 21" xfId="2039"/>
    <cellStyle name="Total 21 2" xfId="2041"/>
    <cellStyle name="Total 22" xfId="2043"/>
    <cellStyle name="Total 22 2" xfId="2045"/>
    <cellStyle name="Total 23" xfId="2047"/>
    <cellStyle name="Total 23 2" xfId="2049"/>
    <cellStyle name="Total 24" xfId="2051"/>
    <cellStyle name="Total 24 2" xfId="2053"/>
    <cellStyle name="Total 25" xfId="2057"/>
    <cellStyle name="Total 3" xfId="2058"/>
    <cellStyle name="Total 3 2" xfId="2059"/>
    <cellStyle name="Total 4" xfId="2060"/>
    <cellStyle name="Total 4 2" xfId="699"/>
    <cellStyle name="Total 5" xfId="2061"/>
    <cellStyle name="Total 5 2" xfId="2062"/>
    <cellStyle name="Total 6" xfId="1860"/>
    <cellStyle name="Total 6 2" xfId="2063"/>
    <cellStyle name="Total 7" xfId="2064"/>
    <cellStyle name="Total 7 2" xfId="2065"/>
    <cellStyle name="Total 8" xfId="2066"/>
    <cellStyle name="Total 8 2" xfId="2067"/>
    <cellStyle name="Total 9" xfId="1035"/>
    <cellStyle name="Total 9 2" xfId="2068"/>
    <cellStyle name="Warning Text 10" xfId="646"/>
    <cellStyle name="Warning Text 10 2" xfId="649"/>
    <cellStyle name="Warning Text 11" xfId="652"/>
    <cellStyle name="Warning Text 11 2" xfId="655"/>
    <cellStyle name="Warning Text 12" xfId="658"/>
    <cellStyle name="Warning Text 12 2" xfId="662"/>
    <cellStyle name="Warning Text 13" xfId="665"/>
    <cellStyle name="Warning Text 13 2" xfId="668"/>
    <cellStyle name="Warning Text 14" xfId="673"/>
    <cellStyle name="Warning Text 14 2" xfId="2069"/>
    <cellStyle name="Warning Text 15" xfId="1788"/>
    <cellStyle name="Warning Text 15 2" xfId="2071"/>
    <cellStyle name="Warning Text 16" xfId="2073"/>
    <cellStyle name="Warning Text 16 2" xfId="2075"/>
    <cellStyle name="Warning Text 17" xfId="2077"/>
    <cellStyle name="Warning Text 17 2" xfId="2079"/>
    <cellStyle name="Warning Text 18" xfId="435"/>
    <cellStyle name="Warning Text 18 2" xfId="2081"/>
    <cellStyle name="Warning Text 19" xfId="2083"/>
    <cellStyle name="Warning Text 19 2" xfId="2085"/>
    <cellStyle name="Warning Text 2" xfId="2086"/>
    <cellStyle name="Warning Text 2 2" xfId="1831"/>
    <cellStyle name="Warning Text 20" xfId="1787"/>
    <cellStyle name="Warning Text 20 2" xfId="2070"/>
    <cellStyle name="Warning Text 21" xfId="2072"/>
    <cellStyle name="Warning Text 21 2" xfId="2074"/>
    <cellStyle name="Warning Text 22" xfId="2076"/>
    <cellStyle name="Warning Text 22 2" xfId="2078"/>
    <cellStyle name="Warning Text 23" xfId="434"/>
    <cellStyle name="Warning Text 23 2" xfId="2080"/>
    <cellStyle name="Warning Text 24" xfId="2082"/>
    <cellStyle name="Warning Text 24 2" xfId="2084"/>
    <cellStyle name="Warning Text 25" xfId="2087"/>
    <cellStyle name="Warning Text 3" xfId="1112"/>
    <cellStyle name="Warning Text 3 2" xfId="2088"/>
    <cellStyle name="Warning Text 4" xfId="2089"/>
    <cellStyle name="Warning Text 4 2" xfId="2090"/>
    <cellStyle name="Warning Text 5" xfId="2091"/>
    <cellStyle name="Warning Text 5 2" xfId="2092"/>
    <cellStyle name="Warning Text 6" xfId="2093"/>
    <cellStyle name="Warning Text 6 2" xfId="1703"/>
    <cellStyle name="Warning Text 7" xfId="2094"/>
    <cellStyle name="Warning Text 7 2" xfId="2095"/>
    <cellStyle name="Warning Text 8" xfId="2096"/>
    <cellStyle name="Warning Text 8 2" xfId="2097"/>
    <cellStyle name="Warning Text 9" xfId="2098"/>
    <cellStyle name="Warning Text 9 2" xfId="2099"/>
  </cellStyles>
  <dxfs count="38">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s>
  <tableStyles count="0" defaultTableStyle="TableStyleMedium9" defaultPivotStyle="PivotStyleLight16"/>
  <colors>
    <mruColors>
      <color rgb="FFFFFF00"/>
      <color rgb="FF00FF99"/>
      <color rgb="FFFFCCFF"/>
      <color rgb="FFFFFFCC"/>
      <color rgb="FF9999FF"/>
      <color rgb="FFAAA71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xdr:cNvCxnSpPr/>
      </xdr:nvCxnSpPr>
      <xdr:spPr>
        <a:xfrm>
          <a:off x="7379071"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xdr:cNvCxnSpPr/>
      </xdr:nvCxnSpPr>
      <xdr:spPr>
        <a:xfrm>
          <a:off x="1781175"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xdr:cNvCxnSpPr/>
      </xdr:nvCxnSpPr>
      <xdr:spPr>
        <a:xfrm>
          <a:off x="7693396"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xdr:cNvCxnSpPr/>
      </xdr:nvCxnSpPr>
      <xdr:spPr>
        <a:xfrm>
          <a:off x="2095500"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22</xdr:col>
      <xdr:colOff>152789</xdr:colOff>
      <xdr:row>2</xdr:row>
      <xdr:rowOff>7261</xdr:rowOff>
    </xdr:from>
    <xdr:to>
      <xdr:col>30</xdr:col>
      <xdr:colOff>143070</xdr:colOff>
      <xdr:row>2</xdr:row>
      <xdr:rowOff>7261</xdr:rowOff>
    </xdr:to>
    <xdr:cxnSp macro="">
      <xdr:nvCxnSpPr>
        <xdr:cNvPr id="3" name="Straight Connector 2"/>
        <xdr:cNvCxnSpPr/>
      </xdr:nvCxnSpPr>
      <xdr:spPr>
        <a:xfrm>
          <a:off x="8058539"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1323975</xdr:colOff>
      <xdr:row>2</xdr:row>
      <xdr:rowOff>26311</xdr:rowOff>
    </xdr:from>
    <xdr:to>
      <xdr:col>3</xdr:col>
      <xdr:colOff>9525</xdr:colOff>
      <xdr:row>2</xdr:row>
      <xdr:rowOff>26311</xdr:rowOff>
    </xdr:to>
    <xdr:cxnSp macro="">
      <xdr:nvCxnSpPr>
        <xdr:cNvPr id="4" name="Straight Connector 3"/>
        <xdr:cNvCxnSpPr/>
      </xdr:nvCxnSpPr>
      <xdr:spPr>
        <a:xfrm>
          <a:off x="2828925" y="597811"/>
          <a:ext cx="8286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214394</xdr:colOff>
      <xdr:row>3</xdr:row>
      <xdr:rowOff>255443</xdr:rowOff>
    </xdr:from>
    <xdr:to>
      <xdr:col>14</xdr:col>
      <xdr:colOff>37357</xdr:colOff>
      <xdr:row>3</xdr:row>
      <xdr:rowOff>255443</xdr:rowOff>
    </xdr:to>
    <xdr:cxnSp macro="">
      <xdr:nvCxnSpPr>
        <xdr:cNvPr id="5" name="Straight Connector 4"/>
        <xdr:cNvCxnSpPr/>
      </xdr:nvCxnSpPr>
      <xdr:spPr>
        <a:xfrm>
          <a:off x="479591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70185</xdr:colOff>
      <xdr:row>3</xdr:row>
      <xdr:rowOff>255443</xdr:rowOff>
    </xdr:from>
    <xdr:to>
      <xdr:col>18</xdr:col>
      <xdr:colOff>10026</xdr:colOff>
      <xdr:row>3</xdr:row>
      <xdr:rowOff>255443</xdr:rowOff>
    </xdr:to>
    <xdr:cxnSp macro="">
      <xdr:nvCxnSpPr>
        <xdr:cNvPr id="6" name="Straight Connector 5"/>
        <xdr:cNvCxnSpPr/>
      </xdr:nvCxnSpPr>
      <xdr:spPr>
        <a:xfrm>
          <a:off x="44231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70185</xdr:colOff>
      <xdr:row>3</xdr:row>
      <xdr:rowOff>255443</xdr:rowOff>
    </xdr:from>
    <xdr:to>
      <xdr:col>18</xdr:col>
      <xdr:colOff>10026</xdr:colOff>
      <xdr:row>3</xdr:row>
      <xdr:rowOff>255443</xdr:rowOff>
    </xdr:to>
    <xdr:cxnSp macro="">
      <xdr:nvCxnSpPr>
        <xdr:cNvPr id="7" name="Straight Connector 6"/>
        <xdr:cNvCxnSpPr/>
      </xdr:nvCxnSpPr>
      <xdr:spPr>
        <a:xfrm>
          <a:off x="44231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23</xdr:col>
      <xdr:colOff>389</xdr:colOff>
      <xdr:row>2</xdr:row>
      <xdr:rowOff>26311</xdr:rowOff>
    </xdr:from>
    <xdr:to>
      <xdr:col>30</xdr:col>
      <xdr:colOff>219270</xdr:colOff>
      <xdr:row>2</xdr:row>
      <xdr:rowOff>26311</xdr:rowOff>
    </xdr:to>
    <xdr:cxnSp macro="">
      <xdr:nvCxnSpPr>
        <xdr:cNvPr id="3" name="Straight Connector 2"/>
        <xdr:cNvCxnSpPr/>
      </xdr:nvCxnSpPr>
      <xdr:spPr>
        <a:xfrm>
          <a:off x="7944239" y="4263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1323975</xdr:colOff>
      <xdr:row>2</xdr:row>
      <xdr:rowOff>26311</xdr:rowOff>
    </xdr:from>
    <xdr:to>
      <xdr:col>3</xdr:col>
      <xdr:colOff>9525</xdr:colOff>
      <xdr:row>2</xdr:row>
      <xdr:rowOff>26311</xdr:rowOff>
    </xdr:to>
    <xdr:cxnSp macro="">
      <xdr:nvCxnSpPr>
        <xdr:cNvPr id="4" name="Straight Connector 3"/>
        <xdr:cNvCxnSpPr/>
      </xdr:nvCxnSpPr>
      <xdr:spPr>
        <a:xfrm>
          <a:off x="2819400" y="597811"/>
          <a:ext cx="7905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214394</xdr:colOff>
      <xdr:row>3</xdr:row>
      <xdr:rowOff>255443</xdr:rowOff>
    </xdr:from>
    <xdr:to>
      <xdr:col>14</xdr:col>
      <xdr:colOff>37357</xdr:colOff>
      <xdr:row>3</xdr:row>
      <xdr:rowOff>255443</xdr:rowOff>
    </xdr:to>
    <xdr:cxnSp macro="">
      <xdr:nvCxnSpPr>
        <xdr:cNvPr id="5" name="Straight Connector 4"/>
        <xdr:cNvCxnSpPr/>
      </xdr:nvCxnSpPr>
      <xdr:spPr>
        <a:xfrm>
          <a:off x="4938794" y="13222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70185</xdr:colOff>
      <xdr:row>3</xdr:row>
      <xdr:rowOff>255443</xdr:rowOff>
    </xdr:from>
    <xdr:to>
      <xdr:col>18</xdr:col>
      <xdr:colOff>10026</xdr:colOff>
      <xdr:row>3</xdr:row>
      <xdr:rowOff>255443</xdr:rowOff>
    </xdr:to>
    <xdr:cxnSp macro="">
      <xdr:nvCxnSpPr>
        <xdr:cNvPr id="6" name="Straight Connector 5"/>
        <xdr:cNvCxnSpPr/>
      </xdr:nvCxnSpPr>
      <xdr:spPr>
        <a:xfrm>
          <a:off x="4565985" y="13222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70185</xdr:colOff>
      <xdr:row>3</xdr:row>
      <xdr:rowOff>255443</xdr:rowOff>
    </xdr:from>
    <xdr:to>
      <xdr:col>18</xdr:col>
      <xdr:colOff>10026</xdr:colOff>
      <xdr:row>3</xdr:row>
      <xdr:rowOff>255443</xdr:rowOff>
    </xdr:to>
    <xdr:cxnSp macro="">
      <xdr:nvCxnSpPr>
        <xdr:cNvPr id="7" name="Straight Connector 6"/>
        <xdr:cNvCxnSpPr/>
      </xdr:nvCxnSpPr>
      <xdr:spPr>
        <a:xfrm>
          <a:off x="4565985" y="13222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23</xdr:col>
      <xdr:colOff>76589</xdr:colOff>
      <xdr:row>1</xdr:row>
      <xdr:rowOff>226336</xdr:rowOff>
    </xdr:from>
    <xdr:to>
      <xdr:col>31</xdr:col>
      <xdr:colOff>66870</xdr:colOff>
      <xdr:row>1</xdr:row>
      <xdr:rowOff>226336</xdr:rowOff>
    </xdr:to>
    <xdr:cxnSp macro="">
      <xdr:nvCxnSpPr>
        <xdr:cNvPr id="3" name="Straight Connector 2"/>
        <xdr:cNvCxnSpPr/>
      </xdr:nvCxnSpPr>
      <xdr:spPr>
        <a:xfrm>
          <a:off x="7858514"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1323975</xdr:colOff>
      <xdr:row>2</xdr:row>
      <xdr:rowOff>26311</xdr:rowOff>
    </xdr:from>
    <xdr:to>
      <xdr:col>3</xdr:col>
      <xdr:colOff>9525</xdr:colOff>
      <xdr:row>2</xdr:row>
      <xdr:rowOff>26311</xdr:rowOff>
    </xdr:to>
    <xdr:cxnSp macro="">
      <xdr:nvCxnSpPr>
        <xdr:cNvPr id="4" name="Straight Connector 3"/>
        <xdr:cNvCxnSpPr/>
      </xdr:nvCxnSpPr>
      <xdr:spPr>
        <a:xfrm>
          <a:off x="2762250" y="597811"/>
          <a:ext cx="11525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214394</xdr:colOff>
      <xdr:row>3</xdr:row>
      <xdr:rowOff>255443</xdr:rowOff>
    </xdr:from>
    <xdr:to>
      <xdr:col>14</xdr:col>
      <xdr:colOff>37357</xdr:colOff>
      <xdr:row>3</xdr:row>
      <xdr:rowOff>255443</xdr:rowOff>
    </xdr:to>
    <xdr:cxnSp macro="">
      <xdr:nvCxnSpPr>
        <xdr:cNvPr id="5" name="Straight Connector 4"/>
        <xdr:cNvCxnSpPr/>
      </xdr:nvCxnSpPr>
      <xdr:spPr>
        <a:xfrm>
          <a:off x="5186444" y="1141268"/>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70185</xdr:colOff>
      <xdr:row>3</xdr:row>
      <xdr:rowOff>255443</xdr:rowOff>
    </xdr:from>
    <xdr:to>
      <xdr:col>18</xdr:col>
      <xdr:colOff>10026</xdr:colOff>
      <xdr:row>3</xdr:row>
      <xdr:rowOff>255443</xdr:rowOff>
    </xdr:to>
    <xdr:cxnSp macro="">
      <xdr:nvCxnSpPr>
        <xdr:cNvPr id="6" name="Straight Connector 5"/>
        <xdr:cNvCxnSpPr/>
      </xdr:nvCxnSpPr>
      <xdr:spPr>
        <a:xfrm>
          <a:off x="4813635"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70185</xdr:colOff>
      <xdr:row>3</xdr:row>
      <xdr:rowOff>255443</xdr:rowOff>
    </xdr:from>
    <xdr:to>
      <xdr:col>18</xdr:col>
      <xdr:colOff>10026</xdr:colOff>
      <xdr:row>3</xdr:row>
      <xdr:rowOff>255443</xdr:rowOff>
    </xdr:to>
    <xdr:cxnSp macro="">
      <xdr:nvCxnSpPr>
        <xdr:cNvPr id="7" name="Straight Connector 6"/>
        <xdr:cNvCxnSpPr/>
      </xdr:nvCxnSpPr>
      <xdr:spPr>
        <a:xfrm>
          <a:off x="4813635"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23</xdr:col>
      <xdr:colOff>19050</xdr:colOff>
      <xdr:row>2</xdr:row>
      <xdr:rowOff>7261</xdr:rowOff>
    </xdr:from>
    <xdr:to>
      <xdr:col>30</xdr:col>
      <xdr:colOff>95445</xdr:colOff>
      <xdr:row>2</xdr:row>
      <xdr:rowOff>7261</xdr:rowOff>
    </xdr:to>
    <xdr:cxnSp macro="">
      <xdr:nvCxnSpPr>
        <xdr:cNvPr id="3" name="Straight Connector 2"/>
        <xdr:cNvCxnSpPr/>
      </xdr:nvCxnSpPr>
      <xdr:spPr>
        <a:xfrm>
          <a:off x="7924800" y="464461"/>
          <a:ext cx="174327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1323975</xdr:colOff>
      <xdr:row>2</xdr:row>
      <xdr:rowOff>26311</xdr:rowOff>
    </xdr:from>
    <xdr:to>
      <xdr:col>3</xdr:col>
      <xdr:colOff>9525</xdr:colOff>
      <xdr:row>2</xdr:row>
      <xdr:rowOff>26311</xdr:rowOff>
    </xdr:to>
    <xdr:cxnSp macro="">
      <xdr:nvCxnSpPr>
        <xdr:cNvPr id="4" name="Straight Connector 3"/>
        <xdr:cNvCxnSpPr/>
      </xdr:nvCxnSpPr>
      <xdr:spPr>
        <a:xfrm>
          <a:off x="2790825" y="597811"/>
          <a:ext cx="8001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70185</xdr:colOff>
      <xdr:row>3</xdr:row>
      <xdr:rowOff>226868</xdr:rowOff>
    </xdr:from>
    <xdr:to>
      <xdr:col>18</xdr:col>
      <xdr:colOff>10026</xdr:colOff>
      <xdr:row>3</xdr:row>
      <xdr:rowOff>226868</xdr:rowOff>
    </xdr:to>
    <xdr:cxnSp macro="">
      <xdr:nvCxnSpPr>
        <xdr:cNvPr id="7" name="Straight Connector 6"/>
        <xdr:cNvCxnSpPr/>
      </xdr:nvCxnSpPr>
      <xdr:spPr>
        <a:xfrm>
          <a:off x="4404060" y="969818"/>
          <a:ext cx="23210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23</xdr:col>
      <xdr:colOff>19439</xdr:colOff>
      <xdr:row>2</xdr:row>
      <xdr:rowOff>16786</xdr:rowOff>
    </xdr:from>
    <xdr:to>
      <xdr:col>31</xdr:col>
      <xdr:colOff>9720</xdr:colOff>
      <xdr:row>2</xdr:row>
      <xdr:rowOff>16786</xdr:rowOff>
    </xdr:to>
    <xdr:cxnSp macro="">
      <xdr:nvCxnSpPr>
        <xdr:cNvPr id="3" name="Straight Connector 2"/>
        <xdr:cNvCxnSpPr/>
      </xdr:nvCxnSpPr>
      <xdr:spPr>
        <a:xfrm>
          <a:off x="7953764" y="473986"/>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1323975</xdr:colOff>
      <xdr:row>2</xdr:row>
      <xdr:rowOff>26311</xdr:rowOff>
    </xdr:from>
    <xdr:to>
      <xdr:col>3</xdr:col>
      <xdr:colOff>9525</xdr:colOff>
      <xdr:row>2</xdr:row>
      <xdr:rowOff>26311</xdr:rowOff>
    </xdr:to>
    <xdr:cxnSp macro="">
      <xdr:nvCxnSpPr>
        <xdr:cNvPr id="4" name="Straight Connector 3"/>
        <xdr:cNvCxnSpPr/>
      </xdr:nvCxnSpPr>
      <xdr:spPr>
        <a:xfrm>
          <a:off x="2657475" y="531136"/>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70185</xdr:colOff>
      <xdr:row>3</xdr:row>
      <xdr:rowOff>217343</xdr:rowOff>
    </xdr:from>
    <xdr:to>
      <xdr:col>18</xdr:col>
      <xdr:colOff>10026</xdr:colOff>
      <xdr:row>3</xdr:row>
      <xdr:rowOff>217343</xdr:rowOff>
    </xdr:to>
    <xdr:cxnSp macro="">
      <xdr:nvCxnSpPr>
        <xdr:cNvPr id="7" name="Straight Connector 6"/>
        <xdr:cNvCxnSpPr/>
      </xdr:nvCxnSpPr>
      <xdr:spPr>
        <a:xfrm>
          <a:off x="4718385" y="1122218"/>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22</xdr:col>
      <xdr:colOff>143264</xdr:colOff>
      <xdr:row>2</xdr:row>
      <xdr:rowOff>7261</xdr:rowOff>
    </xdr:from>
    <xdr:to>
      <xdr:col>30</xdr:col>
      <xdr:colOff>133545</xdr:colOff>
      <xdr:row>2</xdr:row>
      <xdr:rowOff>7261</xdr:rowOff>
    </xdr:to>
    <xdr:cxnSp macro="">
      <xdr:nvCxnSpPr>
        <xdr:cNvPr id="3" name="Straight Connector 2"/>
        <xdr:cNvCxnSpPr/>
      </xdr:nvCxnSpPr>
      <xdr:spPr>
        <a:xfrm>
          <a:off x="7953764"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1323975</xdr:colOff>
      <xdr:row>2</xdr:row>
      <xdr:rowOff>26311</xdr:rowOff>
    </xdr:from>
    <xdr:to>
      <xdr:col>3</xdr:col>
      <xdr:colOff>9525</xdr:colOff>
      <xdr:row>2</xdr:row>
      <xdr:rowOff>26311</xdr:rowOff>
    </xdr:to>
    <xdr:cxnSp macro="">
      <xdr:nvCxnSpPr>
        <xdr:cNvPr id="4" name="Straight Connector 3"/>
        <xdr:cNvCxnSpPr/>
      </xdr:nvCxnSpPr>
      <xdr:spPr>
        <a:xfrm>
          <a:off x="2714625" y="597811"/>
          <a:ext cx="942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57150</xdr:colOff>
      <xdr:row>3</xdr:row>
      <xdr:rowOff>255443</xdr:rowOff>
    </xdr:from>
    <xdr:to>
      <xdr:col>18</xdr:col>
      <xdr:colOff>19050</xdr:colOff>
      <xdr:row>3</xdr:row>
      <xdr:rowOff>255443</xdr:rowOff>
    </xdr:to>
    <xdr:cxnSp macro="">
      <xdr:nvCxnSpPr>
        <xdr:cNvPr id="5" name="Straight Connector 4"/>
        <xdr:cNvCxnSpPr/>
      </xdr:nvCxnSpPr>
      <xdr:spPr>
        <a:xfrm>
          <a:off x="4667250" y="998393"/>
          <a:ext cx="2247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xdr:cNvCxnSpPr/>
      </xdr:nvCxnSpPr>
      <xdr:spPr>
        <a:xfrm>
          <a:off x="7693396"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xdr:cNvCxnSpPr/>
      </xdr:nvCxnSpPr>
      <xdr:spPr>
        <a:xfrm>
          <a:off x="2095500"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30"/>
  <sheetViews>
    <sheetView workbookViewId="0">
      <selection activeCell="H17" sqref="H17:M20"/>
    </sheetView>
  </sheetViews>
  <sheetFormatPr defaultRowHeight="15"/>
  <cols>
    <col min="1" max="1" width="5.5" style="63" customWidth="1"/>
    <col min="2" max="2" width="5.1640625" style="63" customWidth="1"/>
    <col min="3" max="3" width="17.33203125" style="72" customWidth="1"/>
    <col min="4" max="7" width="6.5" style="65" customWidth="1"/>
    <col min="8" max="8" width="5.1640625" style="65" customWidth="1"/>
    <col min="9" max="9" width="17.33203125" style="63" customWidth="1"/>
    <col min="10" max="13" width="6.5" style="63" customWidth="1"/>
    <col min="14" max="14" width="5.1640625" style="63" customWidth="1"/>
    <col min="15" max="15" width="17.33203125" style="72" customWidth="1"/>
    <col min="16" max="19" width="6.5" style="63" customWidth="1"/>
    <col min="20" max="20" width="5.1640625" style="63" customWidth="1"/>
    <col min="21" max="21" width="17.33203125" style="63" customWidth="1"/>
    <col min="22" max="25" width="6.5" style="63" customWidth="1"/>
    <col min="26" max="259" width="9.33203125" style="63"/>
    <col min="260" max="260" width="8" style="63" customWidth="1"/>
    <col min="261" max="261" width="16.6640625" style="63" customWidth="1"/>
    <col min="262" max="262" width="16.5" style="63" customWidth="1"/>
    <col min="263" max="263" width="7" style="63" customWidth="1"/>
    <col min="264" max="264" width="15.5" style="63" customWidth="1"/>
    <col min="265" max="265" width="13.6640625" style="63" customWidth="1"/>
    <col min="266" max="266" width="7.83203125" style="63" customWidth="1"/>
    <col min="267" max="267" width="15.1640625" style="63" customWidth="1"/>
    <col min="268" max="268" width="14" style="63" customWidth="1"/>
    <col min="269" max="269" width="7.83203125" style="63" customWidth="1"/>
    <col min="270" max="270" width="16.83203125" style="63" customWidth="1"/>
    <col min="271" max="271" width="13.6640625" style="63" customWidth="1"/>
    <col min="272" max="272" width="8.83203125" style="63" customWidth="1"/>
    <col min="273" max="273" width="15.5" style="63" customWidth="1"/>
    <col min="274" max="274" width="13.83203125" style="63" customWidth="1"/>
    <col min="275" max="515" width="9.33203125" style="63"/>
    <col min="516" max="516" width="8" style="63" customWidth="1"/>
    <col min="517" max="517" width="16.6640625" style="63" customWidth="1"/>
    <col min="518" max="518" width="16.5" style="63" customWidth="1"/>
    <col min="519" max="519" width="7" style="63" customWidth="1"/>
    <col min="520" max="520" width="15.5" style="63" customWidth="1"/>
    <col min="521" max="521" width="13.6640625" style="63" customWidth="1"/>
    <col min="522" max="522" width="7.83203125" style="63" customWidth="1"/>
    <col min="523" max="523" width="15.1640625" style="63" customWidth="1"/>
    <col min="524" max="524" width="14" style="63" customWidth="1"/>
    <col min="525" max="525" width="7.83203125" style="63" customWidth="1"/>
    <col min="526" max="526" width="16.83203125" style="63" customWidth="1"/>
    <col min="527" max="527" width="13.6640625" style="63" customWidth="1"/>
    <col min="528" max="528" width="8.83203125" style="63" customWidth="1"/>
    <col min="529" max="529" width="15.5" style="63" customWidth="1"/>
    <col min="530" max="530" width="13.83203125" style="63" customWidth="1"/>
    <col min="531" max="771" width="9.33203125" style="63"/>
    <col min="772" max="772" width="8" style="63" customWidth="1"/>
    <col min="773" max="773" width="16.6640625" style="63" customWidth="1"/>
    <col min="774" max="774" width="16.5" style="63" customWidth="1"/>
    <col min="775" max="775" width="7" style="63" customWidth="1"/>
    <col min="776" max="776" width="15.5" style="63" customWidth="1"/>
    <col min="777" max="777" width="13.6640625" style="63" customWidth="1"/>
    <col min="778" max="778" width="7.83203125" style="63" customWidth="1"/>
    <col min="779" max="779" width="15.1640625" style="63" customWidth="1"/>
    <col min="780" max="780" width="14" style="63" customWidth="1"/>
    <col min="781" max="781" width="7.83203125" style="63" customWidth="1"/>
    <col min="782" max="782" width="16.83203125" style="63" customWidth="1"/>
    <col min="783" max="783" width="13.6640625" style="63" customWidth="1"/>
    <col min="784" max="784" width="8.83203125" style="63" customWidth="1"/>
    <col min="785" max="785" width="15.5" style="63" customWidth="1"/>
    <col min="786" max="786" width="13.83203125" style="63" customWidth="1"/>
    <col min="787" max="1027" width="9.33203125" style="63"/>
    <col min="1028" max="1028" width="8" style="63" customWidth="1"/>
    <col min="1029" max="1029" width="16.6640625" style="63" customWidth="1"/>
    <col min="1030" max="1030" width="16.5" style="63" customWidth="1"/>
    <col min="1031" max="1031" width="7" style="63" customWidth="1"/>
    <col min="1032" max="1032" width="15.5" style="63" customWidth="1"/>
    <col min="1033" max="1033" width="13.6640625" style="63" customWidth="1"/>
    <col min="1034" max="1034" width="7.83203125" style="63" customWidth="1"/>
    <col min="1035" max="1035" width="15.1640625" style="63" customWidth="1"/>
    <col min="1036" max="1036" width="14" style="63" customWidth="1"/>
    <col min="1037" max="1037" width="7.83203125" style="63" customWidth="1"/>
    <col min="1038" max="1038" width="16.83203125" style="63" customWidth="1"/>
    <col min="1039" max="1039" width="13.6640625" style="63" customWidth="1"/>
    <col min="1040" max="1040" width="8.83203125" style="63" customWidth="1"/>
    <col min="1041" max="1041" width="15.5" style="63" customWidth="1"/>
    <col min="1042" max="1042" width="13.83203125" style="63" customWidth="1"/>
    <col min="1043" max="1283" width="9.33203125" style="63"/>
    <col min="1284" max="1284" width="8" style="63" customWidth="1"/>
    <col min="1285" max="1285" width="16.6640625" style="63" customWidth="1"/>
    <col min="1286" max="1286" width="16.5" style="63" customWidth="1"/>
    <col min="1287" max="1287" width="7" style="63" customWidth="1"/>
    <col min="1288" max="1288" width="15.5" style="63" customWidth="1"/>
    <col min="1289" max="1289" width="13.6640625" style="63" customWidth="1"/>
    <col min="1290" max="1290" width="7.83203125" style="63" customWidth="1"/>
    <col min="1291" max="1291" width="15.1640625" style="63" customWidth="1"/>
    <col min="1292" max="1292" width="14" style="63" customWidth="1"/>
    <col min="1293" max="1293" width="7.83203125" style="63" customWidth="1"/>
    <col min="1294" max="1294" width="16.83203125" style="63" customWidth="1"/>
    <col min="1295" max="1295" width="13.6640625" style="63" customWidth="1"/>
    <col min="1296" max="1296" width="8.83203125" style="63" customWidth="1"/>
    <col min="1297" max="1297" width="15.5" style="63" customWidth="1"/>
    <col min="1298" max="1298" width="13.83203125" style="63" customWidth="1"/>
    <col min="1299" max="1539" width="9.33203125" style="63"/>
    <col min="1540" max="1540" width="8" style="63" customWidth="1"/>
    <col min="1541" max="1541" width="16.6640625" style="63" customWidth="1"/>
    <col min="1542" max="1542" width="16.5" style="63" customWidth="1"/>
    <col min="1543" max="1543" width="7" style="63" customWidth="1"/>
    <col min="1544" max="1544" width="15.5" style="63" customWidth="1"/>
    <col min="1545" max="1545" width="13.6640625" style="63" customWidth="1"/>
    <col min="1546" max="1546" width="7.83203125" style="63" customWidth="1"/>
    <col min="1547" max="1547" width="15.1640625" style="63" customWidth="1"/>
    <col min="1548" max="1548" width="14" style="63" customWidth="1"/>
    <col min="1549" max="1549" width="7.83203125" style="63" customWidth="1"/>
    <col min="1550" max="1550" width="16.83203125" style="63" customWidth="1"/>
    <col min="1551" max="1551" width="13.6640625" style="63" customWidth="1"/>
    <col min="1552" max="1552" width="8.83203125" style="63" customWidth="1"/>
    <col min="1553" max="1553" width="15.5" style="63" customWidth="1"/>
    <col min="1554" max="1554" width="13.83203125" style="63" customWidth="1"/>
    <col min="1555" max="1795" width="9.33203125" style="63"/>
    <col min="1796" max="1796" width="8" style="63" customWidth="1"/>
    <col min="1797" max="1797" width="16.6640625" style="63" customWidth="1"/>
    <col min="1798" max="1798" width="16.5" style="63" customWidth="1"/>
    <col min="1799" max="1799" width="7" style="63" customWidth="1"/>
    <col min="1800" max="1800" width="15.5" style="63" customWidth="1"/>
    <col min="1801" max="1801" width="13.6640625" style="63" customWidth="1"/>
    <col min="1802" max="1802" width="7.83203125" style="63" customWidth="1"/>
    <col min="1803" max="1803" width="15.1640625" style="63" customWidth="1"/>
    <col min="1804" max="1804" width="14" style="63" customWidth="1"/>
    <col min="1805" max="1805" width="7.83203125" style="63" customWidth="1"/>
    <col min="1806" max="1806" width="16.83203125" style="63" customWidth="1"/>
    <col min="1807" max="1807" width="13.6640625" style="63" customWidth="1"/>
    <col min="1808" max="1808" width="8.83203125" style="63" customWidth="1"/>
    <col min="1809" max="1809" width="15.5" style="63" customWidth="1"/>
    <col min="1810" max="1810" width="13.83203125" style="63" customWidth="1"/>
    <col min="1811" max="2051" width="9.33203125" style="63"/>
    <col min="2052" max="2052" width="8" style="63" customWidth="1"/>
    <col min="2053" max="2053" width="16.6640625" style="63" customWidth="1"/>
    <col min="2054" max="2054" width="16.5" style="63" customWidth="1"/>
    <col min="2055" max="2055" width="7" style="63" customWidth="1"/>
    <col min="2056" max="2056" width="15.5" style="63" customWidth="1"/>
    <col min="2057" max="2057" width="13.6640625" style="63" customWidth="1"/>
    <col min="2058" max="2058" width="7.83203125" style="63" customWidth="1"/>
    <col min="2059" max="2059" width="15.1640625" style="63" customWidth="1"/>
    <col min="2060" max="2060" width="14" style="63" customWidth="1"/>
    <col min="2061" max="2061" width="7.83203125" style="63" customWidth="1"/>
    <col min="2062" max="2062" width="16.83203125" style="63" customWidth="1"/>
    <col min="2063" max="2063" width="13.6640625" style="63" customWidth="1"/>
    <col min="2064" max="2064" width="8.83203125" style="63" customWidth="1"/>
    <col min="2065" max="2065" width="15.5" style="63" customWidth="1"/>
    <col min="2066" max="2066" width="13.83203125" style="63" customWidth="1"/>
    <col min="2067" max="2307" width="9.33203125" style="63"/>
    <col min="2308" max="2308" width="8" style="63" customWidth="1"/>
    <col min="2309" max="2309" width="16.6640625" style="63" customWidth="1"/>
    <col min="2310" max="2310" width="16.5" style="63" customWidth="1"/>
    <col min="2311" max="2311" width="7" style="63" customWidth="1"/>
    <col min="2312" max="2312" width="15.5" style="63" customWidth="1"/>
    <col min="2313" max="2313" width="13.6640625" style="63" customWidth="1"/>
    <col min="2314" max="2314" width="7.83203125" style="63" customWidth="1"/>
    <col min="2315" max="2315" width="15.1640625" style="63" customWidth="1"/>
    <col min="2316" max="2316" width="14" style="63" customWidth="1"/>
    <col min="2317" max="2317" width="7.83203125" style="63" customWidth="1"/>
    <col min="2318" max="2318" width="16.83203125" style="63" customWidth="1"/>
    <col min="2319" max="2319" width="13.6640625" style="63" customWidth="1"/>
    <col min="2320" max="2320" width="8.83203125" style="63" customWidth="1"/>
    <col min="2321" max="2321" width="15.5" style="63" customWidth="1"/>
    <col min="2322" max="2322" width="13.83203125" style="63" customWidth="1"/>
    <col min="2323" max="2563" width="9.33203125" style="63"/>
    <col min="2564" max="2564" width="8" style="63" customWidth="1"/>
    <col min="2565" max="2565" width="16.6640625" style="63" customWidth="1"/>
    <col min="2566" max="2566" width="16.5" style="63" customWidth="1"/>
    <col min="2567" max="2567" width="7" style="63" customWidth="1"/>
    <col min="2568" max="2568" width="15.5" style="63" customWidth="1"/>
    <col min="2569" max="2569" width="13.6640625" style="63" customWidth="1"/>
    <col min="2570" max="2570" width="7.83203125" style="63" customWidth="1"/>
    <col min="2571" max="2571" width="15.1640625" style="63" customWidth="1"/>
    <col min="2572" max="2572" width="14" style="63" customWidth="1"/>
    <col min="2573" max="2573" width="7.83203125" style="63" customWidth="1"/>
    <col min="2574" max="2574" width="16.83203125" style="63" customWidth="1"/>
    <col min="2575" max="2575" width="13.6640625" style="63" customWidth="1"/>
    <col min="2576" max="2576" width="8.83203125" style="63" customWidth="1"/>
    <col min="2577" max="2577" width="15.5" style="63" customWidth="1"/>
    <col min="2578" max="2578" width="13.83203125" style="63" customWidth="1"/>
    <col min="2579" max="2819" width="9.33203125" style="63"/>
    <col min="2820" max="2820" width="8" style="63" customWidth="1"/>
    <col min="2821" max="2821" width="16.6640625" style="63" customWidth="1"/>
    <col min="2822" max="2822" width="16.5" style="63" customWidth="1"/>
    <col min="2823" max="2823" width="7" style="63" customWidth="1"/>
    <col min="2824" max="2824" width="15.5" style="63" customWidth="1"/>
    <col min="2825" max="2825" width="13.6640625" style="63" customWidth="1"/>
    <col min="2826" max="2826" width="7.83203125" style="63" customWidth="1"/>
    <col min="2827" max="2827" width="15.1640625" style="63" customWidth="1"/>
    <col min="2828" max="2828" width="14" style="63" customWidth="1"/>
    <col min="2829" max="2829" width="7.83203125" style="63" customWidth="1"/>
    <col min="2830" max="2830" width="16.83203125" style="63" customWidth="1"/>
    <col min="2831" max="2831" width="13.6640625" style="63" customWidth="1"/>
    <col min="2832" max="2832" width="8.83203125" style="63" customWidth="1"/>
    <col min="2833" max="2833" width="15.5" style="63" customWidth="1"/>
    <col min="2834" max="2834" width="13.83203125" style="63" customWidth="1"/>
    <col min="2835" max="3075" width="9.33203125" style="63"/>
    <col min="3076" max="3076" width="8" style="63" customWidth="1"/>
    <col min="3077" max="3077" width="16.6640625" style="63" customWidth="1"/>
    <col min="3078" max="3078" width="16.5" style="63" customWidth="1"/>
    <col min="3079" max="3079" width="7" style="63" customWidth="1"/>
    <col min="3080" max="3080" width="15.5" style="63" customWidth="1"/>
    <col min="3081" max="3081" width="13.6640625" style="63" customWidth="1"/>
    <col min="3082" max="3082" width="7.83203125" style="63" customWidth="1"/>
    <col min="3083" max="3083" width="15.1640625" style="63" customWidth="1"/>
    <col min="3084" max="3084" width="14" style="63" customWidth="1"/>
    <col min="3085" max="3085" width="7.83203125" style="63" customWidth="1"/>
    <col min="3086" max="3086" width="16.83203125" style="63" customWidth="1"/>
    <col min="3087" max="3087" width="13.6640625" style="63" customWidth="1"/>
    <col min="3088" max="3088" width="8.83203125" style="63" customWidth="1"/>
    <col min="3089" max="3089" width="15.5" style="63" customWidth="1"/>
    <col min="3090" max="3090" width="13.83203125" style="63" customWidth="1"/>
    <col min="3091" max="3331" width="9.33203125" style="63"/>
    <col min="3332" max="3332" width="8" style="63" customWidth="1"/>
    <col min="3333" max="3333" width="16.6640625" style="63" customWidth="1"/>
    <col min="3334" max="3334" width="16.5" style="63" customWidth="1"/>
    <col min="3335" max="3335" width="7" style="63" customWidth="1"/>
    <col min="3336" max="3336" width="15.5" style="63" customWidth="1"/>
    <col min="3337" max="3337" width="13.6640625" style="63" customWidth="1"/>
    <col min="3338" max="3338" width="7.83203125" style="63" customWidth="1"/>
    <col min="3339" max="3339" width="15.1640625" style="63" customWidth="1"/>
    <col min="3340" max="3340" width="14" style="63" customWidth="1"/>
    <col min="3341" max="3341" width="7.83203125" style="63" customWidth="1"/>
    <col min="3342" max="3342" width="16.83203125" style="63" customWidth="1"/>
    <col min="3343" max="3343" width="13.6640625" style="63" customWidth="1"/>
    <col min="3344" max="3344" width="8.83203125" style="63" customWidth="1"/>
    <col min="3345" max="3345" width="15.5" style="63" customWidth="1"/>
    <col min="3346" max="3346" width="13.83203125" style="63" customWidth="1"/>
    <col min="3347" max="3587" width="9.33203125" style="63"/>
    <col min="3588" max="3588" width="8" style="63" customWidth="1"/>
    <col min="3589" max="3589" width="16.6640625" style="63" customWidth="1"/>
    <col min="3590" max="3590" width="16.5" style="63" customWidth="1"/>
    <col min="3591" max="3591" width="7" style="63" customWidth="1"/>
    <col min="3592" max="3592" width="15.5" style="63" customWidth="1"/>
    <col min="3593" max="3593" width="13.6640625" style="63" customWidth="1"/>
    <col min="3594" max="3594" width="7.83203125" style="63" customWidth="1"/>
    <col min="3595" max="3595" width="15.1640625" style="63" customWidth="1"/>
    <col min="3596" max="3596" width="14" style="63" customWidth="1"/>
    <col min="3597" max="3597" width="7.83203125" style="63" customWidth="1"/>
    <col min="3598" max="3598" width="16.83203125" style="63" customWidth="1"/>
    <col min="3599" max="3599" width="13.6640625" style="63" customWidth="1"/>
    <col min="3600" max="3600" width="8.83203125" style="63" customWidth="1"/>
    <col min="3601" max="3601" width="15.5" style="63" customWidth="1"/>
    <col min="3602" max="3602" width="13.83203125" style="63" customWidth="1"/>
    <col min="3603" max="3843" width="9.33203125" style="63"/>
    <col min="3844" max="3844" width="8" style="63" customWidth="1"/>
    <col min="3845" max="3845" width="16.6640625" style="63" customWidth="1"/>
    <col min="3846" max="3846" width="16.5" style="63" customWidth="1"/>
    <col min="3847" max="3847" width="7" style="63" customWidth="1"/>
    <col min="3848" max="3848" width="15.5" style="63" customWidth="1"/>
    <col min="3849" max="3849" width="13.6640625" style="63" customWidth="1"/>
    <col min="3850" max="3850" width="7.83203125" style="63" customWidth="1"/>
    <col min="3851" max="3851" width="15.1640625" style="63" customWidth="1"/>
    <col min="3852" max="3852" width="14" style="63" customWidth="1"/>
    <col min="3853" max="3853" width="7.83203125" style="63" customWidth="1"/>
    <col min="3854" max="3854" width="16.83203125" style="63" customWidth="1"/>
    <col min="3855" max="3855" width="13.6640625" style="63" customWidth="1"/>
    <col min="3856" max="3856" width="8.83203125" style="63" customWidth="1"/>
    <col min="3857" max="3857" width="15.5" style="63" customWidth="1"/>
    <col min="3858" max="3858" width="13.83203125" style="63" customWidth="1"/>
    <col min="3859" max="4099" width="9.33203125" style="63"/>
    <col min="4100" max="4100" width="8" style="63" customWidth="1"/>
    <col min="4101" max="4101" width="16.6640625" style="63" customWidth="1"/>
    <col min="4102" max="4102" width="16.5" style="63" customWidth="1"/>
    <col min="4103" max="4103" width="7" style="63" customWidth="1"/>
    <col min="4104" max="4104" width="15.5" style="63" customWidth="1"/>
    <col min="4105" max="4105" width="13.6640625" style="63" customWidth="1"/>
    <col min="4106" max="4106" width="7.83203125" style="63" customWidth="1"/>
    <col min="4107" max="4107" width="15.1640625" style="63" customWidth="1"/>
    <col min="4108" max="4108" width="14" style="63" customWidth="1"/>
    <col min="4109" max="4109" width="7.83203125" style="63" customWidth="1"/>
    <col min="4110" max="4110" width="16.83203125" style="63" customWidth="1"/>
    <col min="4111" max="4111" width="13.6640625" style="63" customWidth="1"/>
    <col min="4112" max="4112" width="8.83203125" style="63" customWidth="1"/>
    <col min="4113" max="4113" width="15.5" style="63" customWidth="1"/>
    <col min="4114" max="4114" width="13.83203125" style="63" customWidth="1"/>
    <col min="4115" max="4355" width="9.33203125" style="63"/>
    <col min="4356" max="4356" width="8" style="63" customWidth="1"/>
    <col min="4357" max="4357" width="16.6640625" style="63" customWidth="1"/>
    <col min="4358" max="4358" width="16.5" style="63" customWidth="1"/>
    <col min="4359" max="4359" width="7" style="63" customWidth="1"/>
    <col min="4360" max="4360" width="15.5" style="63" customWidth="1"/>
    <col min="4361" max="4361" width="13.6640625" style="63" customWidth="1"/>
    <col min="4362" max="4362" width="7.83203125" style="63" customWidth="1"/>
    <col min="4363" max="4363" width="15.1640625" style="63" customWidth="1"/>
    <col min="4364" max="4364" width="14" style="63" customWidth="1"/>
    <col min="4365" max="4365" width="7.83203125" style="63" customWidth="1"/>
    <col min="4366" max="4366" width="16.83203125" style="63" customWidth="1"/>
    <col min="4367" max="4367" width="13.6640625" style="63" customWidth="1"/>
    <col min="4368" max="4368" width="8.83203125" style="63" customWidth="1"/>
    <col min="4369" max="4369" width="15.5" style="63" customWidth="1"/>
    <col min="4370" max="4370" width="13.83203125" style="63" customWidth="1"/>
    <col min="4371" max="4611" width="9.33203125" style="63"/>
    <col min="4612" max="4612" width="8" style="63" customWidth="1"/>
    <col min="4613" max="4613" width="16.6640625" style="63" customWidth="1"/>
    <col min="4614" max="4614" width="16.5" style="63" customWidth="1"/>
    <col min="4615" max="4615" width="7" style="63" customWidth="1"/>
    <col min="4616" max="4616" width="15.5" style="63" customWidth="1"/>
    <col min="4617" max="4617" width="13.6640625" style="63" customWidth="1"/>
    <col min="4618" max="4618" width="7.83203125" style="63" customWidth="1"/>
    <col min="4619" max="4619" width="15.1640625" style="63" customWidth="1"/>
    <col min="4620" max="4620" width="14" style="63" customWidth="1"/>
    <col min="4621" max="4621" width="7.83203125" style="63" customWidth="1"/>
    <col min="4622" max="4622" width="16.83203125" style="63" customWidth="1"/>
    <col min="4623" max="4623" width="13.6640625" style="63" customWidth="1"/>
    <col min="4624" max="4624" width="8.83203125" style="63" customWidth="1"/>
    <col min="4625" max="4625" width="15.5" style="63" customWidth="1"/>
    <col min="4626" max="4626" width="13.83203125" style="63" customWidth="1"/>
    <col min="4627" max="4867" width="9.33203125" style="63"/>
    <col min="4868" max="4868" width="8" style="63" customWidth="1"/>
    <col min="4869" max="4869" width="16.6640625" style="63" customWidth="1"/>
    <col min="4870" max="4870" width="16.5" style="63" customWidth="1"/>
    <col min="4871" max="4871" width="7" style="63" customWidth="1"/>
    <col min="4872" max="4872" width="15.5" style="63" customWidth="1"/>
    <col min="4873" max="4873" width="13.6640625" style="63" customWidth="1"/>
    <col min="4874" max="4874" width="7.83203125" style="63" customWidth="1"/>
    <col min="4875" max="4875" width="15.1640625" style="63" customWidth="1"/>
    <col min="4876" max="4876" width="14" style="63" customWidth="1"/>
    <col min="4877" max="4877" width="7.83203125" style="63" customWidth="1"/>
    <col min="4878" max="4878" width="16.83203125" style="63" customWidth="1"/>
    <col min="4879" max="4879" width="13.6640625" style="63" customWidth="1"/>
    <col min="4880" max="4880" width="8.83203125" style="63" customWidth="1"/>
    <col min="4881" max="4881" width="15.5" style="63" customWidth="1"/>
    <col min="4882" max="4882" width="13.83203125" style="63" customWidth="1"/>
    <col min="4883" max="5123" width="9.33203125" style="63"/>
    <col min="5124" max="5124" width="8" style="63" customWidth="1"/>
    <col min="5125" max="5125" width="16.6640625" style="63" customWidth="1"/>
    <col min="5126" max="5126" width="16.5" style="63" customWidth="1"/>
    <col min="5127" max="5127" width="7" style="63" customWidth="1"/>
    <col min="5128" max="5128" width="15.5" style="63" customWidth="1"/>
    <col min="5129" max="5129" width="13.6640625" style="63" customWidth="1"/>
    <col min="5130" max="5130" width="7.83203125" style="63" customWidth="1"/>
    <col min="5131" max="5131" width="15.1640625" style="63" customWidth="1"/>
    <col min="5132" max="5132" width="14" style="63" customWidth="1"/>
    <col min="5133" max="5133" width="7.83203125" style="63" customWidth="1"/>
    <col min="5134" max="5134" width="16.83203125" style="63" customWidth="1"/>
    <col min="5135" max="5135" width="13.6640625" style="63" customWidth="1"/>
    <col min="5136" max="5136" width="8.83203125" style="63" customWidth="1"/>
    <col min="5137" max="5137" width="15.5" style="63" customWidth="1"/>
    <col min="5138" max="5138" width="13.83203125" style="63" customWidth="1"/>
    <col min="5139" max="5379" width="9.33203125" style="63"/>
    <col min="5380" max="5380" width="8" style="63" customWidth="1"/>
    <col min="5381" max="5381" width="16.6640625" style="63" customWidth="1"/>
    <col min="5382" max="5382" width="16.5" style="63" customWidth="1"/>
    <col min="5383" max="5383" width="7" style="63" customWidth="1"/>
    <col min="5384" max="5384" width="15.5" style="63" customWidth="1"/>
    <col min="5385" max="5385" width="13.6640625" style="63" customWidth="1"/>
    <col min="5386" max="5386" width="7.83203125" style="63" customWidth="1"/>
    <col min="5387" max="5387" width="15.1640625" style="63" customWidth="1"/>
    <col min="5388" max="5388" width="14" style="63" customWidth="1"/>
    <col min="5389" max="5389" width="7.83203125" style="63" customWidth="1"/>
    <col min="5390" max="5390" width="16.83203125" style="63" customWidth="1"/>
    <col min="5391" max="5391" width="13.6640625" style="63" customWidth="1"/>
    <col min="5392" max="5392" width="8.83203125" style="63" customWidth="1"/>
    <col min="5393" max="5393" width="15.5" style="63" customWidth="1"/>
    <col min="5394" max="5394" width="13.83203125" style="63" customWidth="1"/>
    <col min="5395" max="5635" width="9.33203125" style="63"/>
    <col min="5636" max="5636" width="8" style="63" customWidth="1"/>
    <col min="5637" max="5637" width="16.6640625" style="63" customWidth="1"/>
    <col min="5638" max="5638" width="16.5" style="63" customWidth="1"/>
    <col min="5639" max="5639" width="7" style="63" customWidth="1"/>
    <col min="5640" max="5640" width="15.5" style="63" customWidth="1"/>
    <col min="5641" max="5641" width="13.6640625" style="63" customWidth="1"/>
    <col min="5642" max="5642" width="7.83203125" style="63" customWidth="1"/>
    <col min="5643" max="5643" width="15.1640625" style="63" customWidth="1"/>
    <col min="5644" max="5644" width="14" style="63" customWidth="1"/>
    <col min="5645" max="5645" width="7.83203125" style="63" customWidth="1"/>
    <col min="5646" max="5646" width="16.83203125" style="63" customWidth="1"/>
    <col min="5647" max="5647" width="13.6640625" style="63" customWidth="1"/>
    <col min="5648" max="5648" width="8.83203125" style="63" customWidth="1"/>
    <col min="5649" max="5649" width="15.5" style="63" customWidth="1"/>
    <col min="5650" max="5650" width="13.83203125" style="63" customWidth="1"/>
    <col min="5651" max="5891" width="9.33203125" style="63"/>
    <col min="5892" max="5892" width="8" style="63" customWidth="1"/>
    <col min="5893" max="5893" width="16.6640625" style="63" customWidth="1"/>
    <col min="5894" max="5894" width="16.5" style="63" customWidth="1"/>
    <col min="5895" max="5895" width="7" style="63" customWidth="1"/>
    <col min="5896" max="5896" width="15.5" style="63" customWidth="1"/>
    <col min="5897" max="5897" width="13.6640625" style="63" customWidth="1"/>
    <col min="5898" max="5898" width="7.83203125" style="63" customWidth="1"/>
    <col min="5899" max="5899" width="15.1640625" style="63" customWidth="1"/>
    <col min="5900" max="5900" width="14" style="63" customWidth="1"/>
    <col min="5901" max="5901" width="7.83203125" style="63" customWidth="1"/>
    <col min="5902" max="5902" width="16.83203125" style="63" customWidth="1"/>
    <col min="5903" max="5903" width="13.6640625" style="63" customWidth="1"/>
    <col min="5904" max="5904" width="8.83203125" style="63" customWidth="1"/>
    <col min="5905" max="5905" width="15.5" style="63" customWidth="1"/>
    <col min="5906" max="5906" width="13.83203125" style="63" customWidth="1"/>
    <col min="5907" max="6147" width="9.33203125" style="63"/>
    <col min="6148" max="6148" width="8" style="63" customWidth="1"/>
    <col min="6149" max="6149" width="16.6640625" style="63" customWidth="1"/>
    <col min="6150" max="6150" width="16.5" style="63" customWidth="1"/>
    <col min="6151" max="6151" width="7" style="63" customWidth="1"/>
    <col min="6152" max="6152" width="15.5" style="63" customWidth="1"/>
    <col min="6153" max="6153" width="13.6640625" style="63" customWidth="1"/>
    <col min="6154" max="6154" width="7.83203125" style="63" customWidth="1"/>
    <col min="6155" max="6155" width="15.1640625" style="63" customWidth="1"/>
    <col min="6156" max="6156" width="14" style="63" customWidth="1"/>
    <col min="6157" max="6157" width="7.83203125" style="63" customWidth="1"/>
    <col min="6158" max="6158" width="16.83203125" style="63" customWidth="1"/>
    <col min="6159" max="6159" width="13.6640625" style="63" customWidth="1"/>
    <col min="6160" max="6160" width="8.83203125" style="63" customWidth="1"/>
    <col min="6161" max="6161" width="15.5" style="63" customWidth="1"/>
    <col min="6162" max="6162" width="13.83203125" style="63" customWidth="1"/>
    <col min="6163" max="6403" width="9.33203125" style="63"/>
    <col min="6404" max="6404" width="8" style="63" customWidth="1"/>
    <col min="6405" max="6405" width="16.6640625" style="63" customWidth="1"/>
    <col min="6406" max="6406" width="16.5" style="63" customWidth="1"/>
    <col min="6407" max="6407" width="7" style="63" customWidth="1"/>
    <col min="6408" max="6408" width="15.5" style="63" customWidth="1"/>
    <col min="6409" max="6409" width="13.6640625" style="63" customWidth="1"/>
    <col min="6410" max="6410" width="7.83203125" style="63" customWidth="1"/>
    <col min="6411" max="6411" width="15.1640625" style="63" customWidth="1"/>
    <col min="6412" max="6412" width="14" style="63" customWidth="1"/>
    <col min="6413" max="6413" width="7.83203125" style="63" customWidth="1"/>
    <col min="6414" max="6414" width="16.83203125" style="63" customWidth="1"/>
    <col min="6415" max="6415" width="13.6640625" style="63" customWidth="1"/>
    <col min="6416" max="6416" width="8.83203125" style="63" customWidth="1"/>
    <col min="6417" max="6417" width="15.5" style="63" customWidth="1"/>
    <col min="6418" max="6418" width="13.83203125" style="63" customWidth="1"/>
    <col min="6419" max="6659" width="9.33203125" style="63"/>
    <col min="6660" max="6660" width="8" style="63" customWidth="1"/>
    <col min="6661" max="6661" width="16.6640625" style="63" customWidth="1"/>
    <col min="6662" max="6662" width="16.5" style="63" customWidth="1"/>
    <col min="6663" max="6663" width="7" style="63" customWidth="1"/>
    <col min="6664" max="6664" width="15.5" style="63" customWidth="1"/>
    <col min="6665" max="6665" width="13.6640625" style="63" customWidth="1"/>
    <col min="6666" max="6666" width="7.83203125" style="63" customWidth="1"/>
    <col min="6667" max="6667" width="15.1640625" style="63" customWidth="1"/>
    <col min="6668" max="6668" width="14" style="63" customWidth="1"/>
    <col min="6669" max="6669" width="7.83203125" style="63" customWidth="1"/>
    <col min="6670" max="6670" width="16.83203125" style="63" customWidth="1"/>
    <col min="6671" max="6671" width="13.6640625" style="63" customWidth="1"/>
    <col min="6672" max="6672" width="8.83203125" style="63" customWidth="1"/>
    <col min="6673" max="6673" width="15.5" style="63" customWidth="1"/>
    <col min="6674" max="6674" width="13.83203125" style="63" customWidth="1"/>
    <col min="6675" max="6915" width="9.33203125" style="63"/>
    <col min="6916" max="6916" width="8" style="63" customWidth="1"/>
    <col min="6917" max="6917" width="16.6640625" style="63" customWidth="1"/>
    <col min="6918" max="6918" width="16.5" style="63" customWidth="1"/>
    <col min="6919" max="6919" width="7" style="63" customWidth="1"/>
    <col min="6920" max="6920" width="15.5" style="63" customWidth="1"/>
    <col min="6921" max="6921" width="13.6640625" style="63" customWidth="1"/>
    <col min="6922" max="6922" width="7.83203125" style="63" customWidth="1"/>
    <col min="6923" max="6923" width="15.1640625" style="63" customWidth="1"/>
    <col min="6924" max="6924" width="14" style="63" customWidth="1"/>
    <col min="6925" max="6925" width="7.83203125" style="63" customWidth="1"/>
    <col min="6926" max="6926" width="16.83203125" style="63" customWidth="1"/>
    <col min="6927" max="6927" width="13.6640625" style="63" customWidth="1"/>
    <col min="6928" max="6928" width="8.83203125" style="63" customWidth="1"/>
    <col min="6929" max="6929" width="15.5" style="63" customWidth="1"/>
    <col min="6930" max="6930" width="13.83203125" style="63" customWidth="1"/>
    <col min="6931" max="7171" width="9.33203125" style="63"/>
    <col min="7172" max="7172" width="8" style="63" customWidth="1"/>
    <col min="7173" max="7173" width="16.6640625" style="63" customWidth="1"/>
    <col min="7174" max="7174" width="16.5" style="63" customWidth="1"/>
    <col min="7175" max="7175" width="7" style="63" customWidth="1"/>
    <col min="7176" max="7176" width="15.5" style="63" customWidth="1"/>
    <col min="7177" max="7177" width="13.6640625" style="63" customWidth="1"/>
    <col min="7178" max="7178" width="7.83203125" style="63" customWidth="1"/>
    <col min="7179" max="7179" width="15.1640625" style="63" customWidth="1"/>
    <col min="7180" max="7180" width="14" style="63" customWidth="1"/>
    <col min="7181" max="7181" width="7.83203125" style="63" customWidth="1"/>
    <col min="7182" max="7182" width="16.83203125" style="63" customWidth="1"/>
    <col min="7183" max="7183" width="13.6640625" style="63" customWidth="1"/>
    <col min="7184" max="7184" width="8.83203125" style="63" customWidth="1"/>
    <col min="7185" max="7185" width="15.5" style="63" customWidth="1"/>
    <col min="7186" max="7186" width="13.83203125" style="63" customWidth="1"/>
    <col min="7187" max="7427" width="9.33203125" style="63"/>
    <col min="7428" max="7428" width="8" style="63" customWidth="1"/>
    <col min="7429" max="7429" width="16.6640625" style="63" customWidth="1"/>
    <col min="7430" max="7430" width="16.5" style="63" customWidth="1"/>
    <col min="7431" max="7431" width="7" style="63" customWidth="1"/>
    <col min="7432" max="7432" width="15.5" style="63" customWidth="1"/>
    <col min="7433" max="7433" width="13.6640625" style="63" customWidth="1"/>
    <col min="7434" max="7434" width="7.83203125" style="63" customWidth="1"/>
    <col min="7435" max="7435" width="15.1640625" style="63" customWidth="1"/>
    <col min="7436" max="7436" width="14" style="63" customWidth="1"/>
    <col min="7437" max="7437" width="7.83203125" style="63" customWidth="1"/>
    <col min="7438" max="7438" width="16.83203125" style="63" customWidth="1"/>
    <col min="7439" max="7439" width="13.6640625" style="63" customWidth="1"/>
    <col min="7440" max="7440" width="8.83203125" style="63" customWidth="1"/>
    <col min="7441" max="7441" width="15.5" style="63" customWidth="1"/>
    <col min="7442" max="7442" width="13.83203125" style="63" customWidth="1"/>
    <col min="7443" max="7683" width="9.33203125" style="63"/>
    <col min="7684" max="7684" width="8" style="63" customWidth="1"/>
    <col min="7685" max="7685" width="16.6640625" style="63" customWidth="1"/>
    <col min="7686" max="7686" width="16.5" style="63" customWidth="1"/>
    <col min="7687" max="7687" width="7" style="63" customWidth="1"/>
    <col min="7688" max="7688" width="15.5" style="63" customWidth="1"/>
    <col min="7689" max="7689" width="13.6640625" style="63" customWidth="1"/>
    <col min="7690" max="7690" width="7.83203125" style="63" customWidth="1"/>
    <col min="7691" max="7691" width="15.1640625" style="63" customWidth="1"/>
    <col min="7692" max="7692" width="14" style="63" customWidth="1"/>
    <col min="7693" max="7693" width="7.83203125" style="63" customWidth="1"/>
    <col min="7694" max="7694" width="16.83203125" style="63" customWidth="1"/>
    <col min="7695" max="7695" width="13.6640625" style="63" customWidth="1"/>
    <col min="7696" max="7696" width="8.83203125" style="63" customWidth="1"/>
    <col min="7697" max="7697" width="15.5" style="63" customWidth="1"/>
    <col min="7698" max="7698" width="13.83203125" style="63" customWidth="1"/>
    <col min="7699" max="7939" width="9.33203125" style="63"/>
    <col min="7940" max="7940" width="8" style="63" customWidth="1"/>
    <col min="7941" max="7941" width="16.6640625" style="63" customWidth="1"/>
    <col min="7942" max="7942" width="16.5" style="63" customWidth="1"/>
    <col min="7943" max="7943" width="7" style="63" customWidth="1"/>
    <col min="7944" max="7944" width="15.5" style="63" customWidth="1"/>
    <col min="7945" max="7945" width="13.6640625" style="63" customWidth="1"/>
    <col min="7946" max="7946" width="7.83203125" style="63" customWidth="1"/>
    <col min="7947" max="7947" width="15.1640625" style="63" customWidth="1"/>
    <col min="7948" max="7948" width="14" style="63" customWidth="1"/>
    <col min="7949" max="7949" width="7.83203125" style="63" customWidth="1"/>
    <col min="7950" max="7950" width="16.83203125" style="63" customWidth="1"/>
    <col min="7951" max="7951" width="13.6640625" style="63" customWidth="1"/>
    <col min="7952" max="7952" width="8.83203125" style="63" customWidth="1"/>
    <col min="7953" max="7953" width="15.5" style="63" customWidth="1"/>
    <col min="7954" max="7954" width="13.83203125" style="63" customWidth="1"/>
    <col min="7955" max="8195" width="9.33203125" style="63"/>
    <col min="8196" max="8196" width="8" style="63" customWidth="1"/>
    <col min="8197" max="8197" width="16.6640625" style="63" customWidth="1"/>
    <col min="8198" max="8198" width="16.5" style="63" customWidth="1"/>
    <col min="8199" max="8199" width="7" style="63" customWidth="1"/>
    <col min="8200" max="8200" width="15.5" style="63" customWidth="1"/>
    <col min="8201" max="8201" width="13.6640625" style="63" customWidth="1"/>
    <col min="8202" max="8202" width="7.83203125" style="63" customWidth="1"/>
    <col min="8203" max="8203" width="15.1640625" style="63" customWidth="1"/>
    <col min="8204" max="8204" width="14" style="63" customWidth="1"/>
    <col min="8205" max="8205" width="7.83203125" style="63" customWidth="1"/>
    <col min="8206" max="8206" width="16.83203125" style="63" customWidth="1"/>
    <col min="8207" max="8207" width="13.6640625" style="63" customWidth="1"/>
    <col min="8208" max="8208" width="8.83203125" style="63" customWidth="1"/>
    <col min="8209" max="8209" width="15.5" style="63" customWidth="1"/>
    <col min="8210" max="8210" width="13.83203125" style="63" customWidth="1"/>
    <col min="8211" max="8451" width="9.33203125" style="63"/>
    <col min="8452" max="8452" width="8" style="63" customWidth="1"/>
    <col min="8453" max="8453" width="16.6640625" style="63" customWidth="1"/>
    <col min="8454" max="8454" width="16.5" style="63" customWidth="1"/>
    <col min="8455" max="8455" width="7" style="63" customWidth="1"/>
    <col min="8456" max="8456" width="15.5" style="63" customWidth="1"/>
    <col min="8457" max="8457" width="13.6640625" style="63" customWidth="1"/>
    <col min="8458" max="8458" width="7.83203125" style="63" customWidth="1"/>
    <col min="8459" max="8459" width="15.1640625" style="63" customWidth="1"/>
    <col min="8460" max="8460" width="14" style="63" customWidth="1"/>
    <col min="8461" max="8461" width="7.83203125" style="63" customWidth="1"/>
    <col min="8462" max="8462" width="16.83203125" style="63" customWidth="1"/>
    <col min="8463" max="8463" width="13.6640625" style="63" customWidth="1"/>
    <col min="8464" max="8464" width="8.83203125" style="63" customWidth="1"/>
    <col min="8465" max="8465" width="15.5" style="63" customWidth="1"/>
    <col min="8466" max="8466" width="13.83203125" style="63" customWidth="1"/>
    <col min="8467" max="8707" width="9.33203125" style="63"/>
    <col min="8708" max="8708" width="8" style="63" customWidth="1"/>
    <col min="8709" max="8709" width="16.6640625" style="63" customWidth="1"/>
    <col min="8710" max="8710" width="16.5" style="63" customWidth="1"/>
    <col min="8711" max="8711" width="7" style="63" customWidth="1"/>
    <col min="8712" max="8712" width="15.5" style="63" customWidth="1"/>
    <col min="8713" max="8713" width="13.6640625" style="63" customWidth="1"/>
    <col min="8714" max="8714" width="7.83203125" style="63" customWidth="1"/>
    <col min="8715" max="8715" width="15.1640625" style="63" customWidth="1"/>
    <col min="8716" max="8716" width="14" style="63" customWidth="1"/>
    <col min="8717" max="8717" width="7.83203125" style="63" customWidth="1"/>
    <col min="8718" max="8718" width="16.83203125" style="63" customWidth="1"/>
    <col min="8719" max="8719" width="13.6640625" style="63" customWidth="1"/>
    <col min="8720" max="8720" width="8.83203125" style="63" customWidth="1"/>
    <col min="8721" max="8721" width="15.5" style="63" customWidth="1"/>
    <col min="8722" max="8722" width="13.83203125" style="63" customWidth="1"/>
    <col min="8723" max="8963" width="9.33203125" style="63"/>
    <col min="8964" max="8964" width="8" style="63" customWidth="1"/>
    <col min="8965" max="8965" width="16.6640625" style="63" customWidth="1"/>
    <col min="8966" max="8966" width="16.5" style="63" customWidth="1"/>
    <col min="8967" max="8967" width="7" style="63" customWidth="1"/>
    <col min="8968" max="8968" width="15.5" style="63" customWidth="1"/>
    <col min="8969" max="8969" width="13.6640625" style="63" customWidth="1"/>
    <col min="8970" max="8970" width="7.83203125" style="63" customWidth="1"/>
    <col min="8971" max="8971" width="15.1640625" style="63" customWidth="1"/>
    <col min="8972" max="8972" width="14" style="63" customWidth="1"/>
    <col min="8973" max="8973" width="7.83203125" style="63" customWidth="1"/>
    <col min="8974" max="8974" width="16.83203125" style="63" customWidth="1"/>
    <col min="8975" max="8975" width="13.6640625" style="63" customWidth="1"/>
    <col min="8976" max="8976" width="8.83203125" style="63" customWidth="1"/>
    <col min="8977" max="8977" width="15.5" style="63" customWidth="1"/>
    <col min="8978" max="8978" width="13.83203125" style="63" customWidth="1"/>
    <col min="8979" max="9219" width="9.33203125" style="63"/>
    <col min="9220" max="9220" width="8" style="63" customWidth="1"/>
    <col min="9221" max="9221" width="16.6640625" style="63" customWidth="1"/>
    <col min="9222" max="9222" width="16.5" style="63" customWidth="1"/>
    <col min="9223" max="9223" width="7" style="63" customWidth="1"/>
    <col min="9224" max="9224" width="15.5" style="63" customWidth="1"/>
    <col min="9225" max="9225" width="13.6640625" style="63" customWidth="1"/>
    <col min="9226" max="9226" width="7.83203125" style="63" customWidth="1"/>
    <col min="9227" max="9227" width="15.1640625" style="63" customWidth="1"/>
    <col min="9228" max="9228" width="14" style="63" customWidth="1"/>
    <col min="9229" max="9229" width="7.83203125" style="63" customWidth="1"/>
    <col min="9230" max="9230" width="16.83203125" style="63" customWidth="1"/>
    <col min="9231" max="9231" width="13.6640625" style="63" customWidth="1"/>
    <col min="9232" max="9232" width="8.83203125" style="63" customWidth="1"/>
    <col min="9233" max="9233" width="15.5" style="63" customWidth="1"/>
    <col min="9234" max="9234" width="13.83203125" style="63" customWidth="1"/>
    <col min="9235" max="9475" width="9.33203125" style="63"/>
    <col min="9476" max="9476" width="8" style="63" customWidth="1"/>
    <col min="9477" max="9477" width="16.6640625" style="63" customWidth="1"/>
    <col min="9478" max="9478" width="16.5" style="63" customWidth="1"/>
    <col min="9479" max="9479" width="7" style="63" customWidth="1"/>
    <col min="9480" max="9480" width="15.5" style="63" customWidth="1"/>
    <col min="9481" max="9481" width="13.6640625" style="63" customWidth="1"/>
    <col min="9482" max="9482" width="7.83203125" style="63" customWidth="1"/>
    <col min="9483" max="9483" width="15.1640625" style="63" customWidth="1"/>
    <col min="9484" max="9484" width="14" style="63" customWidth="1"/>
    <col min="9485" max="9485" width="7.83203125" style="63" customWidth="1"/>
    <col min="9486" max="9486" width="16.83203125" style="63" customWidth="1"/>
    <col min="9487" max="9487" width="13.6640625" style="63" customWidth="1"/>
    <col min="9488" max="9488" width="8.83203125" style="63" customWidth="1"/>
    <col min="9489" max="9489" width="15.5" style="63" customWidth="1"/>
    <col min="9490" max="9490" width="13.83203125" style="63" customWidth="1"/>
    <col min="9491" max="9731" width="9.33203125" style="63"/>
    <col min="9732" max="9732" width="8" style="63" customWidth="1"/>
    <col min="9733" max="9733" width="16.6640625" style="63" customWidth="1"/>
    <col min="9734" max="9734" width="16.5" style="63" customWidth="1"/>
    <col min="9735" max="9735" width="7" style="63" customWidth="1"/>
    <col min="9736" max="9736" width="15.5" style="63" customWidth="1"/>
    <col min="9737" max="9737" width="13.6640625" style="63" customWidth="1"/>
    <col min="9738" max="9738" width="7.83203125" style="63" customWidth="1"/>
    <col min="9739" max="9739" width="15.1640625" style="63" customWidth="1"/>
    <col min="9740" max="9740" width="14" style="63" customWidth="1"/>
    <col min="9741" max="9741" width="7.83203125" style="63" customWidth="1"/>
    <col min="9742" max="9742" width="16.83203125" style="63" customWidth="1"/>
    <col min="9743" max="9743" width="13.6640625" style="63" customWidth="1"/>
    <col min="9744" max="9744" width="8.83203125" style="63" customWidth="1"/>
    <col min="9745" max="9745" width="15.5" style="63" customWidth="1"/>
    <col min="9746" max="9746" width="13.83203125" style="63" customWidth="1"/>
    <col min="9747" max="9987" width="9.33203125" style="63"/>
    <col min="9988" max="9988" width="8" style="63" customWidth="1"/>
    <col min="9989" max="9989" width="16.6640625" style="63" customWidth="1"/>
    <col min="9990" max="9990" width="16.5" style="63" customWidth="1"/>
    <col min="9991" max="9991" width="7" style="63" customWidth="1"/>
    <col min="9992" max="9992" width="15.5" style="63" customWidth="1"/>
    <col min="9993" max="9993" width="13.6640625" style="63" customWidth="1"/>
    <col min="9994" max="9994" width="7.83203125" style="63" customWidth="1"/>
    <col min="9995" max="9995" width="15.1640625" style="63" customWidth="1"/>
    <col min="9996" max="9996" width="14" style="63" customWidth="1"/>
    <col min="9997" max="9997" width="7.83203125" style="63" customWidth="1"/>
    <col min="9998" max="9998" width="16.83203125" style="63" customWidth="1"/>
    <col min="9999" max="9999" width="13.6640625" style="63" customWidth="1"/>
    <col min="10000" max="10000" width="8.83203125" style="63" customWidth="1"/>
    <col min="10001" max="10001" width="15.5" style="63" customWidth="1"/>
    <col min="10002" max="10002" width="13.83203125" style="63" customWidth="1"/>
    <col min="10003" max="10243" width="9.33203125" style="63"/>
    <col min="10244" max="10244" width="8" style="63" customWidth="1"/>
    <col min="10245" max="10245" width="16.6640625" style="63" customWidth="1"/>
    <col min="10246" max="10246" width="16.5" style="63" customWidth="1"/>
    <col min="10247" max="10247" width="7" style="63" customWidth="1"/>
    <col min="10248" max="10248" width="15.5" style="63" customWidth="1"/>
    <col min="10249" max="10249" width="13.6640625" style="63" customWidth="1"/>
    <col min="10250" max="10250" width="7.83203125" style="63" customWidth="1"/>
    <col min="10251" max="10251" width="15.1640625" style="63" customWidth="1"/>
    <col min="10252" max="10252" width="14" style="63" customWidth="1"/>
    <col min="10253" max="10253" width="7.83203125" style="63" customWidth="1"/>
    <col min="10254" max="10254" width="16.83203125" style="63" customWidth="1"/>
    <col min="10255" max="10255" width="13.6640625" style="63" customWidth="1"/>
    <col min="10256" max="10256" width="8.83203125" style="63" customWidth="1"/>
    <col min="10257" max="10257" width="15.5" style="63" customWidth="1"/>
    <col min="10258" max="10258" width="13.83203125" style="63" customWidth="1"/>
    <col min="10259" max="10499" width="9.33203125" style="63"/>
    <col min="10500" max="10500" width="8" style="63" customWidth="1"/>
    <col min="10501" max="10501" width="16.6640625" style="63" customWidth="1"/>
    <col min="10502" max="10502" width="16.5" style="63" customWidth="1"/>
    <col min="10503" max="10503" width="7" style="63" customWidth="1"/>
    <col min="10504" max="10504" width="15.5" style="63" customWidth="1"/>
    <col min="10505" max="10505" width="13.6640625" style="63" customWidth="1"/>
    <col min="10506" max="10506" width="7.83203125" style="63" customWidth="1"/>
    <col min="10507" max="10507" width="15.1640625" style="63" customWidth="1"/>
    <col min="10508" max="10508" width="14" style="63" customWidth="1"/>
    <col min="10509" max="10509" width="7.83203125" style="63" customWidth="1"/>
    <col min="10510" max="10510" width="16.83203125" style="63" customWidth="1"/>
    <col min="10511" max="10511" width="13.6640625" style="63" customWidth="1"/>
    <col min="10512" max="10512" width="8.83203125" style="63" customWidth="1"/>
    <col min="10513" max="10513" width="15.5" style="63" customWidth="1"/>
    <col min="10514" max="10514" width="13.83203125" style="63" customWidth="1"/>
    <col min="10515" max="10755" width="9.33203125" style="63"/>
    <col min="10756" max="10756" width="8" style="63" customWidth="1"/>
    <col min="10757" max="10757" width="16.6640625" style="63" customWidth="1"/>
    <col min="10758" max="10758" width="16.5" style="63" customWidth="1"/>
    <col min="10759" max="10759" width="7" style="63" customWidth="1"/>
    <col min="10760" max="10760" width="15.5" style="63" customWidth="1"/>
    <col min="10761" max="10761" width="13.6640625" style="63" customWidth="1"/>
    <col min="10762" max="10762" width="7.83203125" style="63" customWidth="1"/>
    <col min="10763" max="10763" width="15.1640625" style="63" customWidth="1"/>
    <col min="10764" max="10764" width="14" style="63" customWidth="1"/>
    <col min="10765" max="10765" width="7.83203125" style="63" customWidth="1"/>
    <col min="10766" max="10766" width="16.83203125" style="63" customWidth="1"/>
    <col min="10767" max="10767" width="13.6640625" style="63" customWidth="1"/>
    <col min="10768" max="10768" width="8.83203125" style="63" customWidth="1"/>
    <col min="10769" max="10769" width="15.5" style="63" customWidth="1"/>
    <col min="10770" max="10770" width="13.83203125" style="63" customWidth="1"/>
    <col min="10771" max="11011" width="9.33203125" style="63"/>
    <col min="11012" max="11012" width="8" style="63" customWidth="1"/>
    <col min="11013" max="11013" width="16.6640625" style="63" customWidth="1"/>
    <col min="11014" max="11014" width="16.5" style="63" customWidth="1"/>
    <col min="11015" max="11015" width="7" style="63" customWidth="1"/>
    <col min="11016" max="11016" width="15.5" style="63" customWidth="1"/>
    <col min="11017" max="11017" width="13.6640625" style="63" customWidth="1"/>
    <col min="11018" max="11018" width="7.83203125" style="63" customWidth="1"/>
    <col min="11019" max="11019" width="15.1640625" style="63" customWidth="1"/>
    <col min="11020" max="11020" width="14" style="63" customWidth="1"/>
    <col min="11021" max="11021" width="7.83203125" style="63" customWidth="1"/>
    <col min="11022" max="11022" width="16.83203125" style="63" customWidth="1"/>
    <col min="11023" max="11023" width="13.6640625" style="63" customWidth="1"/>
    <col min="11024" max="11024" width="8.83203125" style="63" customWidth="1"/>
    <col min="11025" max="11025" width="15.5" style="63" customWidth="1"/>
    <col min="11026" max="11026" width="13.83203125" style="63" customWidth="1"/>
    <col min="11027" max="11267" width="9.33203125" style="63"/>
    <col min="11268" max="11268" width="8" style="63" customWidth="1"/>
    <col min="11269" max="11269" width="16.6640625" style="63" customWidth="1"/>
    <col min="11270" max="11270" width="16.5" style="63" customWidth="1"/>
    <col min="11271" max="11271" width="7" style="63" customWidth="1"/>
    <col min="11272" max="11272" width="15.5" style="63" customWidth="1"/>
    <col min="11273" max="11273" width="13.6640625" style="63" customWidth="1"/>
    <col min="11274" max="11274" width="7.83203125" style="63" customWidth="1"/>
    <col min="11275" max="11275" width="15.1640625" style="63" customWidth="1"/>
    <col min="11276" max="11276" width="14" style="63" customWidth="1"/>
    <col min="11277" max="11277" width="7.83203125" style="63" customWidth="1"/>
    <col min="11278" max="11278" width="16.83203125" style="63" customWidth="1"/>
    <col min="11279" max="11279" width="13.6640625" style="63" customWidth="1"/>
    <col min="11280" max="11280" width="8.83203125" style="63" customWidth="1"/>
    <col min="11281" max="11281" width="15.5" style="63" customWidth="1"/>
    <col min="11282" max="11282" width="13.83203125" style="63" customWidth="1"/>
    <col min="11283" max="11523" width="9.33203125" style="63"/>
    <col min="11524" max="11524" width="8" style="63" customWidth="1"/>
    <col min="11525" max="11525" width="16.6640625" style="63" customWidth="1"/>
    <col min="11526" max="11526" width="16.5" style="63" customWidth="1"/>
    <col min="11527" max="11527" width="7" style="63" customWidth="1"/>
    <col min="11528" max="11528" width="15.5" style="63" customWidth="1"/>
    <col min="11529" max="11529" width="13.6640625" style="63" customWidth="1"/>
    <col min="11530" max="11530" width="7.83203125" style="63" customWidth="1"/>
    <col min="11531" max="11531" width="15.1640625" style="63" customWidth="1"/>
    <col min="11532" max="11532" width="14" style="63" customWidth="1"/>
    <col min="11533" max="11533" width="7.83203125" style="63" customWidth="1"/>
    <col min="11534" max="11534" width="16.83203125" style="63" customWidth="1"/>
    <col min="11535" max="11535" width="13.6640625" style="63" customWidth="1"/>
    <col min="11536" max="11536" width="8.83203125" style="63" customWidth="1"/>
    <col min="11537" max="11537" width="15.5" style="63" customWidth="1"/>
    <col min="11538" max="11538" width="13.83203125" style="63" customWidth="1"/>
    <col min="11539" max="11779" width="9.33203125" style="63"/>
    <col min="11780" max="11780" width="8" style="63" customWidth="1"/>
    <col min="11781" max="11781" width="16.6640625" style="63" customWidth="1"/>
    <col min="11782" max="11782" width="16.5" style="63" customWidth="1"/>
    <col min="11783" max="11783" width="7" style="63" customWidth="1"/>
    <col min="11784" max="11784" width="15.5" style="63" customWidth="1"/>
    <col min="11785" max="11785" width="13.6640625" style="63" customWidth="1"/>
    <col min="11786" max="11786" width="7.83203125" style="63" customWidth="1"/>
    <col min="11787" max="11787" width="15.1640625" style="63" customWidth="1"/>
    <col min="11788" max="11788" width="14" style="63" customWidth="1"/>
    <col min="11789" max="11789" width="7.83203125" style="63" customWidth="1"/>
    <col min="11790" max="11790" width="16.83203125" style="63" customWidth="1"/>
    <col min="11791" max="11791" width="13.6640625" style="63" customWidth="1"/>
    <col min="11792" max="11792" width="8.83203125" style="63" customWidth="1"/>
    <col min="11793" max="11793" width="15.5" style="63" customWidth="1"/>
    <col min="11794" max="11794" width="13.83203125" style="63" customWidth="1"/>
    <col min="11795" max="12035" width="9.33203125" style="63"/>
    <col min="12036" max="12036" width="8" style="63" customWidth="1"/>
    <col min="12037" max="12037" width="16.6640625" style="63" customWidth="1"/>
    <col min="12038" max="12038" width="16.5" style="63" customWidth="1"/>
    <col min="12039" max="12039" width="7" style="63" customWidth="1"/>
    <col min="12040" max="12040" width="15.5" style="63" customWidth="1"/>
    <col min="12041" max="12041" width="13.6640625" style="63" customWidth="1"/>
    <col min="12042" max="12042" width="7.83203125" style="63" customWidth="1"/>
    <col min="12043" max="12043" width="15.1640625" style="63" customWidth="1"/>
    <col min="12044" max="12044" width="14" style="63" customWidth="1"/>
    <col min="12045" max="12045" width="7.83203125" style="63" customWidth="1"/>
    <col min="12046" max="12046" width="16.83203125" style="63" customWidth="1"/>
    <col min="12047" max="12047" width="13.6640625" style="63" customWidth="1"/>
    <col min="12048" max="12048" width="8.83203125" style="63" customWidth="1"/>
    <col min="12049" max="12049" width="15.5" style="63" customWidth="1"/>
    <col min="12050" max="12050" width="13.83203125" style="63" customWidth="1"/>
    <col min="12051" max="12291" width="9.33203125" style="63"/>
    <col min="12292" max="12292" width="8" style="63" customWidth="1"/>
    <col min="12293" max="12293" width="16.6640625" style="63" customWidth="1"/>
    <col min="12294" max="12294" width="16.5" style="63" customWidth="1"/>
    <col min="12295" max="12295" width="7" style="63" customWidth="1"/>
    <col min="12296" max="12296" width="15.5" style="63" customWidth="1"/>
    <col min="12297" max="12297" width="13.6640625" style="63" customWidth="1"/>
    <col min="12298" max="12298" width="7.83203125" style="63" customWidth="1"/>
    <col min="12299" max="12299" width="15.1640625" style="63" customWidth="1"/>
    <col min="12300" max="12300" width="14" style="63" customWidth="1"/>
    <col min="12301" max="12301" width="7.83203125" style="63" customWidth="1"/>
    <col min="12302" max="12302" width="16.83203125" style="63" customWidth="1"/>
    <col min="12303" max="12303" width="13.6640625" style="63" customWidth="1"/>
    <col min="12304" max="12304" width="8.83203125" style="63" customWidth="1"/>
    <col min="12305" max="12305" width="15.5" style="63" customWidth="1"/>
    <col min="12306" max="12306" width="13.83203125" style="63" customWidth="1"/>
    <col min="12307" max="12547" width="9.33203125" style="63"/>
    <col min="12548" max="12548" width="8" style="63" customWidth="1"/>
    <col min="12549" max="12549" width="16.6640625" style="63" customWidth="1"/>
    <col min="12550" max="12550" width="16.5" style="63" customWidth="1"/>
    <col min="12551" max="12551" width="7" style="63" customWidth="1"/>
    <col min="12552" max="12552" width="15.5" style="63" customWidth="1"/>
    <col min="12553" max="12553" width="13.6640625" style="63" customWidth="1"/>
    <col min="12554" max="12554" width="7.83203125" style="63" customWidth="1"/>
    <col min="12555" max="12555" width="15.1640625" style="63" customWidth="1"/>
    <col min="12556" max="12556" width="14" style="63" customWidth="1"/>
    <col min="12557" max="12557" width="7.83203125" style="63" customWidth="1"/>
    <col min="12558" max="12558" width="16.83203125" style="63" customWidth="1"/>
    <col min="12559" max="12559" width="13.6640625" style="63" customWidth="1"/>
    <col min="12560" max="12560" width="8.83203125" style="63" customWidth="1"/>
    <col min="12561" max="12561" width="15.5" style="63" customWidth="1"/>
    <col min="12562" max="12562" width="13.83203125" style="63" customWidth="1"/>
    <col min="12563" max="12803" width="9.33203125" style="63"/>
    <col min="12804" max="12804" width="8" style="63" customWidth="1"/>
    <col min="12805" max="12805" width="16.6640625" style="63" customWidth="1"/>
    <col min="12806" max="12806" width="16.5" style="63" customWidth="1"/>
    <col min="12807" max="12807" width="7" style="63" customWidth="1"/>
    <col min="12808" max="12808" width="15.5" style="63" customWidth="1"/>
    <col min="12809" max="12809" width="13.6640625" style="63" customWidth="1"/>
    <col min="12810" max="12810" width="7.83203125" style="63" customWidth="1"/>
    <col min="12811" max="12811" width="15.1640625" style="63" customWidth="1"/>
    <col min="12812" max="12812" width="14" style="63" customWidth="1"/>
    <col min="12813" max="12813" width="7.83203125" style="63" customWidth="1"/>
    <col min="12814" max="12814" width="16.83203125" style="63" customWidth="1"/>
    <col min="12815" max="12815" width="13.6640625" style="63" customWidth="1"/>
    <col min="12816" max="12816" width="8.83203125" style="63" customWidth="1"/>
    <col min="12817" max="12817" width="15.5" style="63" customWidth="1"/>
    <col min="12818" max="12818" width="13.83203125" style="63" customWidth="1"/>
    <col min="12819" max="13059" width="9.33203125" style="63"/>
    <col min="13060" max="13060" width="8" style="63" customWidth="1"/>
    <col min="13061" max="13061" width="16.6640625" style="63" customWidth="1"/>
    <col min="13062" max="13062" width="16.5" style="63" customWidth="1"/>
    <col min="13063" max="13063" width="7" style="63" customWidth="1"/>
    <col min="13064" max="13064" width="15.5" style="63" customWidth="1"/>
    <col min="13065" max="13065" width="13.6640625" style="63" customWidth="1"/>
    <col min="13066" max="13066" width="7.83203125" style="63" customWidth="1"/>
    <col min="13067" max="13067" width="15.1640625" style="63" customWidth="1"/>
    <col min="13068" max="13068" width="14" style="63" customWidth="1"/>
    <col min="13069" max="13069" width="7.83203125" style="63" customWidth="1"/>
    <col min="13070" max="13070" width="16.83203125" style="63" customWidth="1"/>
    <col min="13071" max="13071" width="13.6640625" style="63" customWidth="1"/>
    <col min="13072" max="13072" width="8.83203125" style="63" customWidth="1"/>
    <col min="13073" max="13073" width="15.5" style="63" customWidth="1"/>
    <col min="13074" max="13074" width="13.83203125" style="63" customWidth="1"/>
    <col min="13075" max="13315" width="9.33203125" style="63"/>
    <col min="13316" max="13316" width="8" style="63" customWidth="1"/>
    <col min="13317" max="13317" width="16.6640625" style="63" customWidth="1"/>
    <col min="13318" max="13318" width="16.5" style="63" customWidth="1"/>
    <col min="13319" max="13319" width="7" style="63" customWidth="1"/>
    <col min="13320" max="13320" width="15.5" style="63" customWidth="1"/>
    <col min="13321" max="13321" width="13.6640625" style="63" customWidth="1"/>
    <col min="13322" max="13322" width="7.83203125" style="63" customWidth="1"/>
    <col min="13323" max="13323" width="15.1640625" style="63" customWidth="1"/>
    <col min="13324" max="13324" width="14" style="63" customWidth="1"/>
    <col min="13325" max="13325" width="7.83203125" style="63" customWidth="1"/>
    <col min="13326" max="13326" width="16.83203125" style="63" customWidth="1"/>
    <col min="13327" max="13327" width="13.6640625" style="63" customWidth="1"/>
    <col min="13328" max="13328" width="8.83203125" style="63" customWidth="1"/>
    <col min="13329" max="13329" width="15.5" style="63" customWidth="1"/>
    <col min="13330" max="13330" width="13.83203125" style="63" customWidth="1"/>
    <col min="13331" max="13571" width="9.33203125" style="63"/>
    <col min="13572" max="13572" width="8" style="63" customWidth="1"/>
    <col min="13573" max="13573" width="16.6640625" style="63" customWidth="1"/>
    <col min="13574" max="13574" width="16.5" style="63" customWidth="1"/>
    <col min="13575" max="13575" width="7" style="63" customWidth="1"/>
    <col min="13576" max="13576" width="15.5" style="63" customWidth="1"/>
    <col min="13577" max="13577" width="13.6640625" style="63" customWidth="1"/>
    <col min="13578" max="13578" width="7.83203125" style="63" customWidth="1"/>
    <col min="13579" max="13579" width="15.1640625" style="63" customWidth="1"/>
    <col min="13580" max="13580" width="14" style="63" customWidth="1"/>
    <col min="13581" max="13581" width="7.83203125" style="63" customWidth="1"/>
    <col min="13582" max="13582" width="16.83203125" style="63" customWidth="1"/>
    <col min="13583" max="13583" width="13.6640625" style="63" customWidth="1"/>
    <col min="13584" max="13584" width="8.83203125" style="63" customWidth="1"/>
    <col min="13585" max="13585" width="15.5" style="63" customWidth="1"/>
    <col min="13586" max="13586" width="13.83203125" style="63" customWidth="1"/>
    <col min="13587" max="13827" width="9.33203125" style="63"/>
    <col min="13828" max="13828" width="8" style="63" customWidth="1"/>
    <col min="13829" max="13829" width="16.6640625" style="63" customWidth="1"/>
    <col min="13830" max="13830" width="16.5" style="63" customWidth="1"/>
    <col min="13831" max="13831" width="7" style="63" customWidth="1"/>
    <col min="13832" max="13832" width="15.5" style="63" customWidth="1"/>
    <col min="13833" max="13833" width="13.6640625" style="63" customWidth="1"/>
    <col min="13834" max="13834" width="7.83203125" style="63" customWidth="1"/>
    <col min="13835" max="13835" width="15.1640625" style="63" customWidth="1"/>
    <col min="13836" max="13836" width="14" style="63" customWidth="1"/>
    <col min="13837" max="13837" width="7.83203125" style="63" customWidth="1"/>
    <col min="13838" max="13838" width="16.83203125" style="63" customWidth="1"/>
    <col min="13839" max="13839" width="13.6640625" style="63" customWidth="1"/>
    <col min="13840" max="13840" width="8.83203125" style="63" customWidth="1"/>
    <col min="13841" max="13841" width="15.5" style="63" customWidth="1"/>
    <col min="13842" max="13842" width="13.83203125" style="63" customWidth="1"/>
    <col min="13843" max="14083" width="9.33203125" style="63"/>
    <col min="14084" max="14084" width="8" style="63" customWidth="1"/>
    <col min="14085" max="14085" width="16.6640625" style="63" customWidth="1"/>
    <col min="14086" max="14086" width="16.5" style="63" customWidth="1"/>
    <col min="14087" max="14087" width="7" style="63" customWidth="1"/>
    <col min="14088" max="14088" width="15.5" style="63" customWidth="1"/>
    <col min="14089" max="14089" width="13.6640625" style="63" customWidth="1"/>
    <col min="14090" max="14090" width="7.83203125" style="63" customWidth="1"/>
    <col min="14091" max="14091" width="15.1640625" style="63" customWidth="1"/>
    <col min="14092" max="14092" width="14" style="63" customWidth="1"/>
    <col min="14093" max="14093" width="7.83203125" style="63" customWidth="1"/>
    <col min="14094" max="14094" width="16.83203125" style="63" customWidth="1"/>
    <col min="14095" max="14095" width="13.6640625" style="63" customWidth="1"/>
    <col min="14096" max="14096" width="8.83203125" style="63" customWidth="1"/>
    <col min="14097" max="14097" width="15.5" style="63" customWidth="1"/>
    <col min="14098" max="14098" width="13.83203125" style="63" customWidth="1"/>
    <col min="14099" max="14339" width="9.33203125" style="63"/>
    <col min="14340" max="14340" width="8" style="63" customWidth="1"/>
    <col min="14341" max="14341" width="16.6640625" style="63" customWidth="1"/>
    <col min="14342" max="14342" width="16.5" style="63" customWidth="1"/>
    <col min="14343" max="14343" width="7" style="63" customWidth="1"/>
    <col min="14344" max="14344" width="15.5" style="63" customWidth="1"/>
    <col min="14345" max="14345" width="13.6640625" style="63" customWidth="1"/>
    <col min="14346" max="14346" width="7.83203125" style="63" customWidth="1"/>
    <col min="14347" max="14347" width="15.1640625" style="63" customWidth="1"/>
    <col min="14348" max="14348" width="14" style="63" customWidth="1"/>
    <col min="14349" max="14349" width="7.83203125" style="63" customWidth="1"/>
    <col min="14350" max="14350" width="16.83203125" style="63" customWidth="1"/>
    <col min="14351" max="14351" width="13.6640625" style="63" customWidth="1"/>
    <col min="14352" max="14352" width="8.83203125" style="63" customWidth="1"/>
    <col min="14353" max="14353" width="15.5" style="63" customWidth="1"/>
    <col min="14354" max="14354" width="13.83203125" style="63" customWidth="1"/>
    <col min="14355" max="14595" width="9.33203125" style="63"/>
    <col min="14596" max="14596" width="8" style="63" customWidth="1"/>
    <col min="14597" max="14597" width="16.6640625" style="63" customWidth="1"/>
    <col min="14598" max="14598" width="16.5" style="63" customWidth="1"/>
    <col min="14599" max="14599" width="7" style="63" customWidth="1"/>
    <col min="14600" max="14600" width="15.5" style="63" customWidth="1"/>
    <col min="14601" max="14601" width="13.6640625" style="63" customWidth="1"/>
    <col min="14602" max="14602" width="7.83203125" style="63" customWidth="1"/>
    <col min="14603" max="14603" width="15.1640625" style="63" customWidth="1"/>
    <col min="14604" max="14604" width="14" style="63" customWidth="1"/>
    <col min="14605" max="14605" width="7.83203125" style="63" customWidth="1"/>
    <col min="14606" max="14606" width="16.83203125" style="63" customWidth="1"/>
    <col min="14607" max="14607" width="13.6640625" style="63" customWidth="1"/>
    <col min="14608" max="14608" width="8.83203125" style="63" customWidth="1"/>
    <col min="14609" max="14609" width="15.5" style="63" customWidth="1"/>
    <col min="14610" max="14610" width="13.83203125" style="63" customWidth="1"/>
    <col min="14611" max="14851" width="9.33203125" style="63"/>
    <col min="14852" max="14852" width="8" style="63" customWidth="1"/>
    <col min="14853" max="14853" width="16.6640625" style="63" customWidth="1"/>
    <col min="14854" max="14854" width="16.5" style="63" customWidth="1"/>
    <col min="14855" max="14855" width="7" style="63" customWidth="1"/>
    <col min="14856" max="14856" width="15.5" style="63" customWidth="1"/>
    <col min="14857" max="14857" width="13.6640625" style="63" customWidth="1"/>
    <col min="14858" max="14858" width="7.83203125" style="63" customWidth="1"/>
    <col min="14859" max="14859" width="15.1640625" style="63" customWidth="1"/>
    <col min="14860" max="14860" width="14" style="63" customWidth="1"/>
    <col min="14861" max="14861" width="7.83203125" style="63" customWidth="1"/>
    <col min="14862" max="14862" width="16.83203125" style="63" customWidth="1"/>
    <col min="14863" max="14863" width="13.6640625" style="63" customWidth="1"/>
    <col min="14864" max="14864" width="8.83203125" style="63" customWidth="1"/>
    <col min="14865" max="14865" width="15.5" style="63" customWidth="1"/>
    <col min="14866" max="14866" width="13.83203125" style="63" customWidth="1"/>
    <col min="14867" max="15107" width="9.33203125" style="63"/>
    <col min="15108" max="15108" width="8" style="63" customWidth="1"/>
    <col min="15109" max="15109" width="16.6640625" style="63" customWidth="1"/>
    <col min="15110" max="15110" width="16.5" style="63" customWidth="1"/>
    <col min="15111" max="15111" width="7" style="63" customWidth="1"/>
    <col min="15112" max="15112" width="15.5" style="63" customWidth="1"/>
    <col min="15113" max="15113" width="13.6640625" style="63" customWidth="1"/>
    <col min="15114" max="15114" width="7.83203125" style="63" customWidth="1"/>
    <col min="15115" max="15115" width="15.1640625" style="63" customWidth="1"/>
    <col min="15116" max="15116" width="14" style="63" customWidth="1"/>
    <col min="15117" max="15117" width="7.83203125" style="63" customWidth="1"/>
    <col min="15118" max="15118" width="16.83203125" style="63" customWidth="1"/>
    <col min="15119" max="15119" width="13.6640625" style="63" customWidth="1"/>
    <col min="15120" max="15120" width="8.83203125" style="63" customWidth="1"/>
    <col min="15121" max="15121" width="15.5" style="63" customWidth="1"/>
    <col min="15122" max="15122" width="13.83203125" style="63" customWidth="1"/>
    <col min="15123" max="15363" width="9.33203125" style="63"/>
    <col min="15364" max="15364" width="8" style="63" customWidth="1"/>
    <col min="15365" max="15365" width="16.6640625" style="63" customWidth="1"/>
    <col min="15366" max="15366" width="16.5" style="63" customWidth="1"/>
    <col min="15367" max="15367" width="7" style="63" customWidth="1"/>
    <col min="15368" max="15368" width="15.5" style="63" customWidth="1"/>
    <col min="15369" max="15369" width="13.6640625" style="63" customWidth="1"/>
    <col min="15370" max="15370" width="7.83203125" style="63" customWidth="1"/>
    <col min="15371" max="15371" width="15.1640625" style="63" customWidth="1"/>
    <col min="15372" max="15372" width="14" style="63" customWidth="1"/>
    <col min="15373" max="15373" width="7.83203125" style="63" customWidth="1"/>
    <col min="15374" max="15374" width="16.83203125" style="63" customWidth="1"/>
    <col min="15375" max="15375" width="13.6640625" style="63" customWidth="1"/>
    <col min="15376" max="15376" width="8.83203125" style="63" customWidth="1"/>
    <col min="15377" max="15377" width="15.5" style="63" customWidth="1"/>
    <col min="15378" max="15378" width="13.83203125" style="63" customWidth="1"/>
    <col min="15379" max="15619" width="9.33203125" style="63"/>
    <col min="15620" max="15620" width="8" style="63" customWidth="1"/>
    <col min="15621" max="15621" width="16.6640625" style="63" customWidth="1"/>
    <col min="15622" max="15622" width="16.5" style="63" customWidth="1"/>
    <col min="15623" max="15623" width="7" style="63" customWidth="1"/>
    <col min="15624" max="15624" width="15.5" style="63" customWidth="1"/>
    <col min="15625" max="15625" width="13.6640625" style="63" customWidth="1"/>
    <col min="15626" max="15626" width="7.83203125" style="63" customWidth="1"/>
    <col min="15627" max="15627" width="15.1640625" style="63" customWidth="1"/>
    <col min="15628" max="15628" width="14" style="63" customWidth="1"/>
    <col min="15629" max="15629" width="7.83203125" style="63" customWidth="1"/>
    <col min="15630" max="15630" width="16.83203125" style="63" customWidth="1"/>
    <col min="15631" max="15631" width="13.6640625" style="63" customWidth="1"/>
    <col min="15632" max="15632" width="8.83203125" style="63" customWidth="1"/>
    <col min="15633" max="15633" width="15.5" style="63" customWidth="1"/>
    <col min="15634" max="15634" width="13.83203125" style="63" customWidth="1"/>
    <col min="15635" max="15875" width="9.33203125" style="63"/>
    <col min="15876" max="15876" width="8" style="63" customWidth="1"/>
    <col min="15877" max="15877" width="16.6640625" style="63" customWidth="1"/>
    <col min="15878" max="15878" width="16.5" style="63" customWidth="1"/>
    <col min="15879" max="15879" width="7" style="63" customWidth="1"/>
    <col min="15880" max="15880" width="15.5" style="63" customWidth="1"/>
    <col min="15881" max="15881" width="13.6640625" style="63" customWidth="1"/>
    <col min="15882" max="15882" width="7.83203125" style="63" customWidth="1"/>
    <col min="15883" max="15883" width="15.1640625" style="63" customWidth="1"/>
    <col min="15884" max="15884" width="14" style="63" customWidth="1"/>
    <col min="15885" max="15885" width="7.83203125" style="63" customWidth="1"/>
    <col min="15886" max="15886" width="16.83203125" style="63" customWidth="1"/>
    <col min="15887" max="15887" width="13.6640625" style="63" customWidth="1"/>
    <col min="15888" max="15888" width="8.83203125" style="63" customWidth="1"/>
    <col min="15889" max="15889" width="15.5" style="63" customWidth="1"/>
    <col min="15890" max="15890" width="13.83203125" style="63" customWidth="1"/>
    <col min="15891" max="16131" width="9.33203125" style="63"/>
    <col min="16132" max="16132" width="8" style="63" customWidth="1"/>
    <col min="16133" max="16133" width="16.6640625" style="63" customWidth="1"/>
    <col min="16134" max="16134" width="16.5" style="63" customWidth="1"/>
    <col min="16135" max="16135" width="7" style="63" customWidth="1"/>
    <col min="16136" max="16136" width="15.5" style="63" customWidth="1"/>
    <col min="16137" max="16137" width="13.6640625" style="63" customWidth="1"/>
    <col min="16138" max="16138" width="7.83203125" style="63" customWidth="1"/>
    <col min="16139" max="16139" width="15.1640625" style="63" customWidth="1"/>
    <col min="16140" max="16140" width="14" style="63" customWidth="1"/>
    <col min="16141" max="16141" width="7.83203125" style="63" customWidth="1"/>
    <col min="16142" max="16142" width="16.83203125" style="63" customWidth="1"/>
    <col min="16143" max="16143" width="13.6640625" style="63" customWidth="1"/>
    <col min="16144" max="16144" width="8.83203125" style="63" customWidth="1"/>
    <col min="16145" max="16145" width="15.5" style="63" customWidth="1"/>
    <col min="16146" max="16146" width="13.83203125" style="63" customWidth="1"/>
    <col min="16147" max="16384" width="9.33203125" style="63"/>
  </cols>
  <sheetData>
    <row r="1" spans="2:25" ht="65.25" customHeight="1">
      <c r="B1" s="158" t="s">
        <v>62</v>
      </c>
      <c r="C1" s="158"/>
      <c r="D1" s="158"/>
      <c r="E1" s="158"/>
      <c r="F1" s="158"/>
      <c r="G1" s="158"/>
      <c r="H1" s="158"/>
      <c r="I1" s="158"/>
      <c r="J1" s="158"/>
      <c r="K1" s="62"/>
      <c r="L1" s="62"/>
      <c r="M1" s="62"/>
      <c r="N1" s="159" t="s">
        <v>63</v>
      </c>
      <c r="O1" s="159"/>
      <c r="P1" s="159"/>
      <c r="Q1" s="159"/>
      <c r="R1" s="159"/>
      <c r="S1" s="159"/>
      <c r="T1" s="159"/>
      <c r="U1" s="159"/>
      <c r="V1" s="159"/>
      <c r="W1" s="159"/>
      <c r="X1" s="159"/>
      <c r="Y1" s="159"/>
    </row>
    <row r="2" spans="2:25" ht="24" customHeight="1">
      <c r="B2" s="160" t="s">
        <v>133</v>
      </c>
      <c r="C2" s="160"/>
      <c r="D2" s="160"/>
      <c r="E2" s="160"/>
      <c r="F2" s="160"/>
      <c r="G2" s="160"/>
      <c r="H2" s="160"/>
      <c r="I2" s="160"/>
      <c r="J2" s="160"/>
      <c r="K2" s="160"/>
      <c r="L2" s="160"/>
      <c r="M2" s="160"/>
      <c r="N2" s="160"/>
      <c r="O2" s="160"/>
      <c r="P2" s="160"/>
      <c r="Q2" s="160"/>
      <c r="R2" s="160"/>
      <c r="S2" s="160"/>
      <c r="T2" s="160"/>
      <c r="U2" s="160"/>
      <c r="V2" s="160"/>
      <c r="W2" s="160"/>
      <c r="X2" s="160"/>
      <c r="Y2" s="160"/>
    </row>
    <row r="3" spans="2:25" ht="33" customHeight="1">
      <c r="B3" s="161" t="s">
        <v>134</v>
      </c>
      <c r="C3" s="161"/>
      <c r="D3" s="161"/>
      <c r="E3" s="161"/>
      <c r="F3" s="161"/>
      <c r="G3" s="161"/>
      <c r="H3" s="161"/>
      <c r="I3" s="161"/>
      <c r="J3" s="161"/>
      <c r="K3" s="161"/>
      <c r="L3" s="161"/>
      <c r="M3" s="161"/>
      <c r="N3" s="161"/>
      <c r="O3" s="161"/>
      <c r="P3" s="161"/>
      <c r="Q3" s="161"/>
      <c r="R3" s="161"/>
      <c r="S3" s="161"/>
      <c r="T3" s="161"/>
      <c r="U3" s="161"/>
      <c r="V3" s="161"/>
      <c r="W3" s="161"/>
      <c r="X3" s="161"/>
      <c r="Y3" s="161"/>
    </row>
    <row r="4" spans="2:25" s="64" customFormat="1" ht="21" customHeight="1">
      <c r="B4" s="133" t="s">
        <v>64</v>
      </c>
      <c r="C4" s="134"/>
      <c r="D4" s="134"/>
      <c r="E4" s="134"/>
      <c r="F4" s="134"/>
      <c r="G4" s="134"/>
      <c r="H4" s="134"/>
      <c r="I4" s="134"/>
      <c r="J4" s="134"/>
      <c r="K4" s="134"/>
      <c r="L4" s="134"/>
      <c r="M4" s="135"/>
      <c r="N4" s="162" t="s">
        <v>65</v>
      </c>
      <c r="O4" s="162"/>
      <c r="P4" s="162"/>
      <c r="Q4" s="163"/>
      <c r="R4" s="163"/>
      <c r="S4" s="163"/>
      <c r="T4" s="162"/>
      <c r="U4" s="162"/>
      <c r="V4" s="162"/>
      <c r="W4" s="162"/>
      <c r="X4" s="162"/>
      <c r="Y4" s="162"/>
    </row>
    <row r="5" spans="2:25" s="65" customFormat="1" ht="50.25" customHeight="1">
      <c r="B5" s="77" t="s">
        <v>66</v>
      </c>
      <c r="C5" s="56" t="s">
        <v>67</v>
      </c>
      <c r="D5" s="77" t="s">
        <v>68</v>
      </c>
      <c r="E5" s="78" t="s">
        <v>125</v>
      </c>
      <c r="F5" s="78" t="s">
        <v>126</v>
      </c>
      <c r="G5" s="78" t="s">
        <v>124</v>
      </c>
      <c r="H5" s="77" t="s">
        <v>66</v>
      </c>
      <c r="I5" s="56" t="s">
        <v>67</v>
      </c>
      <c r="J5" s="77" t="s">
        <v>68</v>
      </c>
      <c r="K5" s="78" t="s">
        <v>125</v>
      </c>
      <c r="L5" s="78" t="s">
        <v>126</v>
      </c>
      <c r="M5" s="78" t="s">
        <v>124</v>
      </c>
      <c r="N5" s="77" t="s">
        <v>66</v>
      </c>
      <c r="O5" s="56" t="s">
        <v>67</v>
      </c>
      <c r="P5" s="77" t="s">
        <v>68</v>
      </c>
      <c r="Q5" s="78" t="s">
        <v>125</v>
      </c>
      <c r="R5" s="78" t="s">
        <v>126</v>
      </c>
      <c r="S5" s="78" t="s">
        <v>124</v>
      </c>
      <c r="T5" s="77" t="s">
        <v>66</v>
      </c>
      <c r="U5" s="56" t="s">
        <v>67</v>
      </c>
      <c r="V5" s="77" t="s">
        <v>68</v>
      </c>
      <c r="W5" s="78" t="s">
        <v>125</v>
      </c>
      <c r="X5" s="78" t="s">
        <v>126</v>
      </c>
      <c r="Y5" s="78" t="s">
        <v>124</v>
      </c>
    </row>
    <row r="6" spans="2:25" s="69" customFormat="1" ht="21" customHeight="1">
      <c r="B6" s="66">
        <v>1</v>
      </c>
      <c r="C6" s="67" t="s">
        <v>69</v>
      </c>
      <c r="D6" s="70">
        <v>26</v>
      </c>
      <c r="E6" s="79" t="e">
        <f>#REF!</f>
        <v>#REF!</v>
      </c>
      <c r="F6" s="83" t="e">
        <f>#REF!</f>
        <v>#REF!</v>
      </c>
      <c r="G6" s="87" t="e">
        <f>#REF!</f>
        <v>#REF!</v>
      </c>
      <c r="H6" s="66">
        <v>16</v>
      </c>
      <c r="I6" s="74" t="s">
        <v>75</v>
      </c>
      <c r="J6" s="49">
        <v>34</v>
      </c>
      <c r="K6" s="79" t="e">
        <f>#REF!</f>
        <v>#REF!</v>
      </c>
      <c r="L6" s="83" t="e">
        <f>#REF!</f>
        <v>#REF!</v>
      </c>
      <c r="M6" s="87" t="e">
        <f>#REF!</f>
        <v>#REF!</v>
      </c>
      <c r="N6" s="66">
        <v>1</v>
      </c>
      <c r="O6" s="68" t="s">
        <v>71</v>
      </c>
      <c r="P6" s="66">
        <v>21</v>
      </c>
      <c r="Q6" s="80" t="e">
        <f>#REF!</f>
        <v>#REF!</v>
      </c>
      <c r="R6" s="84" t="e">
        <f>#REF!</f>
        <v>#REF!</v>
      </c>
      <c r="S6" s="88" t="e">
        <f>#REF!</f>
        <v>#REF!</v>
      </c>
      <c r="T6" s="66">
        <v>16</v>
      </c>
      <c r="U6" s="68" t="s">
        <v>90</v>
      </c>
      <c r="V6" s="66">
        <v>32</v>
      </c>
      <c r="W6" s="80" t="e">
        <f>#REF!</f>
        <v>#REF!</v>
      </c>
      <c r="X6" s="84" t="e">
        <f>#REF!</f>
        <v>#REF!</v>
      </c>
      <c r="Y6" s="88" t="e">
        <f>#REF!</f>
        <v>#REF!</v>
      </c>
    </row>
    <row r="7" spans="2:25" s="69" customFormat="1" ht="21" customHeight="1">
      <c r="B7" s="66">
        <v>2</v>
      </c>
      <c r="C7" s="67" t="s">
        <v>74</v>
      </c>
      <c r="D7" s="70">
        <v>28</v>
      </c>
      <c r="E7" s="79" t="e">
        <f>#REF!</f>
        <v>#REF!</v>
      </c>
      <c r="F7" s="83" t="e">
        <f>#REF!</f>
        <v>#REF!</v>
      </c>
      <c r="G7" s="87" t="e">
        <f>#REF!</f>
        <v>#REF!</v>
      </c>
      <c r="H7" s="66">
        <v>17</v>
      </c>
      <c r="I7" s="74" t="s">
        <v>79</v>
      </c>
      <c r="J7" s="49">
        <v>28</v>
      </c>
      <c r="K7" s="79" t="e">
        <f>#REF!</f>
        <v>#REF!</v>
      </c>
      <c r="L7" s="83" t="e">
        <f>#REF!</f>
        <v>#REF!</v>
      </c>
      <c r="M7" s="87" t="e">
        <f>#REF!</f>
        <v>#REF!</v>
      </c>
      <c r="N7" s="66">
        <v>2</v>
      </c>
      <c r="O7" s="68" t="s">
        <v>76</v>
      </c>
      <c r="P7" s="66">
        <v>24</v>
      </c>
      <c r="Q7" s="80" t="e">
        <f>#REF!</f>
        <v>#REF!</v>
      </c>
      <c r="R7" s="84" t="e">
        <f>#REF!</f>
        <v>#REF!</v>
      </c>
      <c r="S7" s="88" t="e">
        <f>#REF!</f>
        <v>#REF!</v>
      </c>
      <c r="T7" s="66">
        <v>17</v>
      </c>
      <c r="U7" s="68" t="s">
        <v>94</v>
      </c>
      <c r="V7" s="66">
        <v>19</v>
      </c>
      <c r="W7" s="80" t="e">
        <f>#REF!</f>
        <v>#REF!</v>
      </c>
      <c r="X7" s="84" t="e">
        <f>#REF!</f>
        <v>#REF!</v>
      </c>
      <c r="Y7" s="88" t="e">
        <f>#REF!</f>
        <v>#REF!</v>
      </c>
    </row>
    <row r="8" spans="2:25" s="69" customFormat="1" ht="21" customHeight="1">
      <c r="B8" s="66">
        <v>3</v>
      </c>
      <c r="C8" s="67" t="s">
        <v>78</v>
      </c>
      <c r="D8" s="70">
        <v>29</v>
      </c>
      <c r="E8" s="79" t="e">
        <f>#REF!</f>
        <v>#REF!</v>
      </c>
      <c r="F8" s="83" t="e">
        <f>#REF!</f>
        <v>#REF!</v>
      </c>
      <c r="G8" s="87" t="e">
        <f>#REF!</f>
        <v>#REF!</v>
      </c>
      <c r="H8" s="66">
        <v>18</v>
      </c>
      <c r="I8" s="74" t="s">
        <v>83</v>
      </c>
      <c r="J8" s="49">
        <v>21</v>
      </c>
      <c r="K8" s="79" t="e">
        <f>#REF!</f>
        <v>#REF!</v>
      </c>
      <c r="L8" s="83" t="e">
        <f>#REF!</f>
        <v>#REF!</v>
      </c>
      <c r="M8" s="87" t="e">
        <f>#REF!</f>
        <v>#REF!</v>
      </c>
      <c r="N8" s="66">
        <v>3</v>
      </c>
      <c r="O8" s="68" t="s">
        <v>80</v>
      </c>
      <c r="P8" s="66">
        <v>35</v>
      </c>
      <c r="Q8" s="80" t="e">
        <f>#REF!</f>
        <v>#REF!</v>
      </c>
      <c r="R8" s="84" t="e">
        <f>#REF!</f>
        <v>#REF!</v>
      </c>
      <c r="S8" s="88" t="e">
        <f>#REF!</f>
        <v>#REF!</v>
      </c>
      <c r="T8" s="66">
        <v>18</v>
      </c>
      <c r="U8" s="68" t="s">
        <v>98</v>
      </c>
      <c r="V8" s="66">
        <v>33</v>
      </c>
      <c r="W8" s="80" t="e">
        <f>#REF!</f>
        <v>#REF!</v>
      </c>
      <c r="X8" s="84" t="e">
        <f>#REF!</f>
        <v>#REF!</v>
      </c>
      <c r="Y8" s="88" t="e">
        <f>#REF!</f>
        <v>#REF!</v>
      </c>
    </row>
    <row r="9" spans="2:25" s="69" customFormat="1" ht="21" customHeight="1">
      <c r="B9" s="66">
        <v>4</v>
      </c>
      <c r="C9" s="67" t="s">
        <v>82</v>
      </c>
      <c r="D9" s="70">
        <v>28</v>
      </c>
      <c r="E9" s="79" t="e">
        <f>#REF!</f>
        <v>#REF!</v>
      </c>
      <c r="F9" s="83" t="e">
        <f>#REF!</f>
        <v>#REF!</v>
      </c>
      <c r="G9" s="87" t="e">
        <f>#REF!</f>
        <v>#REF!</v>
      </c>
      <c r="H9" s="66">
        <v>19</v>
      </c>
      <c r="I9" s="74" t="s">
        <v>88</v>
      </c>
      <c r="J9" s="49">
        <v>27</v>
      </c>
      <c r="K9" s="79" t="e">
        <f>#REF!</f>
        <v>#REF!</v>
      </c>
      <c r="L9" s="83" t="e">
        <f>#REF!</f>
        <v>#REF!</v>
      </c>
      <c r="M9" s="87" t="e">
        <f>#REF!</f>
        <v>#REF!</v>
      </c>
      <c r="N9" s="66">
        <v>4</v>
      </c>
      <c r="O9" s="68" t="s">
        <v>84</v>
      </c>
      <c r="P9" s="66">
        <v>33</v>
      </c>
      <c r="Q9" s="80" t="e">
        <f>#REF!</f>
        <v>#REF!</v>
      </c>
      <c r="R9" s="84" t="e">
        <f>#REF!</f>
        <v>#REF!</v>
      </c>
      <c r="S9" s="88" t="e">
        <f>#REF!</f>
        <v>#REF!</v>
      </c>
      <c r="T9" s="66">
        <v>19</v>
      </c>
      <c r="U9" s="68" t="s">
        <v>101</v>
      </c>
      <c r="V9" s="66">
        <v>27</v>
      </c>
      <c r="W9" s="80" t="e">
        <f>#REF!</f>
        <v>#REF!</v>
      </c>
      <c r="X9" s="84" t="e">
        <f>#REF!</f>
        <v>#REF!</v>
      </c>
      <c r="Y9" s="88" t="e">
        <f>#REF!</f>
        <v>#REF!</v>
      </c>
    </row>
    <row r="10" spans="2:25" s="69" customFormat="1" ht="21" customHeight="1">
      <c r="B10" s="66">
        <v>5</v>
      </c>
      <c r="C10" s="67" t="s">
        <v>87</v>
      </c>
      <c r="D10" s="70">
        <v>25</v>
      </c>
      <c r="E10" s="79" t="e">
        <f>#REF!</f>
        <v>#REF!</v>
      </c>
      <c r="F10" s="83" t="e">
        <f>#REF!</f>
        <v>#REF!</v>
      </c>
      <c r="G10" s="87" t="e">
        <f>#REF!</f>
        <v>#REF!</v>
      </c>
      <c r="H10" s="66">
        <v>20</v>
      </c>
      <c r="I10" s="74" t="s">
        <v>92</v>
      </c>
      <c r="J10" s="76">
        <v>25</v>
      </c>
      <c r="K10" s="79" t="e">
        <f>#REF!</f>
        <v>#REF!</v>
      </c>
      <c r="L10" s="83" t="e">
        <f>#REF!</f>
        <v>#REF!</v>
      </c>
      <c r="M10" s="87" t="e">
        <f>#REF!</f>
        <v>#REF!</v>
      </c>
      <c r="N10" s="66">
        <v>5</v>
      </c>
      <c r="O10" s="68" t="s">
        <v>89</v>
      </c>
      <c r="P10" s="66">
        <v>28</v>
      </c>
      <c r="Q10" s="80" t="e">
        <f>#REF!</f>
        <v>#REF!</v>
      </c>
      <c r="R10" s="84" t="e">
        <f>#REF!</f>
        <v>#REF!</v>
      </c>
      <c r="S10" s="88" t="e">
        <f>#REF!</f>
        <v>#REF!</v>
      </c>
      <c r="T10" s="66">
        <v>20</v>
      </c>
      <c r="U10" s="68" t="s">
        <v>105</v>
      </c>
      <c r="V10" s="66">
        <v>30</v>
      </c>
      <c r="W10" s="82" t="e">
        <f>#REF!</f>
        <v>#REF!</v>
      </c>
      <c r="X10" s="86" t="e">
        <f>#REF!</f>
        <v>#REF!</v>
      </c>
      <c r="Y10" s="90" t="e">
        <f>#REF!</f>
        <v>#REF!</v>
      </c>
    </row>
    <row r="11" spans="2:25" s="69" customFormat="1" ht="21" customHeight="1">
      <c r="B11" s="66">
        <v>6</v>
      </c>
      <c r="C11" s="67" t="s">
        <v>91</v>
      </c>
      <c r="D11" s="70">
        <v>23</v>
      </c>
      <c r="E11" s="79" t="e">
        <f>#REF!</f>
        <v>#REF!</v>
      </c>
      <c r="F11" s="83" t="e">
        <f>#REF!</f>
        <v>#REF!</v>
      </c>
      <c r="G11" s="87" t="e">
        <f>#REF!</f>
        <v>#REF!</v>
      </c>
      <c r="H11" s="66">
        <v>21</v>
      </c>
      <c r="I11" s="74" t="s">
        <v>96</v>
      </c>
      <c r="J11" s="49">
        <v>27</v>
      </c>
      <c r="K11" s="80" t="e">
        <f>#REF!</f>
        <v>#REF!</v>
      </c>
      <c r="L11" s="84" t="e">
        <f>#REF!</f>
        <v>#REF!</v>
      </c>
      <c r="M11" s="88" t="e">
        <f>#REF!</f>
        <v>#REF!</v>
      </c>
      <c r="N11" s="66">
        <v>6</v>
      </c>
      <c r="O11" s="68" t="s">
        <v>93</v>
      </c>
      <c r="P11" s="66">
        <v>34</v>
      </c>
      <c r="Q11" s="80" t="e">
        <f>#REF!</f>
        <v>#REF!</v>
      </c>
      <c r="R11" s="84" t="e">
        <f>#REF!</f>
        <v>#REF!</v>
      </c>
      <c r="S11" s="88" t="e">
        <f>#REF!</f>
        <v>#REF!</v>
      </c>
      <c r="T11" s="66">
        <v>21</v>
      </c>
      <c r="U11" s="68" t="s">
        <v>109</v>
      </c>
      <c r="V11" s="66">
        <v>26</v>
      </c>
      <c r="W11" s="82">
        <f>TBN21.3!AI34</f>
        <v>0</v>
      </c>
      <c r="X11" s="86">
        <f>TBN21.3!AJ34</f>
        <v>0</v>
      </c>
      <c r="Y11" s="90">
        <f>TBN21.3!AK34</f>
        <v>0</v>
      </c>
    </row>
    <row r="12" spans="2:25" s="69" customFormat="1" ht="21" customHeight="1">
      <c r="B12" s="66">
        <v>7</v>
      </c>
      <c r="C12" s="67" t="s">
        <v>95</v>
      </c>
      <c r="D12" s="70">
        <v>24</v>
      </c>
      <c r="E12" s="79" t="e">
        <f>#REF!</f>
        <v>#REF!</v>
      </c>
      <c r="F12" s="83" t="e">
        <f>#REF!</f>
        <v>#REF!</v>
      </c>
      <c r="G12" s="87" t="e">
        <f>#REF!</f>
        <v>#REF!</v>
      </c>
      <c r="H12" s="66">
        <v>22</v>
      </c>
      <c r="I12" s="74" t="s">
        <v>103</v>
      </c>
      <c r="J12" s="49">
        <v>17</v>
      </c>
      <c r="K12" s="79" t="e">
        <f>#REF!</f>
        <v>#REF!</v>
      </c>
      <c r="L12" s="83" t="e">
        <f>#REF!</f>
        <v>#REF!</v>
      </c>
      <c r="M12" s="87" t="e">
        <f>#REF!</f>
        <v>#REF!</v>
      </c>
      <c r="N12" s="66">
        <v>7</v>
      </c>
      <c r="O12" s="68" t="s">
        <v>97</v>
      </c>
      <c r="P12" s="66">
        <v>36</v>
      </c>
      <c r="Q12" s="80">
        <f>BHST20.3!AI55</f>
        <v>0</v>
      </c>
      <c r="R12" s="84">
        <f>BHST20.3!AJ55</f>
        <v>0</v>
      </c>
      <c r="S12" s="88">
        <f>BHST20.3!AK55</f>
        <v>0</v>
      </c>
      <c r="T12" s="66">
        <v>22</v>
      </c>
      <c r="U12" s="68" t="s">
        <v>113</v>
      </c>
      <c r="V12" s="66">
        <v>24</v>
      </c>
      <c r="W12" s="82" t="e">
        <f>#REF!</f>
        <v>#REF!</v>
      </c>
      <c r="X12" s="86" t="e">
        <f>#REF!</f>
        <v>#REF!</v>
      </c>
      <c r="Y12" s="90" t="e">
        <f>#REF!</f>
        <v>#REF!</v>
      </c>
    </row>
    <row r="13" spans="2:25" s="69" customFormat="1" ht="21" customHeight="1">
      <c r="B13" s="66">
        <v>8</v>
      </c>
      <c r="C13" s="67" t="s">
        <v>99</v>
      </c>
      <c r="D13" s="70">
        <v>22</v>
      </c>
      <c r="E13" s="79" t="e">
        <f>#REF!</f>
        <v>#REF!</v>
      </c>
      <c r="F13" s="83" t="e">
        <f>#REF!</f>
        <v>#REF!</v>
      </c>
      <c r="G13" s="87" t="e">
        <f>#REF!</f>
        <v>#REF!</v>
      </c>
      <c r="H13" s="66">
        <v>23</v>
      </c>
      <c r="I13" s="74" t="s">
        <v>107</v>
      </c>
      <c r="J13" s="49">
        <v>27</v>
      </c>
      <c r="K13" s="79" t="e">
        <f>#REF!</f>
        <v>#REF!</v>
      </c>
      <c r="L13" s="83" t="e">
        <f>#REF!</f>
        <v>#REF!</v>
      </c>
      <c r="M13" s="87" t="e">
        <f>#REF!</f>
        <v>#REF!</v>
      </c>
      <c r="N13" s="66">
        <v>8</v>
      </c>
      <c r="O13" s="68" t="s">
        <v>100</v>
      </c>
      <c r="P13" s="66">
        <v>39</v>
      </c>
      <c r="Q13" s="80" t="e">
        <f>#REF!</f>
        <v>#REF!</v>
      </c>
      <c r="R13" s="84" t="e">
        <f>#REF!</f>
        <v>#REF!</v>
      </c>
      <c r="S13" s="88" t="e">
        <f>#REF!</f>
        <v>#REF!</v>
      </c>
      <c r="T13" s="66">
        <v>23</v>
      </c>
      <c r="U13" s="68" t="s">
        <v>117</v>
      </c>
      <c r="V13" s="66">
        <v>20</v>
      </c>
      <c r="W13" s="82">
        <f>TQW21.2!AI43</f>
        <v>0</v>
      </c>
      <c r="X13" s="86">
        <f>TQW21.2!AJ43</f>
        <v>0</v>
      </c>
      <c r="Y13" s="90">
        <f>TQW21.2!AK43</f>
        <v>0</v>
      </c>
    </row>
    <row r="14" spans="2:25" s="69" customFormat="1" ht="21" customHeight="1">
      <c r="B14" s="66">
        <v>9</v>
      </c>
      <c r="C14" s="67" t="s">
        <v>102</v>
      </c>
      <c r="D14" s="70">
        <v>25</v>
      </c>
      <c r="E14" s="79" t="e">
        <f>#REF!</f>
        <v>#REF!</v>
      </c>
      <c r="F14" s="83" t="e">
        <f>#REF!</f>
        <v>#REF!</v>
      </c>
      <c r="G14" s="87" t="e">
        <f>#REF!</f>
        <v>#REF!</v>
      </c>
      <c r="H14" s="66">
        <v>24</v>
      </c>
      <c r="I14" s="74" t="s">
        <v>111</v>
      </c>
      <c r="J14" s="49">
        <v>22</v>
      </c>
      <c r="K14" s="79" t="e">
        <f>#REF!</f>
        <v>#REF!</v>
      </c>
      <c r="L14" s="83" t="e">
        <f>#REF!</f>
        <v>#REF!</v>
      </c>
      <c r="M14" s="87" t="e">
        <f>#REF!</f>
        <v>#REF!</v>
      </c>
      <c r="N14" s="66">
        <v>9</v>
      </c>
      <c r="O14" s="68" t="s">
        <v>104</v>
      </c>
      <c r="P14" s="66">
        <v>24</v>
      </c>
      <c r="Q14" s="80" t="e">
        <f>#REF!</f>
        <v>#REF!</v>
      </c>
      <c r="R14" s="84" t="e">
        <f>#REF!</f>
        <v>#REF!</v>
      </c>
      <c r="S14" s="88" t="e">
        <f>#REF!</f>
        <v>#REF!</v>
      </c>
      <c r="T14" s="66">
        <v>24</v>
      </c>
      <c r="U14" s="68" t="s">
        <v>120</v>
      </c>
      <c r="V14" s="66">
        <v>33</v>
      </c>
      <c r="W14" s="82" t="e">
        <f>#REF!</f>
        <v>#REF!</v>
      </c>
      <c r="X14" s="86" t="e">
        <f>#REF!</f>
        <v>#REF!</v>
      </c>
      <c r="Y14" s="90" t="e">
        <f>#REF!</f>
        <v>#REF!</v>
      </c>
    </row>
    <row r="15" spans="2:25" s="69" customFormat="1" ht="21" customHeight="1">
      <c r="B15" s="66">
        <v>10</v>
      </c>
      <c r="C15" s="67" t="s">
        <v>106</v>
      </c>
      <c r="D15" s="70">
        <v>25</v>
      </c>
      <c r="E15" s="79" t="e">
        <f>#REF!</f>
        <v>#REF!</v>
      </c>
      <c r="F15" s="83" t="e">
        <f>#REF!</f>
        <v>#REF!</v>
      </c>
      <c r="G15" s="87" t="e">
        <f>#REF!</f>
        <v>#REF!</v>
      </c>
      <c r="H15" s="66">
        <v>25</v>
      </c>
      <c r="I15" s="75" t="s">
        <v>115</v>
      </c>
      <c r="J15" s="49">
        <v>10</v>
      </c>
      <c r="K15" s="79" t="e">
        <f>#REF!</f>
        <v>#REF!</v>
      </c>
      <c r="L15" s="83" t="e">
        <f>#REF!</f>
        <v>#REF!</v>
      </c>
      <c r="M15" s="87" t="e">
        <f>#REF!</f>
        <v>#REF!</v>
      </c>
      <c r="N15" s="66">
        <v>10</v>
      </c>
      <c r="O15" s="68" t="s">
        <v>108</v>
      </c>
      <c r="P15" s="66">
        <v>24</v>
      </c>
      <c r="Q15" s="80" t="e">
        <f>#REF!</f>
        <v>#REF!</v>
      </c>
      <c r="R15" s="84" t="e">
        <f>#REF!</f>
        <v>#REF!</v>
      </c>
      <c r="S15" s="88" t="e">
        <f>#REF!</f>
        <v>#REF!</v>
      </c>
      <c r="T15" s="66">
        <v>25</v>
      </c>
      <c r="U15" s="68" t="s">
        <v>123</v>
      </c>
      <c r="V15" s="66">
        <v>33</v>
      </c>
      <c r="W15" s="82" t="e">
        <f>#REF!</f>
        <v>#REF!</v>
      </c>
      <c r="X15" s="86" t="e">
        <f>#REF!</f>
        <v>#REF!</v>
      </c>
      <c r="Y15" s="90" t="e">
        <f>#REF!</f>
        <v>#REF!</v>
      </c>
    </row>
    <row r="16" spans="2:25" s="69" customFormat="1" ht="21" customHeight="1">
      <c r="B16" s="66">
        <v>11</v>
      </c>
      <c r="C16" s="67" t="s">
        <v>110</v>
      </c>
      <c r="D16" s="70">
        <v>18</v>
      </c>
      <c r="E16" s="79" t="e">
        <f>#REF!</f>
        <v>#REF!</v>
      </c>
      <c r="F16" s="83" t="e">
        <f>#REF!</f>
        <v>#REF!</v>
      </c>
      <c r="G16" s="87" t="e">
        <f>#REF!</f>
        <v>#REF!</v>
      </c>
      <c r="H16" s="66">
        <v>26</v>
      </c>
      <c r="I16" s="74" t="s">
        <v>119</v>
      </c>
      <c r="J16" s="49">
        <v>25</v>
      </c>
      <c r="K16" s="79" t="e">
        <f>#REF!</f>
        <v>#REF!</v>
      </c>
      <c r="L16" s="83" t="e">
        <f>#REF!</f>
        <v>#REF!</v>
      </c>
      <c r="M16" s="87" t="e">
        <f>#REF!</f>
        <v>#REF!</v>
      </c>
      <c r="N16" s="66">
        <v>11</v>
      </c>
      <c r="O16" s="68" t="s">
        <v>112</v>
      </c>
      <c r="P16" s="66">
        <v>26</v>
      </c>
      <c r="Q16" s="80">
        <f>BHST21.4!AI40</f>
        <v>1</v>
      </c>
      <c r="R16" s="84">
        <f>BHST21.4!AJ40</f>
        <v>4</v>
      </c>
      <c r="S16" s="88">
        <f>BHST21.4!AK40</f>
        <v>0</v>
      </c>
      <c r="T16" s="66">
        <v>26</v>
      </c>
      <c r="U16" s="68" t="s">
        <v>73</v>
      </c>
      <c r="V16" s="66">
        <v>36</v>
      </c>
      <c r="W16" s="82" t="e">
        <f>#REF!</f>
        <v>#REF!</v>
      </c>
      <c r="X16" s="86" t="e">
        <f>#REF!</f>
        <v>#REF!</v>
      </c>
      <c r="Y16" s="90" t="e">
        <f>#REF!</f>
        <v>#REF!</v>
      </c>
    </row>
    <row r="17" spans="2:25" s="69" customFormat="1" ht="21" customHeight="1">
      <c r="B17" s="66">
        <v>12</v>
      </c>
      <c r="C17" s="67" t="s">
        <v>114</v>
      </c>
      <c r="D17" s="70">
        <v>26</v>
      </c>
      <c r="E17" s="79" t="e">
        <f>#REF!</f>
        <v>#REF!</v>
      </c>
      <c r="F17" s="83" t="e">
        <f>#REF!</f>
        <v>#REF!</v>
      </c>
      <c r="G17" s="87" t="e">
        <f>#REF!</f>
        <v>#REF!</v>
      </c>
      <c r="H17" s="139"/>
      <c r="I17" s="140"/>
      <c r="J17" s="140"/>
      <c r="K17" s="140"/>
      <c r="L17" s="140"/>
      <c r="M17" s="141"/>
      <c r="N17" s="66">
        <v>12</v>
      </c>
      <c r="O17" s="68" t="s">
        <v>116</v>
      </c>
      <c r="P17" s="66">
        <v>39</v>
      </c>
      <c r="Q17" s="80">
        <f>LGT21.2!AI53</f>
        <v>0</v>
      </c>
      <c r="R17" s="84">
        <f>LGT21.2!AJ53</f>
        <v>0</v>
      </c>
      <c r="S17" s="88">
        <f>LGT21.2!AK53</f>
        <v>0</v>
      </c>
      <c r="T17" s="66">
        <v>27</v>
      </c>
      <c r="U17" s="68" t="s">
        <v>77</v>
      </c>
      <c r="V17" s="66">
        <v>25</v>
      </c>
      <c r="W17" s="82" t="e">
        <f>#REF!</f>
        <v>#REF!</v>
      </c>
      <c r="X17" s="86" t="e">
        <f>#REF!</f>
        <v>#REF!</v>
      </c>
      <c r="Y17" s="90" t="e">
        <f>#REF!</f>
        <v>#REF!</v>
      </c>
    </row>
    <row r="18" spans="2:25" s="69" customFormat="1" ht="21" customHeight="1">
      <c r="B18" s="66">
        <v>13</v>
      </c>
      <c r="C18" s="67" t="s">
        <v>118</v>
      </c>
      <c r="D18" s="70">
        <v>19</v>
      </c>
      <c r="E18" s="79" t="e">
        <f>#REF!</f>
        <v>#REF!</v>
      </c>
      <c r="F18" s="83" t="e">
        <f>#REF!</f>
        <v>#REF!</v>
      </c>
      <c r="G18" s="87" t="e">
        <f>#REF!</f>
        <v>#REF!</v>
      </c>
      <c r="H18" s="142"/>
      <c r="I18" s="143"/>
      <c r="J18" s="143"/>
      <c r="K18" s="143"/>
      <c r="L18" s="143"/>
      <c r="M18" s="144"/>
      <c r="N18" s="66">
        <v>13</v>
      </c>
      <c r="O18" s="68" t="s">
        <v>122</v>
      </c>
      <c r="P18" s="66">
        <v>36</v>
      </c>
      <c r="Q18" s="80" t="e">
        <f>#REF!</f>
        <v>#REF!</v>
      </c>
      <c r="R18" s="84" t="e">
        <f>#REF!</f>
        <v>#REF!</v>
      </c>
      <c r="S18" s="88" t="e">
        <f>#REF!</f>
        <v>#REF!</v>
      </c>
      <c r="T18" s="66">
        <v>28</v>
      </c>
      <c r="U18" s="68" t="s">
        <v>81</v>
      </c>
      <c r="V18" s="66">
        <v>29</v>
      </c>
      <c r="W18" s="82">
        <f>TQW21.1!AI55</f>
        <v>0</v>
      </c>
      <c r="X18" s="86">
        <f>TQW21.1!AJ55</f>
        <v>0</v>
      </c>
      <c r="Y18" s="90">
        <f>TQW21.1!AK55</f>
        <v>0</v>
      </c>
    </row>
    <row r="19" spans="2:25" s="69" customFormat="1" ht="21" customHeight="1">
      <c r="B19" s="66">
        <v>14</v>
      </c>
      <c r="C19" s="67" t="s">
        <v>121</v>
      </c>
      <c r="D19" s="70">
        <v>19</v>
      </c>
      <c r="E19" s="79" t="e">
        <f>#REF!</f>
        <v>#REF!</v>
      </c>
      <c r="F19" s="83" t="e">
        <f>#REF!</f>
        <v>#REF!</v>
      </c>
      <c r="G19" s="87" t="e">
        <f>#REF!</f>
        <v>#REF!</v>
      </c>
      <c r="H19" s="142"/>
      <c r="I19" s="143"/>
      <c r="J19" s="143"/>
      <c r="K19" s="143"/>
      <c r="L19" s="143"/>
      <c r="M19" s="144"/>
      <c r="N19" s="66">
        <v>14</v>
      </c>
      <c r="O19" s="68" t="s">
        <v>72</v>
      </c>
      <c r="P19" s="66">
        <v>37</v>
      </c>
      <c r="Q19" s="80" t="e">
        <f>#REF!</f>
        <v>#REF!</v>
      </c>
      <c r="R19" s="84" t="e">
        <f>#REF!</f>
        <v>#REF!</v>
      </c>
      <c r="S19" s="88" t="e">
        <f>#REF!</f>
        <v>#REF!</v>
      </c>
      <c r="T19" s="66">
        <v>29</v>
      </c>
      <c r="U19" s="68" t="s">
        <v>86</v>
      </c>
      <c r="V19" s="66">
        <v>26</v>
      </c>
      <c r="W19" s="82" t="e">
        <f>#REF!</f>
        <v>#REF!</v>
      </c>
      <c r="X19" s="86" t="e">
        <f>#REF!</f>
        <v>#REF!</v>
      </c>
      <c r="Y19" s="90" t="e">
        <f>#REF!</f>
        <v>#REF!</v>
      </c>
    </row>
    <row r="20" spans="2:25" s="69" customFormat="1" ht="21" customHeight="1">
      <c r="B20" s="66">
        <v>15</v>
      </c>
      <c r="C20" s="74" t="s">
        <v>70</v>
      </c>
      <c r="D20" s="49">
        <v>35</v>
      </c>
      <c r="E20" s="79" t="e">
        <f>#REF!</f>
        <v>#REF!</v>
      </c>
      <c r="F20" s="83" t="e">
        <f>#REF!</f>
        <v>#REF!</v>
      </c>
      <c r="G20" s="87" t="e">
        <f>#REF!</f>
        <v>#REF!</v>
      </c>
      <c r="H20" s="145"/>
      <c r="I20" s="146"/>
      <c r="J20" s="146"/>
      <c r="K20" s="146"/>
      <c r="L20" s="146"/>
      <c r="M20" s="147"/>
      <c r="N20" s="66">
        <v>15</v>
      </c>
      <c r="O20" s="68" t="s">
        <v>85</v>
      </c>
      <c r="P20" s="66">
        <v>23</v>
      </c>
      <c r="Q20" s="81" t="e">
        <f>#REF!</f>
        <v>#REF!</v>
      </c>
      <c r="R20" s="85" t="e">
        <f>#REF!</f>
        <v>#REF!</v>
      </c>
      <c r="S20" s="89" t="e">
        <f>#REF!</f>
        <v>#REF!</v>
      </c>
      <c r="T20" s="149"/>
      <c r="U20" s="150"/>
      <c r="V20" s="150"/>
      <c r="W20" s="150"/>
      <c r="X20" s="150"/>
      <c r="Y20" s="151"/>
    </row>
    <row r="21" spans="2:25" s="71" customFormat="1" ht="19.5">
      <c r="B21" s="148" t="s">
        <v>127</v>
      </c>
      <c r="C21" s="148"/>
      <c r="D21" s="148"/>
      <c r="E21" s="148"/>
      <c r="F21" s="148"/>
      <c r="G21" s="148"/>
      <c r="H21" s="148" t="s">
        <v>128</v>
      </c>
      <c r="I21" s="148"/>
      <c r="J21" s="148"/>
      <c r="K21" s="148"/>
      <c r="L21" s="148"/>
      <c r="M21" s="148"/>
      <c r="N21" s="148" t="s">
        <v>129</v>
      </c>
      <c r="O21" s="148"/>
      <c r="P21" s="148"/>
      <c r="Q21" s="148"/>
      <c r="R21" s="148"/>
      <c r="S21" s="148"/>
      <c r="T21" s="148" t="s">
        <v>130</v>
      </c>
      <c r="U21" s="148"/>
      <c r="V21" s="148"/>
      <c r="W21" s="148"/>
      <c r="X21" s="148"/>
      <c r="Y21" s="148"/>
    </row>
    <row r="22" spans="2:25" s="91" customFormat="1" ht="23.25">
      <c r="B22" s="164" t="e">
        <f>"Tổng HS vắng không phép "&amp;SUM(E6:E11)+SUM(Q6:Q11)</f>
        <v>#REF!</v>
      </c>
      <c r="C22" s="165"/>
      <c r="D22" s="165"/>
      <c r="E22" s="165"/>
      <c r="F22" s="165"/>
      <c r="G22" s="166"/>
      <c r="H22" s="164" t="e">
        <f>"Tổng HS vắng không phép " &amp;SUM(E12:E19)+SUM(Q12:Q17)</f>
        <v>#REF!</v>
      </c>
      <c r="I22" s="165"/>
      <c r="J22" s="165"/>
      <c r="K22" s="165"/>
      <c r="L22" s="165"/>
      <c r="M22" s="166"/>
      <c r="N22" s="164" t="e">
        <f>"Tổng HS vắng không phép "&amp; SUM(K9:K16)+SUM(Q18:Q20)+SUM(W6:W10)</f>
        <v>#REF!</v>
      </c>
      <c r="O22" s="165"/>
      <c r="P22" s="165"/>
      <c r="Q22" s="165"/>
      <c r="R22" s="165"/>
      <c r="S22" s="166"/>
      <c r="T22" s="152" t="e">
        <f>"Tổng HS vắng không phép "&amp;SUM(K6:K8)+SUM(W11:W19)+E20</f>
        <v>#REF!</v>
      </c>
      <c r="U22" s="152"/>
      <c r="V22" s="152"/>
      <c r="W22" s="152"/>
      <c r="X22" s="152"/>
      <c r="Y22" s="152"/>
    </row>
    <row r="23" spans="2:25" ht="19.5">
      <c r="B23" s="167" t="e">
        <f>"Tổng HS vắng có phép "&amp;SUM(F6:F11)+SUM(R6:R11)</f>
        <v>#REF!</v>
      </c>
      <c r="C23" s="168"/>
      <c r="D23" s="168"/>
      <c r="E23" s="168"/>
      <c r="F23" s="168"/>
      <c r="G23" s="169"/>
      <c r="H23" s="167" t="e">
        <f>"Tổng HS vắng có phép " &amp;SUM(F13:F19)+SUM(R12:R17)</f>
        <v>#REF!</v>
      </c>
      <c r="I23" s="168"/>
      <c r="J23" s="168"/>
      <c r="K23" s="168"/>
      <c r="L23" s="168"/>
      <c r="M23" s="169"/>
      <c r="N23" s="167" t="e">
        <f>"Tổng HS vắng có phép "&amp; SUM(L9:L16)+SUM(R18:R20)+SUM(X6:X10)</f>
        <v>#REF!</v>
      </c>
      <c r="O23" s="168"/>
      <c r="P23" s="168"/>
      <c r="Q23" s="168"/>
      <c r="R23" s="168"/>
      <c r="S23" s="169"/>
      <c r="T23" s="153" t="e">
        <f>"Tổng HS vắng có phép "&amp;SUM(L6:L8)+SUM(X11:X19)+F20</f>
        <v>#REF!</v>
      </c>
      <c r="U23" s="153"/>
      <c r="V23" s="153"/>
      <c r="W23" s="153"/>
      <c r="X23" s="153"/>
      <c r="Y23" s="153"/>
    </row>
    <row r="24" spans="2:25" ht="19.5">
      <c r="B24" s="155" t="e">
        <f>"Tổng HS đi học trễ "&amp;SUM(G6:G11)+SUM(S6:S11)</f>
        <v>#REF!</v>
      </c>
      <c r="C24" s="156"/>
      <c r="D24" s="156"/>
      <c r="E24" s="156"/>
      <c r="F24" s="156"/>
      <c r="G24" s="157"/>
      <c r="H24" s="155" t="e">
        <f>"Tổng HS đi học trễ " &amp;SUM(G12:G19)+SUM(S12:S17)</f>
        <v>#REF!</v>
      </c>
      <c r="I24" s="156"/>
      <c r="J24" s="156"/>
      <c r="K24" s="156"/>
      <c r="L24" s="156"/>
      <c r="M24" s="157"/>
      <c r="N24" s="155" t="e">
        <f>"Tổng HS đi học trễ "&amp; SUM(L9:L16)+SUM(S18:S20)+SUM(Y6:Y10)</f>
        <v>#REF!</v>
      </c>
      <c r="O24" s="156"/>
      <c r="P24" s="156"/>
      <c r="Q24" s="156"/>
      <c r="R24" s="156"/>
      <c r="S24" s="157"/>
      <c r="T24" s="154" t="e">
        <f>"Tổng HS đi học trễ "&amp;SUM(M6:M8)+SUM(X11:Y19)+G20</f>
        <v>#REF!</v>
      </c>
      <c r="U24" s="154"/>
      <c r="V24" s="154"/>
      <c r="W24" s="154"/>
      <c r="X24" s="154"/>
      <c r="Y24" s="154"/>
    </row>
    <row r="25" spans="2:25" ht="25.5" customHeight="1">
      <c r="B25" s="136" t="e">
        <f>"Tổng số buổi học sinh vắng học không phép trong tháng 01: " &amp;SUM(E6:E20)+SUM(K6:K16)+SUM(Q6:Q20)+SUM(W6:W19)</f>
        <v>#REF!</v>
      </c>
      <c r="C25" s="137"/>
      <c r="D25" s="137"/>
      <c r="E25" s="137"/>
      <c r="F25" s="137"/>
      <c r="G25" s="137"/>
      <c r="H25" s="137"/>
      <c r="I25" s="137"/>
      <c r="J25" s="137"/>
      <c r="K25" s="137"/>
      <c r="L25" s="137"/>
      <c r="M25" s="137"/>
      <c r="N25" s="137"/>
      <c r="O25" s="137"/>
      <c r="P25" s="137"/>
      <c r="Q25" s="137"/>
      <c r="R25" s="137"/>
      <c r="S25" s="137"/>
      <c r="T25" s="137"/>
      <c r="U25" s="137"/>
      <c r="V25" s="137"/>
      <c r="W25" s="137"/>
      <c r="X25" s="137"/>
      <c r="Y25" s="138"/>
    </row>
    <row r="26" spans="2:25" ht="20.25">
      <c r="B26" s="131" t="e">
        <f>"Tổng số buổi học sinh vắng học có phép trong tháng 01: " &amp;SUM(F6:F20)+SUM(L6:L16)+SUM(R6:R20)+SUM(X6:X19)</f>
        <v>#REF!</v>
      </c>
      <c r="C26" s="132"/>
      <c r="D26" s="132"/>
      <c r="E26" s="132"/>
      <c r="F26" s="132"/>
      <c r="G26" s="132"/>
      <c r="H26" s="132"/>
      <c r="I26" s="132"/>
      <c r="J26" s="132"/>
      <c r="K26" s="132"/>
      <c r="L26" s="132"/>
      <c r="M26" s="132"/>
      <c r="N26" s="132"/>
      <c r="O26" s="132"/>
      <c r="P26" s="132"/>
      <c r="Q26" s="132"/>
      <c r="R26" s="132"/>
      <c r="S26" s="132"/>
      <c r="T26" s="99"/>
      <c r="U26" s="99"/>
      <c r="V26" s="99"/>
      <c r="W26" s="99"/>
      <c r="X26" s="99"/>
      <c r="Y26" s="100"/>
    </row>
    <row r="27" spans="2:25" ht="20.25">
      <c r="B27" s="128" t="e">
        <f>"Tổng số buổi học sinh đi học trễ trong tháng 01: " &amp;SUM(G6:G20)+SUM(M6:M16)+SUM(S6:S20)+SUM(Y6:Y19)</f>
        <v>#REF!</v>
      </c>
      <c r="C27" s="129"/>
      <c r="D27" s="129"/>
      <c r="E27" s="129"/>
      <c r="F27" s="129"/>
      <c r="G27" s="129"/>
      <c r="H27" s="129"/>
      <c r="I27" s="129"/>
      <c r="J27" s="129"/>
      <c r="K27" s="129"/>
      <c r="L27" s="129"/>
      <c r="M27" s="129"/>
      <c r="N27" s="129"/>
      <c r="O27" s="129"/>
      <c r="P27" s="129"/>
      <c r="Q27" s="129"/>
      <c r="R27" s="129"/>
      <c r="S27" s="129"/>
      <c r="T27" s="129"/>
      <c r="U27" s="129"/>
      <c r="V27" s="129"/>
      <c r="W27" s="129"/>
      <c r="X27" s="129"/>
      <c r="Y27" s="130"/>
    </row>
    <row r="28" spans="2:25">
      <c r="O28" s="63"/>
    </row>
    <row r="30" spans="2:25">
      <c r="C30" s="63"/>
      <c r="D30" s="63"/>
      <c r="E30" s="63"/>
      <c r="F30" s="63"/>
      <c r="G30" s="63"/>
      <c r="H30" s="63"/>
      <c r="O30" s="63"/>
    </row>
  </sheetData>
  <mergeCells count="27">
    <mergeCell ref="B22:G22"/>
    <mergeCell ref="H22:M22"/>
    <mergeCell ref="N22:S22"/>
    <mergeCell ref="N23:S23"/>
    <mergeCell ref="H23:M23"/>
    <mergeCell ref="B23:G23"/>
    <mergeCell ref="B1:J1"/>
    <mergeCell ref="N1:Y1"/>
    <mergeCell ref="B2:Y2"/>
    <mergeCell ref="B3:Y3"/>
    <mergeCell ref="N4:Y4"/>
    <mergeCell ref="B27:Y27"/>
    <mergeCell ref="B26:S26"/>
    <mergeCell ref="B4:M4"/>
    <mergeCell ref="B25:Y25"/>
    <mergeCell ref="H17:M20"/>
    <mergeCell ref="T21:Y21"/>
    <mergeCell ref="T20:Y20"/>
    <mergeCell ref="T22:Y22"/>
    <mergeCell ref="T23:Y23"/>
    <mergeCell ref="T24:Y24"/>
    <mergeCell ref="N24:S24"/>
    <mergeCell ref="H24:M24"/>
    <mergeCell ref="B24:G24"/>
    <mergeCell ref="B21:G21"/>
    <mergeCell ref="H21:M21"/>
    <mergeCell ref="N21:S2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
  <sheetViews>
    <sheetView topLeftCell="A10" workbookViewId="0">
      <selection activeCell="S8" sqref="S8"/>
    </sheetView>
  </sheetViews>
  <sheetFormatPr defaultRowHeight="15"/>
  <cols>
    <col min="1" max="1" width="5.5" style="63" customWidth="1"/>
    <col min="2" max="2" width="5.1640625" style="63" customWidth="1"/>
    <col min="3" max="3" width="17.33203125" style="72" customWidth="1"/>
    <col min="4" max="7" width="6.5" style="65" customWidth="1"/>
    <col min="8" max="8" width="5.1640625" style="65" customWidth="1"/>
    <col min="9" max="9" width="17.33203125" style="63" customWidth="1"/>
    <col min="10" max="13" width="6.5" style="63" customWidth="1"/>
    <col min="14" max="14" width="5.1640625" style="63" customWidth="1"/>
    <col min="15" max="15" width="17.33203125" style="72" customWidth="1"/>
    <col min="16" max="16" width="6.5" style="63" customWidth="1"/>
    <col min="17" max="17" width="9.6640625" style="63" customWidth="1"/>
    <col min="18" max="18" width="7.83203125" style="63" customWidth="1"/>
    <col min="19" max="19" width="6.5" style="63" customWidth="1"/>
    <col min="20" max="20" width="5.1640625" style="63" customWidth="1"/>
    <col min="21" max="21" width="17.33203125" style="63" customWidth="1"/>
    <col min="22" max="25" width="6.5" style="63" customWidth="1"/>
    <col min="26" max="259" width="9.33203125" style="63"/>
    <col min="260" max="260" width="8" style="63" customWidth="1"/>
    <col min="261" max="261" width="16.6640625" style="63" customWidth="1"/>
    <col min="262" max="262" width="16.5" style="63" customWidth="1"/>
    <col min="263" max="263" width="7" style="63" customWidth="1"/>
    <col min="264" max="264" width="15.5" style="63" customWidth="1"/>
    <col min="265" max="265" width="13.6640625" style="63" customWidth="1"/>
    <col min="266" max="266" width="7.83203125" style="63" customWidth="1"/>
    <col min="267" max="267" width="15.1640625" style="63" customWidth="1"/>
    <col min="268" max="268" width="14" style="63" customWidth="1"/>
    <col min="269" max="269" width="7.83203125" style="63" customWidth="1"/>
    <col min="270" max="270" width="16.83203125" style="63" customWidth="1"/>
    <col min="271" max="271" width="13.6640625" style="63" customWidth="1"/>
    <col min="272" max="272" width="8.83203125" style="63" customWidth="1"/>
    <col min="273" max="273" width="15.5" style="63" customWidth="1"/>
    <col min="274" max="274" width="13.83203125" style="63" customWidth="1"/>
    <col min="275" max="515" width="9.33203125" style="63"/>
    <col min="516" max="516" width="8" style="63" customWidth="1"/>
    <col min="517" max="517" width="16.6640625" style="63" customWidth="1"/>
    <col min="518" max="518" width="16.5" style="63" customWidth="1"/>
    <col min="519" max="519" width="7" style="63" customWidth="1"/>
    <col min="520" max="520" width="15.5" style="63" customWidth="1"/>
    <col min="521" max="521" width="13.6640625" style="63" customWidth="1"/>
    <col min="522" max="522" width="7.83203125" style="63" customWidth="1"/>
    <col min="523" max="523" width="15.1640625" style="63" customWidth="1"/>
    <col min="524" max="524" width="14" style="63" customWidth="1"/>
    <col min="525" max="525" width="7.83203125" style="63" customWidth="1"/>
    <col min="526" max="526" width="16.83203125" style="63" customWidth="1"/>
    <col min="527" max="527" width="13.6640625" style="63" customWidth="1"/>
    <col min="528" max="528" width="8.83203125" style="63" customWidth="1"/>
    <col min="529" max="529" width="15.5" style="63" customWidth="1"/>
    <col min="530" max="530" width="13.83203125" style="63" customWidth="1"/>
    <col min="531" max="771" width="9.33203125" style="63"/>
    <col min="772" max="772" width="8" style="63" customWidth="1"/>
    <col min="773" max="773" width="16.6640625" style="63" customWidth="1"/>
    <col min="774" max="774" width="16.5" style="63" customWidth="1"/>
    <col min="775" max="775" width="7" style="63" customWidth="1"/>
    <col min="776" max="776" width="15.5" style="63" customWidth="1"/>
    <col min="777" max="777" width="13.6640625" style="63" customWidth="1"/>
    <col min="778" max="778" width="7.83203125" style="63" customWidth="1"/>
    <col min="779" max="779" width="15.1640625" style="63" customWidth="1"/>
    <col min="780" max="780" width="14" style="63" customWidth="1"/>
    <col min="781" max="781" width="7.83203125" style="63" customWidth="1"/>
    <col min="782" max="782" width="16.83203125" style="63" customWidth="1"/>
    <col min="783" max="783" width="13.6640625" style="63" customWidth="1"/>
    <col min="784" max="784" width="8.83203125" style="63" customWidth="1"/>
    <col min="785" max="785" width="15.5" style="63" customWidth="1"/>
    <col min="786" max="786" width="13.83203125" style="63" customWidth="1"/>
    <col min="787" max="1027" width="9.33203125" style="63"/>
    <col min="1028" max="1028" width="8" style="63" customWidth="1"/>
    <col min="1029" max="1029" width="16.6640625" style="63" customWidth="1"/>
    <col min="1030" max="1030" width="16.5" style="63" customWidth="1"/>
    <col min="1031" max="1031" width="7" style="63" customWidth="1"/>
    <col min="1032" max="1032" width="15.5" style="63" customWidth="1"/>
    <col min="1033" max="1033" width="13.6640625" style="63" customWidth="1"/>
    <col min="1034" max="1034" width="7.83203125" style="63" customWidth="1"/>
    <col min="1035" max="1035" width="15.1640625" style="63" customWidth="1"/>
    <col min="1036" max="1036" width="14" style="63" customWidth="1"/>
    <col min="1037" max="1037" width="7.83203125" style="63" customWidth="1"/>
    <col min="1038" max="1038" width="16.83203125" style="63" customWidth="1"/>
    <col min="1039" max="1039" width="13.6640625" style="63" customWidth="1"/>
    <col min="1040" max="1040" width="8.83203125" style="63" customWidth="1"/>
    <col min="1041" max="1041" width="15.5" style="63" customWidth="1"/>
    <col min="1042" max="1042" width="13.83203125" style="63" customWidth="1"/>
    <col min="1043" max="1283" width="9.33203125" style="63"/>
    <col min="1284" max="1284" width="8" style="63" customWidth="1"/>
    <col min="1285" max="1285" width="16.6640625" style="63" customWidth="1"/>
    <col min="1286" max="1286" width="16.5" style="63" customWidth="1"/>
    <col min="1287" max="1287" width="7" style="63" customWidth="1"/>
    <col min="1288" max="1288" width="15.5" style="63" customWidth="1"/>
    <col min="1289" max="1289" width="13.6640625" style="63" customWidth="1"/>
    <col min="1290" max="1290" width="7.83203125" style="63" customWidth="1"/>
    <col min="1291" max="1291" width="15.1640625" style="63" customWidth="1"/>
    <col min="1292" max="1292" width="14" style="63" customWidth="1"/>
    <col min="1293" max="1293" width="7.83203125" style="63" customWidth="1"/>
    <col min="1294" max="1294" width="16.83203125" style="63" customWidth="1"/>
    <col min="1295" max="1295" width="13.6640625" style="63" customWidth="1"/>
    <col min="1296" max="1296" width="8.83203125" style="63" customWidth="1"/>
    <col min="1297" max="1297" width="15.5" style="63" customWidth="1"/>
    <col min="1298" max="1298" width="13.83203125" style="63" customWidth="1"/>
    <col min="1299" max="1539" width="9.33203125" style="63"/>
    <col min="1540" max="1540" width="8" style="63" customWidth="1"/>
    <col min="1541" max="1541" width="16.6640625" style="63" customWidth="1"/>
    <col min="1542" max="1542" width="16.5" style="63" customWidth="1"/>
    <col min="1543" max="1543" width="7" style="63" customWidth="1"/>
    <col min="1544" max="1544" width="15.5" style="63" customWidth="1"/>
    <col min="1545" max="1545" width="13.6640625" style="63" customWidth="1"/>
    <col min="1546" max="1546" width="7.83203125" style="63" customWidth="1"/>
    <col min="1547" max="1547" width="15.1640625" style="63" customWidth="1"/>
    <col min="1548" max="1548" width="14" style="63" customWidth="1"/>
    <col min="1549" max="1549" width="7.83203125" style="63" customWidth="1"/>
    <col min="1550" max="1550" width="16.83203125" style="63" customWidth="1"/>
    <col min="1551" max="1551" width="13.6640625" style="63" customWidth="1"/>
    <col min="1552" max="1552" width="8.83203125" style="63" customWidth="1"/>
    <col min="1553" max="1553" width="15.5" style="63" customWidth="1"/>
    <col min="1554" max="1554" width="13.83203125" style="63" customWidth="1"/>
    <col min="1555" max="1795" width="9.33203125" style="63"/>
    <col min="1796" max="1796" width="8" style="63" customWidth="1"/>
    <col min="1797" max="1797" width="16.6640625" style="63" customWidth="1"/>
    <col min="1798" max="1798" width="16.5" style="63" customWidth="1"/>
    <col min="1799" max="1799" width="7" style="63" customWidth="1"/>
    <col min="1800" max="1800" width="15.5" style="63" customWidth="1"/>
    <col min="1801" max="1801" width="13.6640625" style="63" customWidth="1"/>
    <col min="1802" max="1802" width="7.83203125" style="63" customWidth="1"/>
    <col min="1803" max="1803" width="15.1640625" style="63" customWidth="1"/>
    <col min="1804" max="1804" width="14" style="63" customWidth="1"/>
    <col min="1805" max="1805" width="7.83203125" style="63" customWidth="1"/>
    <col min="1806" max="1806" width="16.83203125" style="63" customWidth="1"/>
    <col min="1807" max="1807" width="13.6640625" style="63" customWidth="1"/>
    <col min="1808" max="1808" width="8.83203125" style="63" customWidth="1"/>
    <col min="1809" max="1809" width="15.5" style="63" customWidth="1"/>
    <col min="1810" max="1810" width="13.83203125" style="63" customWidth="1"/>
    <col min="1811" max="2051" width="9.33203125" style="63"/>
    <col min="2052" max="2052" width="8" style="63" customWidth="1"/>
    <col min="2053" max="2053" width="16.6640625" style="63" customWidth="1"/>
    <col min="2054" max="2054" width="16.5" style="63" customWidth="1"/>
    <col min="2055" max="2055" width="7" style="63" customWidth="1"/>
    <col min="2056" max="2056" width="15.5" style="63" customWidth="1"/>
    <col min="2057" max="2057" width="13.6640625" style="63" customWidth="1"/>
    <col min="2058" max="2058" width="7.83203125" style="63" customWidth="1"/>
    <col min="2059" max="2059" width="15.1640625" style="63" customWidth="1"/>
    <col min="2060" max="2060" width="14" style="63" customWidth="1"/>
    <col min="2061" max="2061" width="7.83203125" style="63" customWidth="1"/>
    <col min="2062" max="2062" width="16.83203125" style="63" customWidth="1"/>
    <col min="2063" max="2063" width="13.6640625" style="63" customWidth="1"/>
    <col min="2064" max="2064" width="8.83203125" style="63" customWidth="1"/>
    <col min="2065" max="2065" width="15.5" style="63" customWidth="1"/>
    <col min="2066" max="2066" width="13.83203125" style="63" customWidth="1"/>
    <col min="2067" max="2307" width="9.33203125" style="63"/>
    <col min="2308" max="2308" width="8" style="63" customWidth="1"/>
    <col min="2309" max="2309" width="16.6640625" style="63" customWidth="1"/>
    <col min="2310" max="2310" width="16.5" style="63" customWidth="1"/>
    <col min="2311" max="2311" width="7" style="63" customWidth="1"/>
    <col min="2312" max="2312" width="15.5" style="63" customWidth="1"/>
    <col min="2313" max="2313" width="13.6640625" style="63" customWidth="1"/>
    <col min="2314" max="2314" width="7.83203125" style="63" customWidth="1"/>
    <col min="2315" max="2315" width="15.1640625" style="63" customWidth="1"/>
    <col min="2316" max="2316" width="14" style="63" customWidth="1"/>
    <col min="2317" max="2317" width="7.83203125" style="63" customWidth="1"/>
    <col min="2318" max="2318" width="16.83203125" style="63" customWidth="1"/>
    <col min="2319" max="2319" width="13.6640625" style="63" customWidth="1"/>
    <col min="2320" max="2320" width="8.83203125" style="63" customWidth="1"/>
    <col min="2321" max="2321" width="15.5" style="63" customWidth="1"/>
    <col min="2322" max="2322" width="13.83203125" style="63" customWidth="1"/>
    <col min="2323" max="2563" width="9.33203125" style="63"/>
    <col min="2564" max="2564" width="8" style="63" customWidth="1"/>
    <col min="2565" max="2565" width="16.6640625" style="63" customWidth="1"/>
    <col min="2566" max="2566" width="16.5" style="63" customWidth="1"/>
    <col min="2567" max="2567" width="7" style="63" customWidth="1"/>
    <col min="2568" max="2568" width="15.5" style="63" customWidth="1"/>
    <col min="2569" max="2569" width="13.6640625" style="63" customWidth="1"/>
    <col min="2570" max="2570" width="7.83203125" style="63" customWidth="1"/>
    <col min="2571" max="2571" width="15.1640625" style="63" customWidth="1"/>
    <col min="2572" max="2572" width="14" style="63" customWidth="1"/>
    <col min="2573" max="2573" width="7.83203125" style="63" customWidth="1"/>
    <col min="2574" max="2574" width="16.83203125" style="63" customWidth="1"/>
    <col min="2575" max="2575" width="13.6640625" style="63" customWidth="1"/>
    <col min="2576" max="2576" width="8.83203125" style="63" customWidth="1"/>
    <col min="2577" max="2577" width="15.5" style="63" customWidth="1"/>
    <col min="2578" max="2578" width="13.83203125" style="63" customWidth="1"/>
    <col min="2579" max="2819" width="9.33203125" style="63"/>
    <col min="2820" max="2820" width="8" style="63" customWidth="1"/>
    <col min="2821" max="2821" width="16.6640625" style="63" customWidth="1"/>
    <col min="2822" max="2822" width="16.5" style="63" customWidth="1"/>
    <col min="2823" max="2823" width="7" style="63" customWidth="1"/>
    <col min="2824" max="2824" width="15.5" style="63" customWidth="1"/>
    <col min="2825" max="2825" width="13.6640625" style="63" customWidth="1"/>
    <col min="2826" max="2826" width="7.83203125" style="63" customWidth="1"/>
    <col min="2827" max="2827" width="15.1640625" style="63" customWidth="1"/>
    <col min="2828" max="2828" width="14" style="63" customWidth="1"/>
    <col min="2829" max="2829" width="7.83203125" style="63" customWidth="1"/>
    <col min="2830" max="2830" width="16.83203125" style="63" customWidth="1"/>
    <col min="2831" max="2831" width="13.6640625" style="63" customWidth="1"/>
    <col min="2832" max="2832" width="8.83203125" style="63" customWidth="1"/>
    <col min="2833" max="2833" width="15.5" style="63" customWidth="1"/>
    <col min="2834" max="2834" width="13.83203125" style="63" customWidth="1"/>
    <col min="2835" max="3075" width="9.33203125" style="63"/>
    <col min="3076" max="3076" width="8" style="63" customWidth="1"/>
    <col min="3077" max="3077" width="16.6640625" style="63" customWidth="1"/>
    <col min="3078" max="3078" width="16.5" style="63" customWidth="1"/>
    <col min="3079" max="3079" width="7" style="63" customWidth="1"/>
    <col min="3080" max="3080" width="15.5" style="63" customWidth="1"/>
    <col min="3081" max="3081" width="13.6640625" style="63" customWidth="1"/>
    <col min="3082" max="3082" width="7.83203125" style="63" customWidth="1"/>
    <col min="3083" max="3083" width="15.1640625" style="63" customWidth="1"/>
    <col min="3084" max="3084" width="14" style="63" customWidth="1"/>
    <col min="3085" max="3085" width="7.83203125" style="63" customWidth="1"/>
    <col min="3086" max="3086" width="16.83203125" style="63" customWidth="1"/>
    <col min="3087" max="3087" width="13.6640625" style="63" customWidth="1"/>
    <col min="3088" max="3088" width="8.83203125" style="63" customWidth="1"/>
    <col min="3089" max="3089" width="15.5" style="63" customWidth="1"/>
    <col min="3090" max="3090" width="13.83203125" style="63" customWidth="1"/>
    <col min="3091" max="3331" width="9.33203125" style="63"/>
    <col min="3332" max="3332" width="8" style="63" customWidth="1"/>
    <col min="3333" max="3333" width="16.6640625" style="63" customWidth="1"/>
    <col min="3334" max="3334" width="16.5" style="63" customWidth="1"/>
    <col min="3335" max="3335" width="7" style="63" customWidth="1"/>
    <col min="3336" max="3336" width="15.5" style="63" customWidth="1"/>
    <col min="3337" max="3337" width="13.6640625" style="63" customWidth="1"/>
    <col min="3338" max="3338" width="7.83203125" style="63" customWidth="1"/>
    <col min="3339" max="3339" width="15.1640625" style="63" customWidth="1"/>
    <col min="3340" max="3340" width="14" style="63" customWidth="1"/>
    <col min="3341" max="3341" width="7.83203125" style="63" customWidth="1"/>
    <col min="3342" max="3342" width="16.83203125" style="63" customWidth="1"/>
    <col min="3343" max="3343" width="13.6640625" style="63" customWidth="1"/>
    <col min="3344" max="3344" width="8.83203125" style="63" customWidth="1"/>
    <col min="3345" max="3345" width="15.5" style="63" customWidth="1"/>
    <col min="3346" max="3346" width="13.83203125" style="63" customWidth="1"/>
    <col min="3347" max="3587" width="9.33203125" style="63"/>
    <col min="3588" max="3588" width="8" style="63" customWidth="1"/>
    <col min="3589" max="3589" width="16.6640625" style="63" customWidth="1"/>
    <col min="3590" max="3590" width="16.5" style="63" customWidth="1"/>
    <col min="3591" max="3591" width="7" style="63" customWidth="1"/>
    <col min="3592" max="3592" width="15.5" style="63" customWidth="1"/>
    <col min="3593" max="3593" width="13.6640625" style="63" customWidth="1"/>
    <col min="3594" max="3594" width="7.83203125" style="63" customWidth="1"/>
    <col min="3595" max="3595" width="15.1640625" style="63" customWidth="1"/>
    <col min="3596" max="3596" width="14" style="63" customWidth="1"/>
    <col min="3597" max="3597" width="7.83203125" style="63" customWidth="1"/>
    <col min="3598" max="3598" width="16.83203125" style="63" customWidth="1"/>
    <col min="3599" max="3599" width="13.6640625" style="63" customWidth="1"/>
    <col min="3600" max="3600" width="8.83203125" style="63" customWidth="1"/>
    <col min="3601" max="3601" width="15.5" style="63" customWidth="1"/>
    <col min="3602" max="3602" width="13.83203125" style="63" customWidth="1"/>
    <col min="3603" max="3843" width="9.33203125" style="63"/>
    <col min="3844" max="3844" width="8" style="63" customWidth="1"/>
    <col min="3845" max="3845" width="16.6640625" style="63" customWidth="1"/>
    <col min="3846" max="3846" width="16.5" style="63" customWidth="1"/>
    <col min="3847" max="3847" width="7" style="63" customWidth="1"/>
    <col min="3848" max="3848" width="15.5" style="63" customWidth="1"/>
    <col min="3849" max="3849" width="13.6640625" style="63" customWidth="1"/>
    <col min="3850" max="3850" width="7.83203125" style="63" customWidth="1"/>
    <col min="3851" max="3851" width="15.1640625" style="63" customWidth="1"/>
    <col min="3852" max="3852" width="14" style="63" customWidth="1"/>
    <col min="3853" max="3853" width="7.83203125" style="63" customWidth="1"/>
    <col min="3854" max="3854" width="16.83203125" style="63" customWidth="1"/>
    <col min="3855" max="3855" width="13.6640625" style="63" customWidth="1"/>
    <col min="3856" max="3856" width="8.83203125" style="63" customWidth="1"/>
    <col min="3857" max="3857" width="15.5" style="63" customWidth="1"/>
    <col min="3858" max="3858" width="13.83203125" style="63" customWidth="1"/>
    <col min="3859" max="4099" width="9.33203125" style="63"/>
    <col min="4100" max="4100" width="8" style="63" customWidth="1"/>
    <col min="4101" max="4101" width="16.6640625" style="63" customWidth="1"/>
    <col min="4102" max="4102" width="16.5" style="63" customWidth="1"/>
    <col min="4103" max="4103" width="7" style="63" customWidth="1"/>
    <col min="4104" max="4104" width="15.5" style="63" customWidth="1"/>
    <col min="4105" max="4105" width="13.6640625" style="63" customWidth="1"/>
    <col min="4106" max="4106" width="7.83203125" style="63" customWidth="1"/>
    <col min="4107" max="4107" width="15.1640625" style="63" customWidth="1"/>
    <col min="4108" max="4108" width="14" style="63" customWidth="1"/>
    <col min="4109" max="4109" width="7.83203125" style="63" customWidth="1"/>
    <col min="4110" max="4110" width="16.83203125" style="63" customWidth="1"/>
    <col min="4111" max="4111" width="13.6640625" style="63" customWidth="1"/>
    <col min="4112" max="4112" width="8.83203125" style="63" customWidth="1"/>
    <col min="4113" max="4113" width="15.5" style="63" customWidth="1"/>
    <col min="4114" max="4114" width="13.83203125" style="63" customWidth="1"/>
    <col min="4115" max="4355" width="9.33203125" style="63"/>
    <col min="4356" max="4356" width="8" style="63" customWidth="1"/>
    <col min="4357" max="4357" width="16.6640625" style="63" customWidth="1"/>
    <col min="4358" max="4358" width="16.5" style="63" customWidth="1"/>
    <col min="4359" max="4359" width="7" style="63" customWidth="1"/>
    <col min="4360" max="4360" width="15.5" style="63" customWidth="1"/>
    <col min="4361" max="4361" width="13.6640625" style="63" customWidth="1"/>
    <col min="4362" max="4362" width="7.83203125" style="63" customWidth="1"/>
    <col min="4363" max="4363" width="15.1640625" style="63" customWidth="1"/>
    <col min="4364" max="4364" width="14" style="63" customWidth="1"/>
    <col min="4365" max="4365" width="7.83203125" style="63" customWidth="1"/>
    <col min="4366" max="4366" width="16.83203125" style="63" customWidth="1"/>
    <col min="4367" max="4367" width="13.6640625" style="63" customWidth="1"/>
    <col min="4368" max="4368" width="8.83203125" style="63" customWidth="1"/>
    <col min="4369" max="4369" width="15.5" style="63" customWidth="1"/>
    <col min="4370" max="4370" width="13.83203125" style="63" customWidth="1"/>
    <col min="4371" max="4611" width="9.33203125" style="63"/>
    <col min="4612" max="4612" width="8" style="63" customWidth="1"/>
    <col min="4613" max="4613" width="16.6640625" style="63" customWidth="1"/>
    <col min="4614" max="4614" width="16.5" style="63" customWidth="1"/>
    <col min="4615" max="4615" width="7" style="63" customWidth="1"/>
    <col min="4616" max="4616" width="15.5" style="63" customWidth="1"/>
    <col min="4617" max="4617" width="13.6640625" style="63" customWidth="1"/>
    <col min="4618" max="4618" width="7.83203125" style="63" customWidth="1"/>
    <col min="4619" max="4619" width="15.1640625" style="63" customWidth="1"/>
    <col min="4620" max="4620" width="14" style="63" customWidth="1"/>
    <col min="4621" max="4621" width="7.83203125" style="63" customWidth="1"/>
    <col min="4622" max="4622" width="16.83203125" style="63" customWidth="1"/>
    <col min="4623" max="4623" width="13.6640625" style="63" customWidth="1"/>
    <col min="4624" max="4624" width="8.83203125" style="63" customWidth="1"/>
    <col min="4625" max="4625" width="15.5" style="63" customWidth="1"/>
    <col min="4626" max="4626" width="13.83203125" style="63" customWidth="1"/>
    <col min="4627" max="4867" width="9.33203125" style="63"/>
    <col min="4868" max="4868" width="8" style="63" customWidth="1"/>
    <col min="4869" max="4869" width="16.6640625" style="63" customWidth="1"/>
    <col min="4870" max="4870" width="16.5" style="63" customWidth="1"/>
    <col min="4871" max="4871" width="7" style="63" customWidth="1"/>
    <col min="4872" max="4872" width="15.5" style="63" customWidth="1"/>
    <col min="4873" max="4873" width="13.6640625" style="63" customWidth="1"/>
    <col min="4874" max="4874" width="7.83203125" style="63" customWidth="1"/>
    <col min="4875" max="4875" width="15.1640625" style="63" customWidth="1"/>
    <col min="4876" max="4876" width="14" style="63" customWidth="1"/>
    <col min="4877" max="4877" width="7.83203125" style="63" customWidth="1"/>
    <col min="4878" max="4878" width="16.83203125" style="63" customWidth="1"/>
    <col min="4879" max="4879" width="13.6640625" style="63" customWidth="1"/>
    <col min="4880" max="4880" width="8.83203125" style="63" customWidth="1"/>
    <col min="4881" max="4881" width="15.5" style="63" customWidth="1"/>
    <col min="4882" max="4882" width="13.83203125" style="63" customWidth="1"/>
    <col min="4883" max="5123" width="9.33203125" style="63"/>
    <col min="5124" max="5124" width="8" style="63" customWidth="1"/>
    <col min="5125" max="5125" width="16.6640625" style="63" customWidth="1"/>
    <col min="5126" max="5126" width="16.5" style="63" customWidth="1"/>
    <col min="5127" max="5127" width="7" style="63" customWidth="1"/>
    <col min="5128" max="5128" width="15.5" style="63" customWidth="1"/>
    <col min="5129" max="5129" width="13.6640625" style="63" customWidth="1"/>
    <col min="5130" max="5130" width="7.83203125" style="63" customWidth="1"/>
    <col min="5131" max="5131" width="15.1640625" style="63" customWidth="1"/>
    <col min="5132" max="5132" width="14" style="63" customWidth="1"/>
    <col min="5133" max="5133" width="7.83203125" style="63" customWidth="1"/>
    <col min="5134" max="5134" width="16.83203125" style="63" customWidth="1"/>
    <col min="5135" max="5135" width="13.6640625" style="63" customWidth="1"/>
    <col min="5136" max="5136" width="8.83203125" style="63" customWidth="1"/>
    <col min="5137" max="5137" width="15.5" style="63" customWidth="1"/>
    <col min="5138" max="5138" width="13.83203125" style="63" customWidth="1"/>
    <col min="5139" max="5379" width="9.33203125" style="63"/>
    <col min="5380" max="5380" width="8" style="63" customWidth="1"/>
    <col min="5381" max="5381" width="16.6640625" style="63" customWidth="1"/>
    <col min="5382" max="5382" width="16.5" style="63" customWidth="1"/>
    <col min="5383" max="5383" width="7" style="63" customWidth="1"/>
    <col min="5384" max="5384" width="15.5" style="63" customWidth="1"/>
    <col min="5385" max="5385" width="13.6640625" style="63" customWidth="1"/>
    <col min="5386" max="5386" width="7.83203125" style="63" customWidth="1"/>
    <col min="5387" max="5387" width="15.1640625" style="63" customWidth="1"/>
    <col min="5388" max="5388" width="14" style="63" customWidth="1"/>
    <col min="5389" max="5389" width="7.83203125" style="63" customWidth="1"/>
    <col min="5390" max="5390" width="16.83203125" style="63" customWidth="1"/>
    <col min="5391" max="5391" width="13.6640625" style="63" customWidth="1"/>
    <col min="5392" max="5392" width="8.83203125" style="63" customWidth="1"/>
    <col min="5393" max="5393" width="15.5" style="63" customWidth="1"/>
    <col min="5394" max="5394" width="13.83203125" style="63" customWidth="1"/>
    <col min="5395" max="5635" width="9.33203125" style="63"/>
    <col min="5636" max="5636" width="8" style="63" customWidth="1"/>
    <col min="5637" max="5637" width="16.6640625" style="63" customWidth="1"/>
    <col min="5638" max="5638" width="16.5" style="63" customWidth="1"/>
    <col min="5639" max="5639" width="7" style="63" customWidth="1"/>
    <col min="5640" max="5640" width="15.5" style="63" customWidth="1"/>
    <col min="5641" max="5641" width="13.6640625" style="63" customWidth="1"/>
    <col min="5642" max="5642" width="7.83203125" style="63" customWidth="1"/>
    <col min="5643" max="5643" width="15.1640625" style="63" customWidth="1"/>
    <col min="5644" max="5644" width="14" style="63" customWidth="1"/>
    <col min="5645" max="5645" width="7.83203125" style="63" customWidth="1"/>
    <col min="5646" max="5646" width="16.83203125" style="63" customWidth="1"/>
    <col min="5647" max="5647" width="13.6640625" style="63" customWidth="1"/>
    <col min="5648" max="5648" width="8.83203125" style="63" customWidth="1"/>
    <col min="5649" max="5649" width="15.5" style="63" customWidth="1"/>
    <col min="5650" max="5650" width="13.83203125" style="63" customWidth="1"/>
    <col min="5651" max="5891" width="9.33203125" style="63"/>
    <col min="5892" max="5892" width="8" style="63" customWidth="1"/>
    <col min="5893" max="5893" width="16.6640625" style="63" customWidth="1"/>
    <col min="5894" max="5894" width="16.5" style="63" customWidth="1"/>
    <col min="5895" max="5895" width="7" style="63" customWidth="1"/>
    <col min="5896" max="5896" width="15.5" style="63" customWidth="1"/>
    <col min="5897" max="5897" width="13.6640625" style="63" customWidth="1"/>
    <col min="5898" max="5898" width="7.83203125" style="63" customWidth="1"/>
    <col min="5899" max="5899" width="15.1640625" style="63" customWidth="1"/>
    <col min="5900" max="5900" width="14" style="63" customWidth="1"/>
    <col min="5901" max="5901" width="7.83203125" style="63" customWidth="1"/>
    <col min="5902" max="5902" width="16.83203125" style="63" customWidth="1"/>
    <col min="5903" max="5903" width="13.6640625" style="63" customWidth="1"/>
    <col min="5904" max="5904" width="8.83203125" style="63" customWidth="1"/>
    <col min="5905" max="5905" width="15.5" style="63" customWidth="1"/>
    <col min="5906" max="5906" width="13.83203125" style="63" customWidth="1"/>
    <col min="5907" max="6147" width="9.33203125" style="63"/>
    <col min="6148" max="6148" width="8" style="63" customWidth="1"/>
    <col min="6149" max="6149" width="16.6640625" style="63" customWidth="1"/>
    <col min="6150" max="6150" width="16.5" style="63" customWidth="1"/>
    <col min="6151" max="6151" width="7" style="63" customWidth="1"/>
    <col min="6152" max="6152" width="15.5" style="63" customWidth="1"/>
    <col min="6153" max="6153" width="13.6640625" style="63" customWidth="1"/>
    <col min="6154" max="6154" width="7.83203125" style="63" customWidth="1"/>
    <col min="6155" max="6155" width="15.1640625" style="63" customWidth="1"/>
    <col min="6156" max="6156" width="14" style="63" customWidth="1"/>
    <col min="6157" max="6157" width="7.83203125" style="63" customWidth="1"/>
    <col min="6158" max="6158" width="16.83203125" style="63" customWidth="1"/>
    <col min="6159" max="6159" width="13.6640625" style="63" customWidth="1"/>
    <col min="6160" max="6160" width="8.83203125" style="63" customWidth="1"/>
    <col min="6161" max="6161" width="15.5" style="63" customWidth="1"/>
    <col min="6162" max="6162" width="13.83203125" style="63" customWidth="1"/>
    <col min="6163" max="6403" width="9.33203125" style="63"/>
    <col min="6404" max="6404" width="8" style="63" customWidth="1"/>
    <col min="6405" max="6405" width="16.6640625" style="63" customWidth="1"/>
    <col min="6406" max="6406" width="16.5" style="63" customWidth="1"/>
    <col min="6407" max="6407" width="7" style="63" customWidth="1"/>
    <col min="6408" max="6408" width="15.5" style="63" customWidth="1"/>
    <col min="6409" max="6409" width="13.6640625" style="63" customWidth="1"/>
    <col min="6410" max="6410" width="7.83203125" style="63" customWidth="1"/>
    <col min="6411" max="6411" width="15.1640625" style="63" customWidth="1"/>
    <col min="6412" max="6412" width="14" style="63" customWidth="1"/>
    <col min="6413" max="6413" width="7.83203125" style="63" customWidth="1"/>
    <col min="6414" max="6414" width="16.83203125" style="63" customWidth="1"/>
    <col min="6415" max="6415" width="13.6640625" style="63" customWidth="1"/>
    <col min="6416" max="6416" width="8.83203125" style="63" customWidth="1"/>
    <col min="6417" max="6417" width="15.5" style="63" customWidth="1"/>
    <col min="6418" max="6418" width="13.83203125" style="63" customWidth="1"/>
    <col min="6419" max="6659" width="9.33203125" style="63"/>
    <col min="6660" max="6660" width="8" style="63" customWidth="1"/>
    <col min="6661" max="6661" width="16.6640625" style="63" customWidth="1"/>
    <col min="6662" max="6662" width="16.5" style="63" customWidth="1"/>
    <col min="6663" max="6663" width="7" style="63" customWidth="1"/>
    <col min="6664" max="6664" width="15.5" style="63" customWidth="1"/>
    <col min="6665" max="6665" width="13.6640625" style="63" customWidth="1"/>
    <col min="6666" max="6666" width="7.83203125" style="63" customWidth="1"/>
    <col min="6667" max="6667" width="15.1640625" style="63" customWidth="1"/>
    <col min="6668" max="6668" width="14" style="63" customWidth="1"/>
    <col min="6669" max="6669" width="7.83203125" style="63" customWidth="1"/>
    <col min="6670" max="6670" width="16.83203125" style="63" customWidth="1"/>
    <col min="6671" max="6671" width="13.6640625" style="63" customWidth="1"/>
    <col min="6672" max="6672" width="8.83203125" style="63" customWidth="1"/>
    <col min="6673" max="6673" width="15.5" style="63" customWidth="1"/>
    <col min="6674" max="6674" width="13.83203125" style="63" customWidth="1"/>
    <col min="6675" max="6915" width="9.33203125" style="63"/>
    <col min="6916" max="6916" width="8" style="63" customWidth="1"/>
    <col min="6917" max="6917" width="16.6640625" style="63" customWidth="1"/>
    <col min="6918" max="6918" width="16.5" style="63" customWidth="1"/>
    <col min="6919" max="6919" width="7" style="63" customWidth="1"/>
    <col min="6920" max="6920" width="15.5" style="63" customWidth="1"/>
    <col min="6921" max="6921" width="13.6640625" style="63" customWidth="1"/>
    <col min="6922" max="6922" width="7.83203125" style="63" customWidth="1"/>
    <col min="6923" max="6923" width="15.1640625" style="63" customWidth="1"/>
    <col min="6924" max="6924" width="14" style="63" customWidth="1"/>
    <col min="6925" max="6925" width="7.83203125" style="63" customWidth="1"/>
    <col min="6926" max="6926" width="16.83203125" style="63" customWidth="1"/>
    <col min="6927" max="6927" width="13.6640625" style="63" customWidth="1"/>
    <col min="6928" max="6928" width="8.83203125" style="63" customWidth="1"/>
    <col min="6929" max="6929" width="15.5" style="63" customWidth="1"/>
    <col min="6930" max="6930" width="13.83203125" style="63" customWidth="1"/>
    <col min="6931" max="7171" width="9.33203125" style="63"/>
    <col min="7172" max="7172" width="8" style="63" customWidth="1"/>
    <col min="7173" max="7173" width="16.6640625" style="63" customWidth="1"/>
    <col min="7174" max="7174" width="16.5" style="63" customWidth="1"/>
    <col min="7175" max="7175" width="7" style="63" customWidth="1"/>
    <col min="7176" max="7176" width="15.5" style="63" customWidth="1"/>
    <col min="7177" max="7177" width="13.6640625" style="63" customWidth="1"/>
    <col min="7178" max="7178" width="7.83203125" style="63" customWidth="1"/>
    <col min="7179" max="7179" width="15.1640625" style="63" customWidth="1"/>
    <col min="7180" max="7180" width="14" style="63" customWidth="1"/>
    <col min="7181" max="7181" width="7.83203125" style="63" customWidth="1"/>
    <col min="7182" max="7182" width="16.83203125" style="63" customWidth="1"/>
    <col min="7183" max="7183" width="13.6640625" style="63" customWidth="1"/>
    <col min="7184" max="7184" width="8.83203125" style="63" customWidth="1"/>
    <col min="7185" max="7185" width="15.5" style="63" customWidth="1"/>
    <col min="7186" max="7186" width="13.83203125" style="63" customWidth="1"/>
    <col min="7187" max="7427" width="9.33203125" style="63"/>
    <col min="7428" max="7428" width="8" style="63" customWidth="1"/>
    <col min="7429" max="7429" width="16.6640625" style="63" customWidth="1"/>
    <col min="7430" max="7430" width="16.5" style="63" customWidth="1"/>
    <col min="7431" max="7431" width="7" style="63" customWidth="1"/>
    <col min="7432" max="7432" width="15.5" style="63" customWidth="1"/>
    <col min="7433" max="7433" width="13.6640625" style="63" customWidth="1"/>
    <col min="7434" max="7434" width="7.83203125" style="63" customWidth="1"/>
    <col min="7435" max="7435" width="15.1640625" style="63" customWidth="1"/>
    <col min="7436" max="7436" width="14" style="63" customWidth="1"/>
    <col min="7437" max="7437" width="7.83203125" style="63" customWidth="1"/>
    <col min="7438" max="7438" width="16.83203125" style="63" customWidth="1"/>
    <col min="7439" max="7439" width="13.6640625" style="63" customWidth="1"/>
    <col min="7440" max="7440" width="8.83203125" style="63" customWidth="1"/>
    <col min="7441" max="7441" width="15.5" style="63" customWidth="1"/>
    <col min="7442" max="7442" width="13.83203125" style="63" customWidth="1"/>
    <col min="7443" max="7683" width="9.33203125" style="63"/>
    <col min="7684" max="7684" width="8" style="63" customWidth="1"/>
    <col min="7685" max="7685" width="16.6640625" style="63" customWidth="1"/>
    <col min="7686" max="7686" width="16.5" style="63" customWidth="1"/>
    <col min="7687" max="7687" width="7" style="63" customWidth="1"/>
    <col min="7688" max="7688" width="15.5" style="63" customWidth="1"/>
    <col min="7689" max="7689" width="13.6640625" style="63" customWidth="1"/>
    <col min="7690" max="7690" width="7.83203125" style="63" customWidth="1"/>
    <col min="7691" max="7691" width="15.1640625" style="63" customWidth="1"/>
    <col min="7692" max="7692" width="14" style="63" customWidth="1"/>
    <col min="7693" max="7693" width="7.83203125" style="63" customWidth="1"/>
    <col min="7694" max="7694" width="16.83203125" style="63" customWidth="1"/>
    <col min="7695" max="7695" width="13.6640625" style="63" customWidth="1"/>
    <col min="7696" max="7696" width="8.83203125" style="63" customWidth="1"/>
    <col min="7697" max="7697" width="15.5" style="63" customWidth="1"/>
    <col min="7698" max="7698" width="13.83203125" style="63" customWidth="1"/>
    <col min="7699" max="7939" width="9.33203125" style="63"/>
    <col min="7940" max="7940" width="8" style="63" customWidth="1"/>
    <col min="7941" max="7941" width="16.6640625" style="63" customWidth="1"/>
    <col min="7942" max="7942" width="16.5" style="63" customWidth="1"/>
    <col min="7943" max="7943" width="7" style="63" customWidth="1"/>
    <col min="7944" max="7944" width="15.5" style="63" customWidth="1"/>
    <col min="7945" max="7945" width="13.6640625" style="63" customWidth="1"/>
    <col min="7946" max="7946" width="7.83203125" style="63" customWidth="1"/>
    <col min="7947" max="7947" width="15.1640625" style="63" customWidth="1"/>
    <col min="7948" max="7948" width="14" style="63" customWidth="1"/>
    <col min="7949" max="7949" width="7.83203125" style="63" customWidth="1"/>
    <col min="7950" max="7950" width="16.83203125" style="63" customWidth="1"/>
    <col min="7951" max="7951" width="13.6640625" style="63" customWidth="1"/>
    <col min="7952" max="7952" width="8.83203125" style="63" customWidth="1"/>
    <col min="7953" max="7953" width="15.5" style="63" customWidth="1"/>
    <col min="7954" max="7954" width="13.83203125" style="63" customWidth="1"/>
    <col min="7955" max="8195" width="9.33203125" style="63"/>
    <col min="8196" max="8196" width="8" style="63" customWidth="1"/>
    <col min="8197" max="8197" width="16.6640625" style="63" customWidth="1"/>
    <col min="8198" max="8198" width="16.5" style="63" customWidth="1"/>
    <col min="8199" max="8199" width="7" style="63" customWidth="1"/>
    <col min="8200" max="8200" width="15.5" style="63" customWidth="1"/>
    <col min="8201" max="8201" width="13.6640625" style="63" customWidth="1"/>
    <col min="8202" max="8202" width="7.83203125" style="63" customWidth="1"/>
    <col min="8203" max="8203" width="15.1640625" style="63" customWidth="1"/>
    <col min="8204" max="8204" width="14" style="63" customWidth="1"/>
    <col min="8205" max="8205" width="7.83203125" style="63" customWidth="1"/>
    <col min="8206" max="8206" width="16.83203125" style="63" customWidth="1"/>
    <col min="8207" max="8207" width="13.6640625" style="63" customWidth="1"/>
    <col min="8208" max="8208" width="8.83203125" style="63" customWidth="1"/>
    <col min="8209" max="8209" width="15.5" style="63" customWidth="1"/>
    <col min="8210" max="8210" width="13.83203125" style="63" customWidth="1"/>
    <col min="8211" max="8451" width="9.33203125" style="63"/>
    <col min="8452" max="8452" width="8" style="63" customWidth="1"/>
    <col min="8453" max="8453" width="16.6640625" style="63" customWidth="1"/>
    <col min="8454" max="8454" width="16.5" style="63" customWidth="1"/>
    <col min="8455" max="8455" width="7" style="63" customWidth="1"/>
    <col min="8456" max="8456" width="15.5" style="63" customWidth="1"/>
    <col min="8457" max="8457" width="13.6640625" style="63" customWidth="1"/>
    <col min="8458" max="8458" width="7.83203125" style="63" customWidth="1"/>
    <col min="8459" max="8459" width="15.1640625" style="63" customWidth="1"/>
    <col min="8460" max="8460" width="14" style="63" customWidth="1"/>
    <col min="8461" max="8461" width="7.83203125" style="63" customWidth="1"/>
    <col min="8462" max="8462" width="16.83203125" style="63" customWidth="1"/>
    <col min="8463" max="8463" width="13.6640625" style="63" customWidth="1"/>
    <col min="8464" max="8464" width="8.83203125" style="63" customWidth="1"/>
    <col min="8465" max="8465" width="15.5" style="63" customWidth="1"/>
    <col min="8466" max="8466" width="13.83203125" style="63" customWidth="1"/>
    <col min="8467" max="8707" width="9.33203125" style="63"/>
    <col min="8708" max="8708" width="8" style="63" customWidth="1"/>
    <col min="8709" max="8709" width="16.6640625" style="63" customWidth="1"/>
    <col min="8710" max="8710" width="16.5" style="63" customWidth="1"/>
    <col min="8711" max="8711" width="7" style="63" customWidth="1"/>
    <col min="8712" max="8712" width="15.5" style="63" customWidth="1"/>
    <col min="8713" max="8713" width="13.6640625" style="63" customWidth="1"/>
    <col min="8714" max="8714" width="7.83203125" style="63" customWidth="1"/>
    <col min="8715" max="8715" width="15.1640625" style="63" customWidth="1"/>
    <col min="8716" max="8716" width="14" style="63" customWidth="1"/>
    <col min="8717" max="8717" width="7.83203125" style="63" customWidth="1"/>
    <col min="8718" max="8718" width="16.83203125" style="63" customWidth="1"/>
    <col min="8719" max="8719" width="13.6640625" style="63" customWidth="1"/>
    <col min="8720" max="8720" width="8.83203125" style="63" customWidth="1"/>
    <col min="8721" max="8721" width="15.5" style="63" customWidth="1"/>
    <col min="8722" max="8722" width="13.83203125" style="63" customWidth="1"/>
    <col min="8723" max="8963" width="9.33203125" style="63"/>
    <col min="8964" max="8964" width="8" style="63" customWidth="1"/>
    <col min="8965" max="8965" width="16.6640625" style="63" customWidth="1"/>
    <col min="8966" max="8966" width="16.5" style="63" customWidth="1"/>
    <col min="8967" max="8967" width="7" style="63" customWidth="1"/>
    <col min="8968" max="8968" width="15.5" style="63" customWidth="1"/>
    <col min="8969" max="8969" width="13.6640625" style="63" customWidth="1"/>
    <col min="8970" max="8970" width="7.83203125" style="63" customWidth="1"/>
    <col min="8971" max="8971" width="15.1640625" style="63" customWidth="1"/>
    <col min="8972" max="8972" width="14" style="63" customWidth="1"/>
    <col min="8973" max="8973" width="7.83203125" style="63" customWidth="1"/>
    <col min="8974" max="8974" width="16.83203125" style="63" customWidth="1"/>
    <col min="8975" max="8975" width="13.6640625" style="63" customWidth="1"/>
    <col min="8976" max="8976" width="8.83203125" style="63" customWidth="1"/>
    <col min="8977" max="8977" width="15.5" style="63" customWidth="1"/>
    <col min="8978" max="8978" width="13.83203125" style="63" customWidth="1"/>
    <col min="8979" max="9219" width="9.33203125" style="63"/>
    <col min="9220" max="9220" width="8" style="63" customWidth="1"/>
    <col min="9221" max="9221" width="16.6640625" style="63" customWidth="1"/>
    <col min="9222" max="9222" width="16.5" style="63" customWidth="1"/>
    <col min="9223" max="9223" width="7" style="63" customWidth="1"/>
    <col min="9224" max="9224" width="15.5" style="63" customWidth="1"/>
    <col min="9225" max="9225" width="13.6640625" style="63" customWidth="1"/>
    <col min="9226" max="9226" width="7.83203125" style="63" customWidth="1"/>
    <col min="9227" max="9227" width="15.1640625" style="63" customWidth="1"/>
    <col min="9228" max="9228" width="14" style="63" customWidth="1"/>
    <col min="9229" max="9229" width="7.83203125" style="63" customWidth="1"/>
    <col min="9230" max="9230" width="16.83203125" style="63" customWidth="1"/>
    <col min="9231" max="9231" width="13.6640625" style="63" customWidth="1"/>
    <col min="9232" max="9232" width="8.83203125" style="63" customWidth="1"/>
    <col min="9233" max="9233" width="15.5" style="63" customWidth="1"/>
    <col min="9234" max="9234" width="13.83203125" style="63" customWidth="1"/>
    <col min="9235" max="9475" width="9.33203125" style="63"/>
    <col min="9476" max="9476" width="8" style="63" customWidth="1"/>
    <col min="9477" max="9477" width="16.6640625" style="63" customWidth="1"/>
    <col min="9478" max="9478" width="16.5" style="63" customWidth="1"/>
    <col min="9479" max="9479" width="7" style="63" customWidth="1"/>
    <col min="9480" max="9480" width="15.5" style="63" customWidth="1"/>
    <col min="9481" max="9481" width="13.6640625" style="63" customWidth="1"/>
    <col min="9482" max="9482" width="7.83203125" style="63" customWidth="1"/>
    <col min="9483" max="9483" width="15.1640625" style="63" customWidth="1"/>
    <col min="9484" max="9484" width="14" style="63" customWidth="1"/>
    <col min="9485" max="9485" width="7.83203125" style="63" customWidth="1"/>
    <col min="9486" max="9486" width="16.83203125" style="63" customWidth="1"/>
    <col min="9487" max="9487" width="13.6640625" style="63" customWidth="1"/>
    <col min="9488" max="9488" width="8.83203125" style="63" customWidth="1"/>
    <col min="9489" max="9489" width="15.5" style="63" customWidth="1"/>
    <col min="9490" max="9490" width="13.83203125" style="63" customWidth="1"/>
    <col min="9491" max="9731" width="9.33203125" style="63"/>
    <col min="9732" max="9732" width="8" style="63" customWidth="1"/>
    <col min="9733" max="9733" width="16.6640625" style="63" customWidth="1"/>
    <col min="9734" max="9734" width="16.5" style="63" customWidth="1"/>
    <col min="9735" max="9735" width="7" style="63" customWidth="1"/>
    <col min="9736" max="9736" width="15.5" style="63" customWidth="1"/>
    <col min="9737" max="9737" width="13.6640625" style="63" customWidth="1"/>
    <col min="9738" max="9738" width="7.83203125" style="63" customWidth="1"/>
    <col min="9739" max="9739" width="15.1640625" style="63" customWidth="1"/>
    <col min="9740" max="9740" width="14" style="63" customWidth="1"/>
    <col min="9741" max="9741" width="7.83203125" style="63" customWidth="1"/>
    <col min="9742" max="9742" width="16.83203125" style="63" customWidth="1"/>
    <col min="9743" max="9743" width="13.6640625" style="63" customWidth="1"/>
    <col min="9744" max="9744" width="8.83203125" style="63" customWidth="1"/>
    <col min="9745" max="9745" width="15.5" style="63" customWidth="1"/>
    <col min="9746" max="9746" width="13.83203125" style="63" customWidth="1"/>
    <col min="9747" max="9987" width="9.33203125" style="63"/>
    <col min="9988" max="9988" width="8" style="63" customWidth="1"/>
    <col min="9989" max="9989" width="16.6640625" style="63" customWidth="1"/>
    <col min="9990" max="9990" width="16.5" style="63" customWidth="1"/>
    <col min="9991" max="9991" width="7" style="63" customWidth="1"/>
    <col min="9992" max="9992" width="15.5" style="63" customWidth="1"/>
    <col min="9993" max="9993" width="13.6640625" style="63" customWidth="1"/>
    <col min="9994" max="9994" width="7.83203125" style="63" customWidth="1"/>
    <col min="9995" max="9995" width="15.1640625" style="63" customWidth="1"/>
    <col min="9996" max="9996" width="14" style="63" customWidth="1"/>
    <col min="9997" max="9997" width="7.83203125" style="63" customWidth="1"/>
    <col min="9998" max="9998" width="16.83203125" style="63" customWidth="1"/>
    <col min="9999" max="9999" width="13.6640625" style="63" customWidth="1"/>
    <col min="10000" max="10000" width="8.83203125" style="63" customWidth="1"/>
    <col min="10001" max="10001" width="15.5" style="63" customWidth="1"/>
    <col min="10002" max="10002" width="13.83203125" style="63" customWidth="1"/>
    <col min="10003" max="10243" width="9.33203125" style="63"/>
    <col min="10244" max="10244" width="8" style="63" customWidth="1"/>
    <col min="10245" max="10245" width="16.6640625" style="63" customWidth="1"/>
    <col min="10246" max="10246" width="16.5" style="63" customWidth="1"/>
    <col min="10247" max="10247" width="7" style="63" customWidth="1"/>
    <col min="10248" max="10248" width="15.5" style="63" customWidth="1"/>
    <col min="10249" max="10249" width="13.6640625" style="63" customWidth="1"/>
    <col min="10250" max="10250" width="7.83203125" style="63" customWidth="1"/>
    <col min="10251" max="10251" width="15.1640625" style="63" customWidth="1"/>
    <col min="10252" max="10252" width="14" style="63" customWidth="1"/>
    <col min="10253" max="10253" width="7.83203125" style="63" customWidth="1"/>
    <col min="10254" max="10254" width="16.83203125" style="63" customWidth="1"/>
    <col min="10255" max="10255" width="13.6640625" style="63" customWidth="1"/>
    <col min="10256" max="10256" width="8.83203125" style="63" customWidth="1"/>
    <col min="10257" max="10257" width="15.5" style="63" customWidth="1"/>
    <col min="10258" max="10258" width="13.83203125" style="63" customWidth="1"/>
    <col min="10259" max="10499" width="9.33203125" style="63"/>
    <col min="10500" max="10500" width="8" style="63" customWidth="1"/>
    <col min="10501" max="10501" width="16.6640625" style="63" customWidth="1"/>
    <col min="10502" max="10502" width="16.5" style="63" customWidth="1"/>
    <col min="10503" max="10503" width="7" style="63" customWidth="1"/>
    <col min="10504" max="10504" width="15.5" style="63" customWidth="1"/>
    <col min="10505" max="10505" width="13.6640625" style="63" customWidth="1"/>
    <col min="10506" max="10506" width="7.83203125" style="63" customWidth="1"/>
    <col min="10507" max="10507" width="15.1640625" style="63" customWidth="1"/>
    <col min="10508" max="10508" width="14" style="63" customWidth="1"/>
    <col min="10509" max="10509" width="7.83203125" style="63" customWidth="1"/>
    <col min="10510" max="10510" width="16.83203125" style="63" customWidth="1"/>
    <col min="10511" max="10511" width="13.6640625" style="63" customWidth="1"/>
    <col min="10512" max="10512" width="8.83203125" style="63" customWidth="1"/>
    <col min="10513" max="10513" width="15.5" style="63" customWidth="1"/>
    <col min="10514" max="10514" width="13.83203125" style="63" customWidth="1"/>
    <col min="10515" max="10755" width="9.33203125" style="63"/>
    <col min="10756" max="10756" width="8" style="63" customWidth="1"/>
    <col min="10757" max="10757" width="16.6640625" style="63" customWidth="1"/>
    <col min="10758" max="10758" width="16.5" style="63" customWidth="1"/>
    <col min="10759" max="10759" width="7" style="63" customWidth="1"/>
    <col min="10760" max="10760" width="15.5" style="63" customWidth="1"/>
    <col min="10761" max="10761" width="13.6640625" style="63" customWidth="1"/>
    <col min="10762" max="10762" width="7.83203125" style="63" customWidth="1"/>
    <col min="10763" max="10763" width="15.1640625" style="63" customWidth="1"/>
    <col min="10764" max="10764" width="14" style="63" customWidth="1"/>
    <col min="10765" max="10765" width="7.83203125" style="63" customWidth="1"/>
    <col min="10766" max="10766" width="16.83203125" style="63" customWidth="1"/>
    <col min="10767" max="10767" width="13.6640625" style="63" customWidth="1"/>
    <col min="10768" max="10768" width="8.83203125" style="63" customWidth="1"/>
    <col min="10769" max="10769" width="15.5" style="63" customWidth="1"/>
    <col min="10770" max="10770" width="13.83203125" style="63" customWidth="1"/>
    <col min="10771" max="11011" width="9.33203125" style="63"/>
    <col min="11012" max="11012" width="8" style="63" customWidth="1"/>
    <col min="11013" max="11013" width="16.6640625" style="63" customWidth="1"/>
    <col min="11014" max="11014" width="16.5" style="63" customWidth="1"/>
    <col min="11015" max="11015" width="7" style="63" customWidth="1"/>
    <col min="11016" max="11016" width="15.5" style="63" customWidth="1"/>
    <col min="11017" max="11017" width="13.6640625" style="63" customWidth="1"/>
    <col min="11018" max="11018" width="7.83203125" style="63" customWidth="1"/>
    <col min="11019" max="11019" width="15.1640625" style="63" customWidth="1"/>
    <col min="11020" max="11020" width="14" style="63" customWidth="1"/>
    <col min="11021" max="11021" width="7.83203125" style="63" customWidth="1"/>
    <col min="11022" max="11022" width="16.83203125" style="63" customWidth="1"/>
    <col min="11023" max="11023" width="13.6640625" style="63" customWidth="1"/>
    <col min="11024" max="11024" width="8.83203125" style="63" customWidth="1"/>
    <col min="11025" max="11025" width="15.5" style="63" customWidth="1"/>
    <col min="11026" max="11026" width="13.83203125" style="63" customWidth="1"/>
    <col min="11027" max="11267" width="9.33203125" style="63"/>
    <col min="11268" max="11268" width="8" style="63" customWidth="1"/>
    <col min="11269" max="11269" width="16.6640625" style="63" customWidth="1"/>
    <col min="11270" max="11270" width="16.5" style="63" customWidth="1"/>
    <col min="11271" max="11271" width="7" style="63" customWidth="1"/>
    <col min="11272" max="11272" width="15.5" style="63" customWidth="1"/>
    <col min="11273" max="11273" width="13.6640625" style="63" customWidth="1"/>
    <col min="11274" max="11274" width="7.83203125" style="63" customWidth="1"/>
    <col min="11275" max="11275" width="15.1640625" style="63" customWidth="1"/>
    <col min="11276" max="11276" width="14" style="63" customWidth="1"/>
    <col min="11277" max="11277" width="7.83203125" style="63" customWidth="1"/>
    <col min="11278" max="11278" width="16.83203125" style="63" customWidth="1"/>
    <col min="11279" max="11279" width="13.6640625" style="63" customWidth="1"/>
    <col min="11280" max="11280" width="8.83203125" style="63" customWidth="1"/>
    <col min="11281" max="11281" width="15.5" style="63" customWidth="1"/>
    <col min="11282" max="11282" width="13.83203125" style="63" customWidth="1"/>
    <col min="11283" max="11523" width="9.33203125" style="63"/>
    <col min="11524" max="11524" width="8" style="63" customWidth="1"/>
    <col min="11525" max="11525" width="16.6640625" style="63" customWidth="1"/>
    <col min="11526" max="11526" width="16.5" style="63" customWidth="1"/>
    <col min="11527" max="11527" width="7" style="63" customWidth="1"/>
    <col min="11528" max="11528" width="15.5" style="63" customWidth="1"/>
    <col min="11529" max="11529" width="13.6640625" style="63" customWidth="1"/>
    <col min="11530" max="11530" width="7.83203125" style="63" customWidth="1"/>
    <col min="11531" max="11531" width="15.1640625" style="63" customWidth="1"/>
    <col min="11532" max="11532" width="14" style="63" customWidth="1"/>
    <col min="11533" max="11533" width="7.83203125" style="63" customWidth="1"/>
    <col min="11534" max="11534" width="16.83203125" style="63" customWidth="1"/>
    <col min="11535" max="11535" width="13.6640625" style="63" customWidth="1"/>
    <col min="11536" max="11536" width="8.83203125" style="63" customWidth="1"/>
    <col min="11537" max="11537" width="15.5" style="63" customWidth="1"/>
    <col min="11538" max="11538" width="13.83203125" style="63" customWidth="1"/>
    <col min="11539" max="11779" width="9.33203125" style="63"/>
    <col min="11780" max="11780" width="8" style="63" customWidth="1"/>
    <col min="11781" max="11781" width="16.6640625" style="63" customWidth="1"/>
    <col min="11782" max="11782" width="16.5" style="63" customWidth="1"/>
    <col min="11783" max="11783" width="7" style="63" customWidth="1"/>
    <col min="11784" max="11784" width="15.5" style="63" customWidth="1"/>
    <col min="11785" max="11785" width="13.6640625" style="63" customWidth="1"/>
    <col min="11786" max="11786" width="7.83203125" style="63" customWidth="1"/>
    <col min="11787" max="11787" width="15.1640625" style="63" customWidth="1"/>
    <col min="11788" max="11788" width="14" style="63" customWidth="1"/>
    <col min="11789" max="11789" width="7.83203125" style="63" customWidth="1"/>
    <col min="11790" max="11790" width="16.83203125" style="63" customWidth="1"/>
    <col min="11791" max="11791" width="13.6640625" style="63" customWidth="1"/>
    <col min="11792" max="11792" width="8.83203125" style="63" customWidth="1"/>
    <col min="11793" max="11793" width="15.5" style="63" customWidth="1"/>
    <col min="11794" max="11794" width="13.83203125" style="63" customWidth="1"/>
    <col min="11795" max="12035" width="9.33203125" style="63"/>
    <col min="12036" max="12036" width="8" style="63" customWidth="1"/>
    <col min="12037" max="12037" width="16.6640625" style="63" customWidth="1"/>
    <col min="12038" max="12038" width="16.5" style="63" customWidth="1"/>
    <col min="12039" max="12039" width="7" style="63" customWidth="1"/>
    <col min="12040" max="12040" width="15.5" style="63" customWidth="1"/>
    <col min="12041" max="12041" width="13.6640625" style="63" customWidth="1"/>
    <col min="12042" max="12042" width="7.83203125" style="63" customWidth="1"/>
    <col min="12043" max="12043" width="15.1640625" style="63" customWidth="1"/>
    <col min="12044" max="12044" width="14" style="63" customWidth="1"/>
    <col min="12045" max="12045" width="7.83203125" style="63" customWidth="1"/>
    <col min="12046" max="12046" width="16.83203125" style="63" customWidth="1"/>
    <col min="12047" max="12047" width="13.6640625" style="63" customWidth="1"/>
    <col min="12048" max="12048" width="8.83203125" style="63" customWidth="1"/>
    <col min="12049" max="12049" width="15.5" style="63" customWidth="1"/>
    <col min="12050" max="12050" width="13.83203125" style="63" customWidth="1"/>
    <col min="12051" max="12291" width="9.33203125" style="63"/>
    <col min="12292" max="12292" width="8" style="63" customWidth="1"/>
    <col min="12293" max="12293" width="16.6640625" style="63" customWidth="1"/>
    <col min="12294" max="12294" width="16.5" style="63" customWidth="1"/>
    <col min="12295" max="12295" width="7" style="63" customWidth="1"/>
    <col min="12296" max="12296" width="15.5" style="63" customWidth="1"/>
    <col min="12297" max="12297" width="13.6640625" style="63" customWidth="1"/>
    <col min="12298" max="12298" width="7.83203125" style="63" customWidth="1"/>
    <col min="12299" max="12299" width="15.1640625" style="63" customWidth="1"/>
    <col min="12300" max="12300" width="14" style="63" customWidth="1"/>
    <col min="12301" max="12301" width="7.83203125" style="63" customWidth="1"/>
    <col min="12302" max="12302" width="16.83203125" style="63" customWidth="1"/>
    <col min="12303" max="12303" width="13.6640625" style="63" customWidth="1"/>
    <col min="12304" max="12304" width="8.83203125" style="63" customWidth="1"/>
    <col min="12305" max="12305" width="15.5" style="63" customWidth="1"/>
    <col min="12306" max="12306" width="13.83203125" style="63" customWidth="1"/>
    <col min="12307" max="12547" width="9.33203125" style="63"/>
    <col min="12548" max="12548" width="8" style="63" customWidth="1"/>
    <col min="12549" max="12549" width="16.6640625" style="63" customWidth="1"/>
    <col min="12550" max="12550" width="16.5" style="63" customWidth="1"/>
    <col min="12551" max="12551" width="7" style="63" customWidth="1"/>
    <col min="12552" max="12552" width="15.5" style="63" customWidth="1"/>
    <col min="12553" max="12553" width="13.6640625" style="63" customWidth="1"/>
    <col min="12554" max="12554" width="7.83203125" style="63" customWidth="1"/>
    <col min="12555" max="12555" width="15.1640625" style="63" customWidth="1"/>
    <col min="12556" max="12556" width="14" style="63" customWidth="1"/>
    <col min="12557" max="12557" width="7.83203125" style="63" customWidth="1"/>
    <col min="12558" max="12558" width="16.83203125" style="63" customWidth="1"/>
    <col min="12559" max="12559" width="13.6640625" style="63" customWidth="1"/>
    <col min="12560" max="12560" width="8.83203125" style="63" customWidth="1"/>
    <col min="12561" max="12561" width="15.5" style="63" customWidth="1"/>
    <col min="12562" max="12562" width="13.83203125" style="63" customWidth="1"/>
    <col min="12563" max="12803" width="9.33203125" style="63"/>
    <col min="12804" max="12804" width="8" style="63" customWidth="1"/>
    <col min="12805" max="12805" width="16.6640625" style="63" customWidth="1"/>
    <col min="12806" max="12806" width="16.5" style="63" customWidth="1"/>
    <col min="12807" max="12807" width="7" style="63" customWidth="1"/>
    <col min="12808" max="12808" width="15.5" style="63" customWidth="1"/>
    <col min="12809" max="12809" width="13.6640625" style="63" customWidth="1"/>
    <col min="12810" max="12810" width="7.83203125" style="63" customWidth="1"/>
    <col min="12811" max="12811" width="15.1640625" style="63" customWidth="1"/>
    <col min="12812" max="12812" width="14" style="63" customWidth="1"/>
    <col min="12813" max="12813" width="7.83203125" style="63" customWidth="1"/>
    <col min="12814" max="12814" width="16.83203125" style="63" customWidth="1"/>
    <col min="12815" max="12815" width="13.6640625" style="63" customWidth="1"/>
    <col min="12816" max="12816" width="8.83203125" style="63" customWidth="1"/>
    <col min="12817" max="12817" width="15.5" style="63" customWidth="1"/>
    <col min="12818" max="12818" width="13.83203125" style="63" customWidth="1"/>
    <col min="12819" max="13059" width="9.33203125" style="63"/>
    <col min="13060" max="13060" width="8" style="63" customWidth="1"/>
    <col min="13061" max="13061" width="16.6640625" style="63" customWidth="1"/>
    <col min="13062" max="13062" width="16.5" style="63" customWidth="1"/>
    <col min="13063" max="13063" width="7" style="63" customWidth="1"/>
    <col min="13064" max="13064" width="15.5" style="63" customWidth="1"/>
    <col min="13065" max="13065" width="13.6640625" style="63" customWidth="1"/>
    <col min="13066" max="13066" width="7.83203125" style="63" customWidth="1"/>
    <col min="13067" max="13067" width="15.1640625" style="63" customWidth="1"/>
    <col min="13068" max="13068" width="14" style="63" customWidth="1"/>
    <col min="13069" max="13069" width="7.83203125" style="63" customWidth="1"/>
    <col min="13070" max="13070" width="16.83203125" style="63" customWidth="1"/>
    <col min="13071" max="13071" width="13.6640625" style="63" customWidth="1"/>
    <col min="13072" max="13072" width="8.83203125" style="63" customWidth="1"/>
    <col min="13073" max="13073" width="15.5" style="63" customWidth="1"/>
    <col min="13074" max="13074" width="13.83203125" style="63" customWidth="1"/>
    <col min="13075" max="13315" width="9.33203125" style="63"/>
    <col min="13316" max="13316" width="8" style="63" customWidth="1"/>
    <col min="13317" max="13317" width="16.6640625" style="63" customWidth="1"/>
    <col min="13318" max="13318" width="16.5" style="63" customWidth="1"/>
    <col min="13319" max="13319" width="7" style="63" customWidth="1"/>
    <col min="13320" max="13320" width="15.5" style="63" customWidth="1"/>
    <col min="13321" max="13321" width="13.6640625" style="63" customWidth="1"/>
    <col min="13322" max="13322" width="7.83203125" style="63" customWidth="1"/>
    <col min="13323" max="13323" width="15.1640625" style="63" customWidth="1"/>
    <col min="13324" max="13324" width="14" style="63" customWidth="1"/>
    <col min="13325" max="13325" width="7.83203125" style="63" customWidth="1"/>
    <col min="13326" max="13326" width="16.83203125" style="63" customWidth="1"/>
    <col min="13327" max="13327" width="13.6640625" style="63" customWidth="1"/>
    <col min="13328" max="13328" width="8.83203125" style="63" customWidth="1"/>
    <col min="13329" max="13329" width="15.5" style="63" customWidth="1"/>
    <col min="13330" max="13330" width="13.83203125" style="63" customWidth="1"/>
    <col min="13331" max="13571" width="9.33203125" style="63"/>
    <col min="13572" max="13572" width="8" style="63" customWidth="1"/>
    <col min="13573" max="13573" width="16.6640625" style="63" customWidth="1"/>
    <col min="13574" max="13574" width="16.5" style="63" customWidth="1"/>
    <col min="13575" max="13575" width="7" style="63" customWidth="1"/>
    <col min="13576" max="13576" width="15.5" style="63" customWidth="1"/>
    <col min="13577" max="13577" width="13.6640625" style="63" customWidth="1"/>
    <col min="13578" max="13578" width="7.83203125" style="63" customWidth="1"/>
    <col min="13579" max="13579" width="15.1640625" style="63" customWidth="1"/>
    <col min="13580" max="13580" width="14" style="63" customWidth="1"/>
    <col min="13581" max="13581" width="7.83203125" style="63" customWidth="1"/>
    <col min="13582" max="13582" width="16.83203125" style="63" customWidth="1"/>
    <col min="13583" max="13583" width="13.6640625" style="63" customWidth="1"/>
    <col min="13584" max="13584" width="8.83203125" style="63" customWidth="1"/>
    <col min="13585" max="13585" width="15.5" style="63" customWidth="1"/>
    <col min="13586" max="13586" width="13.83203125" style="63" customWidth="1"/>
    <col min="13587" max="13827" width="9.33203125" style="63"/>
    <col min="13828" max="13828" width="8" style="63" customWidth="1"/>
    <col min="13829" max="13829" width="16.6640625" style="63" customWidth="1"/>
    <col min="13830" max="13830" width="16.5" style="63" customWidth="1"/>
    <col min="13831" max="13831" width="7" style="63" customWidth="1"/>
    <col min="13832" max="13832" width="15.5" style="63" customWidth="1"/>
    <col min="13833" max="13833" width="13.6640625" style="63" customWidth="1"/>
    <col min="13834" max="13834" width="7.83203125" style="63" customWidth="1"/>
    <col min="13835" max="13835" width="15.1640625" style="63" customWidth="1"/>
    <col min="13836" max="13836" width="14" style="63" customWidth="1"/>
    <col min="13837" max="13837" width="7.83203125" style="63" customWidth="1"/>
    <col min="13838" max="13838" width="16.83203125" style="63" customWidth="1"/>
    <col min="13839" max="13839" width="13.6640625" style="63" customWidth="1"/>
    <col min="13840" max="13840" width="8.83203125" style="63" customWidth="1"/>
    <col min="13841" max="13841" width="15.5" style="63" customWidth="1"/>
    <col min="13842" max="13842" width="13.83203125" style="63" customWidth="1"/>
    <col min="13843" max="14083" width="9.33203125" style="63"/>
    <col min="14084" max="14084" width="8" style="63" customWidth="1"/>
    <col min="14085" max="14085" width="16.6640625" style="63" customWidth="1"/>
    <col min="14086" max="14086" width="16.5" style="63" customWidth="1"/>
    <col min="14087" max="14087" width="7" style="63" customWidth="1"/>
    <col min="14088" max="14088" width="15.5" style="63" customWidth="1"/>
    <col min="14089" max="14089" width="13.6640625" style="63" customWidth="1"/>
    <col min="14090" max="14090" width="7.83203125" style="63" customWidth="1"/>
    <col min="14091" max="14091" width="15.1640625" style="63" customWidth="1"/>
    <col min="14092" max="14092" width="14" style="63" customWidth="1"/>
    <col min="14093" max="14093" width="7.83203125" style="63" customWidth="1"/>
    <col min="14094" max="14094" width="16.83203125" style="63" customWidth="1"/>
    <col min="14095" max="14095" width="13.6640625" style="63" customWidth="1"/>
    <col min="14096" max="14096" width="8.83203125" style="63" customWidth="1"/>
    <col min="14097" max="14097" width="15.5" style="63" customWidth="1"/>
    <col min="14098" max="14098" width="13.83203125" style="63" customWidth="1"/>
    <col min="14099" max="14339" width="9.33203125" style="63"/>
    <col min="14340" max="14340" width="8" style="63" customWidth="1"/>
    <col min="14341" max="14341" width="16.6640625" style="63" customWidth="1"/>
    <col min="14342" max="14342" width="16.5" style="63" customWidth="1"/>
    <col min="14343" max="14343" width="7" style="63" customWidth="1"/>
    <col min="14344" max="14344" width="15.5" style="63" customWidth="1"/>
    <col min="14345" max="14345" width="13.6640625" style="63" customWidth="1"/>
    <col min="14346" max="14346" width="7.83203125" style="63" customWidth="1"/>
    <col min="14347" max="14347" width="15.1640625" style="63" customWidth="1"/>
    <col min="14348" max="14348" width="14" style="63" customWidth="1"/>
    <col min="14349" max="14349" width="7.83203125" style="63" customWidth="1"/>
    <col min="14350" max="14350" width="16.83203125" style="63" customWidth="1"/>
    <col min="14351" max="14351" width="13.6640625" style="63" customWidth="1"/>
    <col min="14352" max="14352" width="8.83203125" style="63" customWidth="1"/>
    <col min="14353" max="14353" width="15.5" style="63" customWidth="1"/>
    <col min="14354" max="14354" width="13.83203125" style="63" customWidth="1"/>
    <col min="14355" max="14595" width="9.33203125" style="63"/>
    <col min="14596" max="14596" width="8" style="63" customWidth="1"/>
    <col min="14597" max="14597" width="16.6640625" style="63" customWidth="1"/>
    <col min="14598" max="14598" width="16.5" style="63" customWidth="1"/>
    <col min="14599" max="14599" width="7" style="63" customWidth="1"/>
    <col min="14600" max="14600" width="15.5" style="63" customWidth="1"/>
    <col min="14601" max="14601" width="13.6640625" style="63" customWidth="1"/>
    <col min="14602" max="14602" width="7.83203125" style="63" customWidth="1"/>
    <col min="14603" max="14603" width="15.1640625" style="63" customWidth="1"/>
    <col min="14604" max="14604" width="14" style="63" customWidth="1"/>
    <col min="14605" max="14605" width="7.83203125" style="63" customWidth="1"/>
    <col min="14606" max="14606" width="16.83203125" style="63" customWidth="1"/>
    <col min="14607" max="14607" width="13.6640625" style="63" customWidth="1"/>
    <col min="14608" max="14608" width="8.83203125" style="63" customWidth="1"/>
    <col min="14609" max="14609" width="15.5" style="63" customWidth="1"/>
    <col min="14610" max="14610" width="13.83203125" style="63" customWidth="1"/>
    <col min="14611" max="14851" width="9.33203125" style="63"/>
    <col min="14852" max="14852" width="8" style="63" customWidth="1"/>
    <col min="14853" max="14853" width="16.6640625" style="63" customWidth="1"/>
    <col min="14854" max="14854" width="16.5" style="63" customWidth="1"/>
    <col min="14855" max="14855" width="7" style="63" customWidth="1"/>
    <col min="14856" max="14856" width="15.5" style="63" customWidth="1"/>
    <col min="14857" max="14857" width="13.6640625" style="63" customWidth="1"/>
    <col min="14858" max="14858" width="7.83203125" style="63" customWidth="1"/>
    <col min="14859" max="14859" width="15.1640625" style="63" customWidth="1"/>
    <col min="14860" max="14860" width="14" style="63" customWidth="1"/>
    <col min="14861" max="14861" width="7.83203125" style="63" customWidth="1"/>
    <col min="14862" max="14862" width="16.83203125" style="63" customWidth="1"/>
    <col min="14863" max="14863" width="13.6640625" style="63" customWidth="1"/>
    <col min="14864" max="14864" width="8.83203125" style="63" customWidth="1"/>
    <col min="14865" max="14865" width="15.5" style="63" customWidth="1"/>
    <col min="14866" max="14866" width="13.83203125" style="63" customWidth="1"/>
    <col min="14867" max="15107" width="9.33203125" style="63"/>
    <col min="15108" max="15108" width="8" style="63" customWidth="1"/>
    <col min="15109" max="15109" width="16.6640625" style="63" customWidth="1"/>
    <col min="15110" max="15110" width="16.5" style="63" customWidth="1"/>
    <col min="15111" max="15111" width="7" style="63" customWidth="1"/>
    <col min="15112" max="15112" width="15.5" style="63" customWidth="1"/>
    <col min="15113" max="15113" width="13.6640625" style="63" customWidth="1"/>
    <col min="15114" max="15114" width="7.83203125" style="63" customWidth="1"/>
    <col min="15115" max="15115" width="15.1640625" style="63" customWidth="1"/>
    <col min="15116" max="15116" width="14" style="63" customWidth="1"/>
    <col min="15117" max="15117" width="7.83203125" style="63" customWidth="1"/>
    <col min="15118" max="15118" width="16.83203125" style="63" customWidth="1"/>
    <col min="15119" max="15119" width="13.6640625" style="63" customWidth="1"/>
    <col min="15120" max="15120" width="8.83203125" style="63" customWidth="1"/>
    <col min="15121" max="15121" width="15.5" style="63" customWidth="1"/>
    <col min="15122" max="15122" width="13.83203125" style="63" customWidth="1"/>
    <col min="15123" max="15363" width="9.33203125" style="63"/>
    <col min="15364" max="15364" width="8" style="63" customWidth="1"/>
    <col min="15365" max="15365" width="16.6640625" style="63" customWidth="1"/>
    <col min="15366" max="15366" width="16.5" style="63" customWidth="1"/>
    <col min="15367" max="15367" width="7" style="63" customWidth="1"/>
    <col min="15368" max="15368" width="15.5" style="63" customWidth="1"/>
    <col min="15369" max="15369" width="13.6640625" style="63" customWidth="1"/>
    <col min="15370" max="15370" width="7.83203125" style="63" customWidth="1"/>
    <col min="15371" max="15371" width="15.1640625" style="63" customWidth="1"/>
    <col min="15372" max="15372" width="14" style="63" customWidth="1"/>
    <col min="15373" max="15373" width="7.83203125" style="63" customWidth="1"/>
    <col min="15374" max="15374" width="16.83203125" style="63" customWidth="1"/>
    <col min="15375" max="15375" width="13.6640625" style="63" customWidth="1"/>
    <col min="15376" max="15376" width="8.83203125" style="63" customWidth="1"/>
    <col min="15377" max="15377" width="15.5" style="63" customWidth="1"/>
    <col min="15378" max="15378" width="13.83203125" style="63" customWidth="1"/>
    <col min="15379" max="15619" width="9.33203125" style="63"/>
    <col min="15620" max="15620" width="8" style="63" customWidth="1"/>
    <col min="15621" max="15621" width="16.6640625" style="63" customWidth="1"/>
    <col min="15622" max="15622" width="16.5" style="63" customWidth="1"/>
    <col min="15623" max="15623" width="7" style="63" customWidth="1"/>
    <col min="15624" max="15624" width="15.5" style="63" customWidth="1"/>
    <col min="15625" max="15625" width="13.6640625" style="63" customWidth="1"/>
    <col min="15626" max="15626" width="7.83203125" style="63" customWidth="1"/>
    <col min="15627" max="15627" width="15.1640625" style="63" customWidth="1"/>
    <col min="15628" max="15628" width="14" style="63" customWidth="1"/>
    <col min="15629" max="15629" width="7.83203125" style="63" customWidth="1"/>
    <col min="15630" max="15630" width="16.83203125" style="63" customWidth="1"/>
    <col min="15631" max="15631" width="13.6640625" style="63" customWidth="1"/>
    <col min="15632" max="15632" width="8.83203125" style="63" customWidth="1"/>
    <col min="15633" max="15633" width="15.5" style="63" customWidth="1"/>
    <col min="15634" max="15634" width="13.83203125" style="63" customWidth="1"/>
    <col min="15635" max="15875" width="9.33203125" style="63"/>
    <col min="15876" max="15876" width="8" style="63" customWidth="1"/>
    <col min="15877" max="15877" width="16.6640625" style="63" customWidth="1"/>
    <col min="15878" max="15878" width="16.5" style="63" customWidth="1"/>
    <col min="15879" max="15879" width="7" style="63" customWidth="1"/>
    <col min="15880" max="15880" width="15.5" style="63" customWidth="1"/>
    <col min="15881" max="15881" width="13.6640625" style="63" customWidth="1"/>
    <col min="15882" max="15882" width="7.83203125" style="63" customWidth="1"/>
    <col min="15883" max="15883" width="15.1640625" style="63" customWidth="1"/>
    <col min="15884" max="15884" width="14" style="63" customWidth="1"/>
    <col min="15885" max="15885" width="7.83203125" style="63" customWidth="1"/>
    <col min="15886" max="15886" width="16.83203125" style="63" customWidth="1"/>
    <col min="15887" max="15887" width="13.6640625" style="63" customWidth="1"/>
    <col min="15888" max="15888" width="8.83203125" style="63" customWidth="1"/>
    <col min="15889" max="15889" width="15.5" style="63" customWidth="1"/>
    <col min="15890" max="15890" width="13.83203125" style="63" customWidth="1"/>
    <col min="15891" max="16131" width="9.33203125" style="63"/>
    <col min="16132" max="16132" width="8" style="63" customWidth="1"/>
    <col min="16133" max="16133" width="16.6640625" style="63" customWidth="1"/>
    <col min="16134" max="16134" width="16.5" style="63" customWidth="1"/>
    <col min="16135" max="16135" width="7" style="63" customWidth="1"/>
    <col min="16136" max="16136" width="15.5" style="63" customWidth="1"/>
    <col min="16137" max="16137" width="13.6640625" style="63" customWidth="1"/>
    <col min="16138" max="16138" width="7.83203125" style="63" customWidth="1"/>
    <col min="16139" max="16139" width="15.1640625" style="63" customWidth="1"/>
    <col min="16140" max="16140" width="14" style="63" customWidth="1"/>
    <col min="16141" max="16141" width="7.83203125" style="63" customWidth="1"/>
    <col min="16142" max="16142" width="16.83203125" style="63" customWidth="1"/>
    <col min="16143" max="16143" width="13.6640625" style="63" customWidth="1"/>
    <col min="16144" max="16144" width="8.83203125" style="63" customWidth="1"/>
    <col min="16145" max="16145" width="15.5" style="63" customWidth="1"/>
    <col min="16146" max="16146" width="13.83203125" style="63" customWidth="1"/>
    <col min="16147" max="16384" width="9.33203125" style="63"/>
  </cols>
  <sheetData>
    <row r="1" spans="2:25" ht="65.25" customHeight="1">
      <c r="B1" s="158" t="s">
        <v>62</v>
      </c>
      <c r="C1" s="158"/>
      <c r="D1" s="158"/>
      <c r="E1" s="158"/>
      <c r="F1" s="158"/>
      <c r="G1" s="158"/>
      <c r="H1" s="158"/>
      <c r="I1" s="158"/>
      <c r="J1" s="158"/>
      <c r="K1" s="101"/>
      <c r="L1" s="101"/>
      <c r="M1" s="101"/>
      <c r="N1" s="159" t="s">
        <v>63</v>
      </c>
      <c r="O1" s="159"/>
      <c r="P1" s="159"/>
      <c r="Q1" s="159"/>
      <c r="R1" s="159"/>
      <c r="S1" s="159"/>
      <c r="T1" s="159"/>
      <c r="U1" s="159"/>
      <c r="V1" s="159"/>
      <c r="W1" s="159"/>
      <c r="X1" s="159"/>
      <c r="Y1" s="159"/>
    </row>
    <row r="2" spans="2:25" ht="20.25" customHeight="1">
      <c r="B2" s="160" t="s">
        <v>142</v>
      </c>
      <c r="C2" s="160"/>
      <c r="D2" s="160"/>
      <c r="E2" s="160"/>
      <c r="F2" s="160"/>
      <c r="G2" s="160"/>
      <c r="H2" s="160"/>
      <c r="I2" s="160"/>
      <c r="J2" s="160"/>
      <c r="K2" s="160"/>
      <c r="L2" s="160"/>
      <c r="M2" s="160"/>
      <c r="N2" s="160"/>
      <c r="O2" s="160"/>
      <c r="P2" s="160"/>
      <c r="Q2" s="160"/>
      <c r="R2" s="160"/>
      <c r="S2" s="160"/>
      <c r="T2" s="160"/>
      <c r="U2" s="160"/>
      <c r="V2" s="160"/>
      <c r="W2" s="160"/>
      <c r="X2" s="160"/>
      <c r="Y2" s="160"/>
    </row>
    <row r="3" spans="2:25" ht="33" customHeight="1">
      <c r="B3" s="179" t="s">
        <v>134</v>
      </c>
      <c r="C3" s="179"/>
      <c r="D3" s="179"/>
      <c r="E3" s="179"/>
      <c r="F3" s="179"/>
      <c r="G3" s="179"/>
      <c r="H3" s="179"/>
      <c r="I3" s="179"/>
      <c r="J3" s="179"/>
      <c r="K3" s="179"/>
      <c r="L3" s="179"/>
      <c r="M3" s="179"/>
      <c r="N3" s="179"/>
      <c r="O3" s="179"/>
      <c r="P3" s="179"/>
      <c r="Q3" s="179"/>
      <c r="R3" s="179"/>
      <c r="S3" s="179"/>
      <c r="T3" s="179"/>
      <c r="U3" s="179"/>
      <c r="V3" s="179"/>
      <c r="W3" s="179"/>
      <c r="X3" s="179"/>
      <c r="Y3" s="179"/>
    </row>
    <row r="4" spans="2:25" s="65" customFormat="1" ht="30" customHeight="1">
      <c r="B4" s="77" t="s">
        <v>66</v>
      </c>
      <c r="C4" s="56" t="s">
        <v>67</v>
      </c>
      <c r="D4" s="77" t="s">
        <v>68</v>
      </c>
      <c r="E4" s="78" t="s">
        <v>125</v>
      </c>
      <c r="F4" s="78" t="s">
        <v>126</v>
      </c>
      <c r="G4" s="78" t="s">
        <v>124</v>
      </c>
      <c r="H4" s="77" t="s">
        <v>66</v>
      </c>
      <c r="I4" s="56" t="s">
        <v>67</v>
      </c>
      <c r="J4" s="77" t="s">
        <v>68</v>
      </c>
      <c r="K4" s="78" t="s">
        <v>125</v>
      </c>
      <c r="L4" s="78" t="s">
        <v>126</v>
      </c>
      <c r="M4" s="104" t="s">
        <v>124</v>
      </c>
      <c r="N4" s="77" t="s">
        <v>66</v>
      </c>
      <c r="O4" s="56" t="s">
        <v>67</v>
      </c>
      <c r="P4" s="77" t="s">
        <v>68</v>
      </c>
      <c r="Q4" s="78" t="s">
        <v>125</v>
      </c>
      <c r="R4" s="78" t="s">
        <v>126</v>
      </c>
      <c r="S4" s="78" t="s">
        <v>124</v>
      </c>
      <c r="T4" s="77" t="s">
        <v>66</v>
      </c>
      <c r="U4" s="56" t="s">
        <v>67</v>
      </c>
      <c r="V4" s="77" t="s">
        <v>68</v>
      </c>
      <c r="W4" s="78" t="s">
        <v>125</v>
      </c>
      <c r="X4" s="78" t="s">
        <v>126</v>
      </c>
      <c r="Y4" s="78" t="s">
        <v>124</v>
      </c>
    </row>
    <row r="5" spans="2:25" s="69" customFormat="1" ht="20.25" customHeight="1">
      <c r="B5" s="66">
        <v>1</v>
      </c>
      <c r="C5" s="67" t="s">
        <v>69</v>
      </c>
      <c r="D5" s="70">
        <v>26</v>
      </c>
      <c r="E5" s="79" t="e">
        <f>#REF!</f>
        <v>#REF!</v>
      </c>
      <c r="F5" s="83" t="e">
        <f>#REF!</f>
        <v>#REF!</v>
      </c>
      <c r="G5" s="87" t="e">
        <f>#REF!</f>
        <v>#REF!</v>
      </c>
      <c r="H5" s="76">
        <v>1</v>
      </c>
      <c r="I5" s="74" t="s">
        <v>70</v>
      </c>
      <c r="J5" s="49">
        <v>35</v>
      </c>
      <c r="K5" s="79" t="e">
        <f>#REF!</f>
        <v>#REF!</v>
      </c>
      <c r="L5" s="83" t="e">
        <f>#REF!</f>
        <v>#REF!</v>
      </c>
      <c r="M5" s="87" t="e">
        <f>#REF!</f>
        <v>#REF!</v>
      </c>
      <c r="N5" s="76">
        <v>1</v>
      </c>
      <c r="O5" s="105" t="s">
        <v>95</v>
      </c>
      <c r="P5" s="49">
        <v>24</v>
      </c>
      <c r="Q5" s="79" t="e">
        <f>#REF!</f>
        <v>#REF!</v>
      </c>
      <c r="R5" s="83" t="e">
        <f>#REF!</f>
        <v>#REF!</v>
      </c>
      <c r="S5" s="87" t="e">
        <f>#REF!</f>
        <v>#REF!</v>
      </c>
      <c r="T5" s="76">
        <v>1</v>
      </c>
      <c r="U5" s="74" t="s">
        <v>88</v>
      </c>
      <c r="V5" s="49">
        <v>27</v>
      </c>
      <c r="W5" s="79" t="e">
        <f>#REF!</f>
        <v>#REF!</v>
      </c>
      <c r="X5" s="83" t="e">
        <f>#REF!</f>
        <v>#REF!</v>
      </c>
      <c r="Y5" s="87" t="e">
        <f>#REF!</f>
        <v>#REF!</v>
      </c>
    </row>
    <row r="6" spans="2:25" s="69" customFormat="1" ht="20.25" customHeight="1">
      <c r="B6" s="66">
        <v>2</v>
      </c>
      <c r="C6" s="67" t="s">
        <v>74</v>
      </c>
      <c r="D6" s="70">
        <v>28</v>
      </c>
      <c r="E6" s="79" t="e">
        <f>#REF!</f>
        <v>#REF!</v>
      </c>
      <c r="F6" s="83" t="e">
        <f>#REF!</f>
        <v>#REF!</v>
      </c>
      <c r="G6" s="87" t="e">
        <f>#REF!</f>
        <v>#REF!</v>
      </c>
      <c r="H6" s="76">
        <v>2</v>
      </c>
      <c r="I6" s="74" t="s">
        <v>75</v>
      </c>
      <c r="J6" s="49">
        <v>34</v>
      </c>
      <c r="K6" s="79" t="e">
        <f>#REF!</f>
        <v>#REF!</v>
      </c>
      <c r="L6" s="83" t="e">
        <f>#REF!</f>
        <v>#REF!</v>
      </c>
      <c r="M6" s="87" t="e">
        <f>#REF!</f>
        <v>#REF!</v>
      </c>
      <c r="N6" s="76">
        <v>2</v>
      </c>
      <c r="O6" s="105" t="s">
        <v>99</v>
      </c>
      <c r="P6" s="49">
        <v>22</v>
      </c>
      <c r="Q6" s="79" t="e">
        <f>#REF!</f>
        <v>#REF!</v>
      </c>
      <c r="R6" s="83" t="e">
        <f>#REF!</f>
        <v>#REF!</v>
      </c>
      <c r="S6" s="87" t="e">
        <f>#REF!</f>
        <v>#REF!</v>
      </c>
      <c r="T6" s="76">
        <v>2</v>
      </c>
      <c r="U6" s="74" t="s">
        <v>92</v>
      </c>
      <c r="V6" s="76">
        <v>25</v>
      </c>
      <c r="W6" s="79" t="e">
        <f>#REF!</f>
        <v>#REF!</v>
      </c>
      <c r="X6" s="83" t="e">
        <f>#REF!</f>
        <v>#REF!</v>
      </c>
      <c r="Y6" s="87" t="e">
        <f>#REF!</f>
        <v>#REF!</v>
      </c>
    </row>
    <row r="7" spans="2:25" s="69" customFormat="1" ht="20.25" customHeight="1">
      <c r="B7" s="66">
        <v>3</v>
      </c>
      <c r="C7" s="67" t="s">
        <v>78</v>
      </c>
      <c r="D7" s="70">
        <v>29</v>
      </c>
      <c r="E7" s="79" t="e">
        <f>#REF!</f>
        <v>#REF!</v>
      </c>
      <c r="F7" s="83" t="e">
        <f>#REF!</f>
        <v>#REF!</v>
      </c>
      <c r="G7" s="87" t="e">
        <f>#REF!</f>
        <v>#REF!</v>
      </c>
      <c r="H7" s="76">
        <v>3</v>
      </c>
      <c r="I7" s="74" t="s">
        <v>79</v>
      </c>
      <c r="J7" s="49">
        <v>28</v>
      </c>
      <c r="K7" s="79" t="e">
        <f>#REF!</f>
        <v>#REF!</v>
      </c>
      <c r="L7" s="83" t="e">
        <f>#REF!</f>
        <v>#REF!</v>
      </c>
      <c r="M7" s="87" t="e">
        <f>#REF!</f>
        <v>#REF!</v>
      </c>
      <c r="N7" s="76">
        <v>3</v>
      </c>
      <c r="O7" s="105" t="s">
        <v>102</v>
      </c>
      <c r="P7" s="49">
        <v>25</v>
      </c>
      <c r="Q7" s="79" t="e">
        <f>#REF!</f>
        <v>#REF!</v>
      </c>
      <c r="R7" s="83" t="e">
        <f>#REF!</f>
        <v>#REF!</v>
      </c>
      <c r="S7" s="87" t="e">
        <f>#REF!</f>
        <v>#REF!</v>
      </c>
      <c r="T7" s="76">
        <v>3</v>
      </c>
      <c r="U7" s="74" t="s">
        <v>96</v>
      </c>
      <c r="V7" s="49">
        <v>27</v>
      </c>
      <c r="W7" s="80" t="e">
        <f>#REF!</f>
        <v>#REF!</v>
      </c>
      <c r="X7" s="84" t="e">
        <f>#REF!</f>
        <v>#REF!</v>
      </c>
      <c r="Y7" s="88" t="e">
        <f>#REF!</f>
        <v>#REF!</v>
      </c>
    </row>
    <row r="8" spans="2:25" s="69" customFormat="1" ht="20.25" customHeight="1">
      <c r="B8" s="66">
        <v>4</v>
      </c>
      <c r="C8" s="67" t="s">
        <v>82</v>
      </c>
      <c r="D8" s="70">
        <v>28</v>
      </c>
      <c r="E8" s="79" t="e">
        <f>#REF!</f>
        <v>#REF!</v>
      </c>
      <c r="F8" s="83" t="e">
        <f>#REF!</f>
        <v>#REF!</v>
      </c>
      <c r="G8" s="87" t="e">
        <f>#REF!</f>
        <v>#REF!</v>
      </c>
      <c r="H8" s="76">
        <v>4</v>
      </c>
      <c r="I8" s="74" t="s">
        <v>83</v>
      </c>
      <c r="J8" s="49">
        <v>21</v>
      </c>
      <c r="K8" s="79" t="e">
        <f>#REF!</f>
        <v>#REF!</v>
      </c>
      <c r="L8" s="83" t="e">
        <f>#REF!</f>
        <v>#REF!</v>
      </c>
      <c r="M8" s="87" t="e">
        <f>#REF!</f>
        <v>#REF!</v>
      </c>
      <c r="N8" s="76">
        <v>4</v>
      </c>
      <c r="O8" s="105" t="s">
        <v>106</v>
      </c>
      <c r="P8" s="49">
        <v>25</v>
      </c>
      <c r="Q8" s="79" t="e">
        <f>#REF!</f>
        <v>#REF!</v>
      </c>
      <c r="R8" s="79" t="e">
        <f>#REF!</f>
        <v>#REF!</v>
      </c>
      <c r="S8" s="79" t="e">
        <f>#REF!</f>
        <v>#REF!</v>
      </c>
      <c r="T8" s="76">
        <v>4</v>
      </c>
      <c r="U8" s="74" t="s">
        <v>103</v>
      </c>
      <c r="V8" s="49">
        <v>17</v>
      </c>
      <c r="W8" s="79" t="e">
        <f>#REF!</f>
        <v>#REF!</v>
      </c>
      <c r="X8" s="83" t="e">
        <f>#REF!</f>
        <v>#REF!</v>
      </c>
      <c r="Y8" s="87" t="e">
        <f>#REF!</f>
        <v>#REF!</v>
      </c>
    </row>
    <row r="9" spans="2:25" s="69" customFormat="1" ht="20.25" customHeight="1">
      <c r="B9" s="66">
        <v>5</v>
      </c>
      <c r="C9" s="67" t="s">
        <v>87</v>
      </c>
      <c r="D9" s="70">
        <v>25</v>
      </c>
      <c r="E9" s="79" t="e">
        <f>#REF!</f>
        <v>#REF!</v>
      </c>
      <c r="F9" s="83" t="e">
        <f>#REF!</f>
        <v>#REF!</v>
      </c>
      <c r="G9" s="87" t="e">
        <f>#REF!</f>
        <v>#REF!</v>
      </c>
      <c r="H9" s="76">
        <v>5</v>
      </c>
      <c r="I9" s="102" t="s">
        <v>109</v>
      </c>
      <c r="J9" s="76">
        <v>26</v>
      </c>
      <c r="K9" s="82">
        <f>TBN21.3!AI34</f>
        <v>0</v>
      </c>
      <c r="L9" s="86">
        <f>TBN21.3!AJ34</f>
        <v>0</v>
      </c>
      <c r="M9" s="90">
        <f>TBN21.3!AK34</f>
        <v>0</v>
      </c>
      <c r="N9" s="76">
        <v>5</v>
      </c>
      <c r="O9" s="105" t="s">
        <v>110</v>
      </c>
      <c r="P9" s="49">
        <v>18</v>
      </c>
      <c r="Q9" s="79" t="e">
        <f>#REF!</f>
        <v>#REF!</v>
      </c>
      <c r="R9" s="83" t="e">
        <f>#REF!</f>
        <v>#REF!</v>
      </c>
      <c r="S9" s="87" t="e">
        <f>#REF!</f>
        <v>#REF!</v>
      </c>
      <c r="T9" s="76">
        <v>5</v>
      </c>
      <c r="U9" s="74" t="s">
        <v>107</v>
      </c>
      <c r="V9" s="49">
        <v>27</v>
      </c>
      <c r="W9" s="79" t="e">
        <f>#REF!</f>
        <v>#REF!</v>
      </c>
      <c r="X9" s="83" t="e">
        <f>#REF!</f>
        <v>#REF!</v>
      </c>
      <c r="Y9" s="87" t="e">
        <f>#REF!</f>
        <v>#REF!</v>
      </c>
    </row>
    <row r="10" spans="2:25" s="69" customFormat="1" ht="20.25" customHeight="1">
      <c r="B10" s="66">
        <v>6</v>
      </c>
      <c r="C10" s="67" t="s">
        <v>91</v>
      </c>
      <c r="D10" s="70">
        <v>23</v>
      </c>
      <c r="E10" s="79" t="e">
        <f>#REF!</f>
        <v>#REF!</v>
      </c>
      <c r="F10" s="83" t="e">
        <f>#REF!</f>
        <v>#REF!</v>
      </c>
      <c r="G10" s="87" t="e">
        <f>#REF!</f>
        <v>#REF!</v>
      </c>
      <c r="H10" s="76">
        <v>6</v>
      </c>
      <c r="I10" s="102" t="s">
        <v>113</v>
      </c>
      <c r="J10" s="76">
        <v>24</v>
      </c>
      <c r="K10" s="82" t="e">
        <f>#REF!</f>
        <v>#REF!</v>
      </c>
      <c r="L10" s="86" t="e">
        <f>#REF!</f>
        <v>#REF!</v>
      </c>
      <c r="M10" s="90" t="e">
        <f>#REF!</f>
        <v>#REF!</v>
      </c>
      <c r="N10" s="76">
        <v>6</v>
      </c>
      <c r="O10" s="105" t="s">
        <v>114</v>
      </c>
      <c r="P10" s="49">
        <v>26</v>
      </c>
      <c r="Q10" s="79" t="e">
        <f>#REF!</f>
        <v>#REF!</v>
      </c>
      <c r="R10" s="83" t="e">
        <f>#REF!</f>
        <v>#REF!</v>
      </c>
      <c r="S10" s="87" t="e">
        <f>#REF!</f>
        <v>#REF!</v>
      </c>
      <c r="T10" s="76">
        <v>6</v>
      </c>
      <c r="U10" s="74" t="s">
        <v>111</v>
      </c>
      <c r="V10" s="49">
        <v>22</v>
      </c>
      <c r="W10" s="79" t="e">
        <f>#REF!</f>
        <v>#REF!</v>
      </c>
      <c r="X10" s="83" t="e">
        <f>#REF!</f>
        <v>#REF!</v>
      </c>
      <c r="Y10" s="87" t="e">
        <f>#REF!</f>
        <v>#REF!</v>
      </c>
    </row>
    <row r="11" spans="2:25" s="69" customFormat="1" ht="20.25" customHeight="1">
      <c r="B11" s="66">
        <v>7</v>
      </c>
      <c r="C11" s="68" t="s">
        <v>71</v>
      </c>
      <c r="D11" s="66">
        <v>21</v>
      </c>
      <c r="E11" s="80" t="e">
        <f>#REF!</f>
        <v>#REF!</v>
      </c>
      <c r="F11" s="84" t="e">
        <f>#REF!</f>
        <v>#REF!</v>
      </c>
      <c r="G11" s="103" t="e">
        <f>#REF!</f>
        <v>#REF!</v>
      </c>
      <c r="H11" s="76">
        <v>7</v>
      </c>
      <c r="I11" s="102" t="s">
        <v>117</v>
      </c>
      <c r="J11" s="76">
        <v>20</v>
      </c>
      <c r="K11" s="82">
        <f>TQW21.2!AI43</f>
        <v>0</v>
      </c>
      <c r="L11" s="86">
        <f>TQW21.2!AJ43</f>
        <v>0</v>
      </c>
      <c r="M11" s="90">
        <f>TQW21.2!AK43</f>
        <v>0</v>
      </c>
      <c r="N11" s="76">
        <v>7</v>
      </c>
      <c r="O11" s="105" t="s">
        <v>118</v>
      </c>
      <c r="P11" s="49">
        <v>19</v>
      </c>
      <c r="Q11" s="79" t="e">
        <f>#REF!</f>
        <v>#REF!</v>
      </c>
      <c r="R11" s="83" t="e">
        <f>#REF!</f>
        <v>#REF!</v>
      </c>
      <c r="S11" s="87" t="e">
        <f>#REF!</f>
        <v>#REF!</v>
      </c>
      <c r="T11" s="76">
        <v>7</v>
      </c>
      <c r="U11" s="75" t="s">
        <v>115</v>
      </c>
      <c r="V11" s="49">
        <v>10</v>
      </c>
      <c r="W11" s="79" t="e">
        <f>#REF!</f>
        <v>#REF!</v>
      </c>
      <c r="X11" s="83" t="e">
        <f>#REF!</f>
        <v>#REF!</v>
      </c>
      <c r="Y11" s="87" t="e">
        <f>#REF!</f>
        <v>#REF!</v>
      </c>
    </row>
    <row r="12" spans="2:25" s="69" customFormat="1" ht="20.25" customHeight="1">
      <c r="B12" s="66">
        <v>8</v>
      </c>
      <c r="C12" s="68" t="s">
        <v>76</v>
      </c>
      <c r="D12" s="66">
        <v>24</v>
      </c>
      <c r="E12" s="80" t="e">
        <f>#REF!</f>
        <v>#REF!</v>
      </c>
      <c r="F12" s="84" t="e">
        <f>#REF!</f>
        <v>#REF!</v>
      </c>
      <c r="G12" s="103" t="e">
        <f>#REF!</f>
        <v>#REF!</v>
      </c>
      <c r="H12" s="76">
        <v>8</v>
      </c>
      <c r="I12" s="102" t="s">
        <v>120</v>
      </c>
      <c r="J12" s="76">
        <v>33</v>
      </c>
      <c r="K12" s="82" t="e">
        <f>#REF!</f>
        <v>#REF!</v>
      </c>
      <c r="L12" s="86" t="e">
        <f>#REF!</f>
        <v>#REF!</v>
      </c>
      <c r="M12" s="90" t="e">
        <f>#REF!</f>
        <v>#REF!</v>
      </c>
      <c r="N12" s="76">
        <v>8</v>
      </c>
      <c r="O12" s="105" t="s">
        <v>121</v>
      </c>
      <c r="P12" s="49">
        <v>19</v>
      </c>
      <c r="Q12" s="79" t="e">
        <f>#REF!</f>
        <v>#REF!</v>
      </c>
      <c r="R12" s="83" t="e">
        <f>#REF!</f>
        <v>#REF!</v>
      </c>
      <c r="S12" s="87" t="e">
        <f>#REF!</f>
        <v>#REF!</v>
      </c>
      <c r="T12" s="76">
        <v>8</v>
      </c>
      <c r="U12" s="74" t="s">
        <v>119</v>
      </c>
      <c r="V12" s="49">
        <v>25</v>
      </c>
      <c r="W12" s="79" t="e">
        <f>#REF!</f>
        <v>#REF!</v>
      </c>
      <c r="X12" s="83" t="e">
        <f>#REF!</f>
        <v>#REF!</v>
      </c>
      <c r="Y12" s="87" t="e">
        <f>#REF!</f>
        <v>#REF!</v>
      </c>
    </row>
    <row r="13" spans="2:25" s="69" customFormat="1" ht="20.25" customHeight="1">
      <c r="B13" s="66">
        <v>9</v>
      </c>
      <c r="C13" s="68" t="s">
        <v>80</v>
      </c>
      <c r="D13" s="66">
        <v>35</v>
      </c>
      <c r="E13" s="80" t="e">
        <f>#REF!</f>
        <v>#REF!</v>
      </c>
      <c r="F13" s="84" t="e">
        <f>#REF!</f>
        <v>#REF!</v>
      </c>
      <c r="G13" s="103" t="e">
        <f>#REF!</f>
        <v>#REF!</v>
      </c>
      <c r="H13" s="76">
        <v>9</v>
      </c>
      <c r="I13" s="102" t="s">
        <v>123</v>
      </c>
      <c r="J13" s="76">
        <v>33</v>
      </c>
      <c r="K13" s="82" t="e">
        <f>#REF!</f>
        <v>#REF!</v>
      </c>
      <c r="L13" s="86" t="e">
        <f>#REF!</f>
        <v>#REF!</v>
      </c>
      <c r="M13" s="90" t="e">
        <f>#REF!</f>
        <v>#REF!</v>
      </c>
      <c r="N13" s="76">
        <v>9</v>
      </c>
      <c r="O13" s="102" t="s">
        <v>97</v>
      </c>
      <c r="P13" s="76">
        <v>36</v>
      </c>
      <c r="Q13" s="80">
        <f>BHST20.3!AI55</f>
        <v>0</v>
      </c>
      <c r="R13" s="84">
        <f>BHST20.3!AJ55</f>
        <v>0</v>
      </c>
      <c r="S13" s="88">
        <f>BHST20.3!AK55</f>
        <v>0</v>
      </c>
      <c r="T13" s="76">
        <v>9</v>
      </c>
      <c r="U13" s="102" t="s">
        <v>122</v>
      </c>
      <c r="V13" s="76">
        <v>36</v>
      </c>
      <c r="W13" s="80" t="e">
        <f>#REF!</f>
        <v>#REF!</v>
      </c>
      <c r="X13" s="84" t="e">
        <f>#REF!</f>
        <v>#REF!</v>
      </c>
      <c r="Y13" s="88" t="e">
        <f>#REF!</f>
        <v>#REF!</v>
      </c>
    </row>
    <row r="14" spans="2:25" s="69" customFormat="1" ht="20.25" customHeight="1">
      <c r="B14" s="66">
        <v>10</v>
      </c>
      <c r="C14" s="68" t="s">
        <v>84</v>
      </c>
      <c r="D14" s="66">
        <v>33</v>
      </c>
      <c r="E14" s="80" t="e">
        <f>#REF!</f>
        <v>#REF!</v>
      </c>
      <c r="F14" s="84" t="e">
        <f>#REF!</f>
        <v>#REF!</v>
      </c>
      <c r="G14" s="103" t="e">
        <f>#REF!</f>
        <v>#REF!</v>
      </c>
      <c r="H14" s="76">
        <v>10</v>
      </c>
      <c r="I14" s="102" t="s">
        <v>73</v>
      </c>
      <c r="J14" s="76">
        <v>36</v>
      </c>
      <c r="K14" s="82" t="e">
        <f>#REF!</f>
        <v>#REF!</v>
      </c>
      <c r="L14" s="86" t="e">
        <f>#REF!</f>
        <v>#REF!</v>
      </c>
      <c r="M14" s="90" t="e">
        <f>#REF!</f>
        <v>#REF!</v>
      </c>
      <c r="N14" s="76">
        <v>10</v>
      </c>
      <c r="O14" s="102" t="s">
        <v>100</v>
      </c>
      <c r="P14" s="76">
        <v>39</v>
      </c>
      <c r="Q14" s="80" t="e">
        <f>#REF!</f>
        <v>#REF!</v>
      </c>
      <c r="R14" s="84" t="e">
        <f>#REF!</f>
        <v>#REF!</v>
      </c>
      <c r="S14" s="88" t="e">
        <f>#REF!</f>
        <v>#REF!</v>
      </c>
      <c r="T14" s="76">
        <v>10</v>
      </c>
      <c r="U14" s="102" t="s">
        <v>72</v>
      </c>
      <c r="V14" s="76">
        <v>37</v>
      </c>
      <c r="W14" s="80" t="e">
        <f>#REF!</f>
        <v>#REF!</v>
      </c>
      <c r="X14" s="84" t="e">
        <f>#REF!</f>
        <v>#REF!</v>
      </c>
      <c r="Y14" s="88" t="e">
        <f>#REF!</f>
        <v>#REF!</v>
      </c>
    </row>
    <row r="15" spans="2:25" s="69" customFormat="1" ht="20.25" customHeight="1">
      <c r="B15" s="66">
        <v>11</v>
      </c>
      <c r="C15" s="68" t="s">
        <v>89</v>
      </c>
      <c r="D15" s="66">
        <v>28</v>
      </c>
      <c r="E15" s="80" t="e">
        <f>#REF!</f>
        <v>#REF!</v>
      </c>
      <c r="F15" s="84" t="e">
        <f>#REF!</f>
        <v>#REF!</v>
      </c>
      <c r="G15" s="103" t="e">
        <f>#REF!</f>
        <v>#REF!</v>
      </c>
      <c r="H15" s="76">
        <v>11</v>
      </c>
      <c r="I15" s="102" t="s">
        <v>77</v>
      </c>
      <c r="J15" s="76">
        <v>25</v>
      </c>
      <c r="K15" s="82" t="e">
        <f>#REF!</f>
        <v>#REF!</v>
      </c>
      <c r="L15" s="86" t="e">
        <f>#REF!</f>
        <v>#REF!</v>
      </c>
      <c r="M15" s="90" t="e">
        <f>#REF!</f>
        <v>#REF!</v>
      </c>
      <c r="N15" s="76">
        <v>11</v>
      </c>
      <c r="O15" s="102" t="s">
        <v>104</v>
      </c>
      <c r="P15" s="76">
        <v>24</v>
      </c>
      <c r="Q15" s="80" t="e">
        <f>#REF!</f>
        <v>#REF!</v>
      </c>
      <c r="R15" s="84" t="e">
        <f>#REF!</f>
        <v>#REF!</v>
      </c>
      <c r="S15" s="88" t="e">
        <f>#REF!</f>
        <v>#REF!</v>
      </c>
      <c r="T15" s="76">
        <v>11</v>
      </c>
      <c r="U15" s="102" t="s">
        <v>85</v>
      </c>
      <c r="V15" s="76">
        <v>23</v>
      </c>
      <c r="W15" s="80" t="e">
        <f>#REF!</f>
        <v>#REF!</v>
      </c>
      <c r="X15" s="84" t="e">
        <f>#REF!</f>
        <v>#REF!</v>
      </c>
      <c r="Y15" s="88" t="e">
        <f>#REF!</f>
        <v>#REF!</v>
      </c>
    </row>
    <row r="16" spans="2:25" s="69" customFormat="1" ht="20.25" customHeight="1">
      <c r="B16" s="66">
        <v>12</v>
      </c>
      <c r="C16" s="68" t="s">
        <v>93</v>
      </c>
      <c r="D16" s="66">
        <v>34</v>
      </c>
      <c r="E16" s="80" t="e">
        <f>#REF!</f>
        <v>#REF!</v>
      </c>
      <c r="F16" s="84" t="e">
        <f>#REF!</f>
        <v>#REF!</v>
      </c>
      <c r="G16" s="103" t="e">
        <f>#REF!</f>
        <v>#REF!</v>
      </c>
      <c r="H16" s="76">
        <v>12</v>
      </c>
      <c r="I16" s="102" t="s">
        <v>81</v>
      </c>
      <c r="J16" s="76">
        <v>29</v>
      </c>
      <c r="K16" s="82">
        <f>TQW21.1!AI55</f>
        <v>0</v>
      </c>
      <c r="L16" s="86">
        <f>TQW21.1!AJ55</f>
        <v>0</v>
      </c>
      <c r="M16" s="90">
        <f>TQW21.1!AK55</f>
        <v>0</v>
      </c>
      <c r="N16" s="76">
        <v>12</v>
      </c>
      <c r="O16" s="102" t="s">
        <v>108</v>
      </c>
      <c r="P16" s="76">
        <v>24</v>
      </c>
      <c r="Q16" s="80" t="e">
        <f>#REF!</f>
        <v>#REF!</v>
      </c>
      <c r="R16" s="84" t="e">
        <f>#REF!</f>
        <v>#REF!</v>
      </c>
      <c r="S16" s="88" t="e">
        <f>#REF!</f>
        <v>#REF!</v>
      </c>
      <c r="T16" s="76">
        <v>12</v>
      </c>
      <c r="U16" s="102" t="s">
        <v>90</v>
      </c>
      <c r="V16" s="76">
        <v>32</v>
      </c>
      <c r="W16" s="80" t="e">
        <f>#REF!</f>
        <v>#REF!</v>
      </c>
      <c r="X16" s="84" t="e">
        <f>#REF!</f>
        <v>#REF!</v>
      </c>
      <c r="Y16" s="88" t="e">
        <f>#REF!</f>
        <v>#REF!</v>
      </c>
    </row>
    <row r="17" spans="1:25" s="69" customFormat="1" ht="21" customHeight="1">
      <c r="B17" s="148" t="s">
        <v>127</v>
      </c>
      <c r="C17" s="148"/>
      <c r="D17" s="148"/>
      <c r="E17" s="148"/>
      <c r="F17" s="148"/>
      <c r="G17" s="148"/>
      <c r="H17" s="76">
        <v>13</v>
      </c>
      <c r="I17" s="102" t="s">
        <v>86</v>
      </c>
      <c r="J17" s="76">
        <v>26</v>
      </c>
      <c r="K17" s="82" t="e">
        <f>#REF!</f>
        <v>#REF!</v>
      </c>
      <c r="L17" s="86" t="e">
        <f>#REF!</f>
        <v>#REF!</v>
      </c>
      <c r="M17" s="90" t="e">
        <f>#REF!</f>
        <v>#REF!</v>
      </c>
      <c r="N17" s="76">
        <v>13</v>
      </c>
      <c r="O17" s="102" t="s">
        <v>112</v>
      </c>
      <c r="P17" s="76">
        <v>26</v>
      </c>
      <c r="Q17" s="80">
        <f>BHST21.4!AI40</f>
        <v>1</v>
      </c>
      <c r="R17" s="84">
        <f>BHST21.4!AJ40</f>
        <v>4</v>
      </c>
      <c r="S17" s="88">
        <f>BHST21.4!AK40</f>
        <v>0</v>
      </c>
      <c r="T17" s="76">
        <v>13</v>
      </c>
      <c r="U17" s="102" t="s">
        <v>94</v>
      </c>
      <c r="V17" s="76">
        <v>19</v>
      </c>
      <c r="W17" s="80" t="e">
        <f>#REF!</f>
        <v>#REF!</v>
      </c>
      <c r="X17" s="84" t="e">
        <f>#REF!</f>
        <v>#REF!</v>
      </c>
      <c r="Y17" s="88" t="e">
        <f>#REF!</f>
        <v>#REF!</v>
      </c>
    </row>
    <row r="18" spans="1:25" s="69" customFormat="1" ht="21" customHeight="1">
      <c r="B18" s="177" t="s">
        <v>141</v>
      </c>
      <c r="C18" s="178"/>
      <c r="D18" s="178"/>
      <c r="E18" s="178"/>
      <c r="F18" s="175" t="e">
        <f>SUM(E5:E16)</f>
        <v>#REF!</v>
      </c>
      <c r="G18" s="176"/>
      <c r="H18" s="170" t="s">
        <v>130</v>
      </c>
      <c r="I18" s="170"/>
      <c r="J18" s="170"/>
      <c r="K18" s="170"/>
      <c r="L18" s="170"/>
      <c r="M18" s="170"/>
      <c r="N18" s="76">
        <v>14</v>
      </c>
      <c r="O18" s="102" t="s">
        <v>116</v>
      </c>
      <c r="P18" s="76">
        <v>39</v>
      </c>
      <c r="Q18" s="80">
        <f>LGT21.2!AI53</f>
        <v>0</v>
      </c>
      <c r="R18" s="84">
        <f>LGT21.2!AJ53</f>
        <v>0</v>
      </c>
      <c r="S18" s="88">
        <f>LGT21.2!AK53</f>
        <v>0</v>
      </c>
      <c r="T18" s="76">
        <v>14</v>
      </c>
      <c r="U18" s="102" t="s">
        <v>98</v>
      </c>
      <c r="V18" s="76">
        <v>33</v>
      </c>
      <c r="W18" s="80" t="e">
        <f>#REF!</f>
        <v>#REF!</v>
      </c>
      <c r="X18" s="84" t="e">
        <f>#REF!</f>
        <v>#REF!</v>
      </c>
      <c r="Y18" s="88" t="e">
        <f>#REF!</f>
        <v>#REF!</v>
      </c>
    </row>
    <row r="19" spans="1:25" s="69" customFormat="1" ht="21" customHeight="1">
      <c r="B19" s="167" t="e">
        <f>"Tổng HS vắng có phép "&amp;SUM(F5:F16)+SUM(F11:F16)</f>
        <v>#REF!</v>
      </c>
      <c r="C19" s="168"/>
      <c r="D19" s="168"/>
      <c r="E19" s="168"/>
      <c r="F19" s="168"/>
      <c r="G19" s="169"/>
      <c r="H19" s="171" t="s">
        <v>141</v>
      </c>
      <c r="I19" s="172"/>
      <c r="J19" s="172"/>
      <c r="K19" s="172"/>
      <c r="L19" s="175" t="e">
        <f>SUM(K5:K17)</f>
        <v>#REF!</v>
      </c>
      <c r="M19" s="176"/>
      <c r="N19" s="148" t="s">
        <v>128</v>
      </c>
      <c r="O19" s="148"/>
      <c r="P19" s="148"/>
      <c r="Q19" s="148"/>
      <c r="R19" s="148"/>
      <c r="S19" s="148"/>
      <c r="T19" s="76">
        <v>15</v>
      </c>
      <c r="U19" s="102" t="s">
        <v>101</v>
      </c>
      <c r="V19" s="76">
        <v>27</v>
      </c>
      <c r="W19" s="80" t="e">
        <f>#REF!</f>
        <v>#REF!</v>
      </c>
      <c r="X19" s="84" t="e">
        <f>#REF!</f>
        <v>#REF!</v>
      </c>
      <c r="Y19" s="88" t="e">
        <f>#REF!</f>
        <v>#REF!</v>
      </c>
    </row>
    <row r="20" spans="1:25" s="69" customFormat="1" ht="21" customHeight="1">
      <c r="B20" s="155" t="e">
        <f>"Tổng HS đi học trễ "&amp;SUM(G5:G10)+SUM(G5:G16)</f>
        <v>#REF!</v>
      </c>
      <c r="C20" s="156"/>
      <c r="D20" s="156"/>
      <c r="E20" s="156"/>
      <c r="F20" s="156"/>
      <c r="G20" s="157"/>
      <c r="H20" s="167" t="e">
        <f>"Tổng HS vắng có phép " &amp;SUM(L5:L17)</f>
        <v>#REF!</v>
      </c>
      <c r="I20" s="168"/>
      <c r="J20" s="168"/>
      <c r="K20" s="168"/>
      <c r="L20" s="168"/>
      <c r="M20" s="168"/>
      <c r="N20" s="171" t="s">
        <v>137</v>
      </c>
      <c r="O20" s="172"/>
      <c r="P20" s="172"/>
      <c r="Q20" s="172"/>
      <c r="R20" s="175" t="e">
        <f>SUM(Q5:Q18)</f>
        <v>#REF!</v>
      </c>
      <c r="S20" s="176"/>
      <c r="T20" s="76">
        <v>16</v>
      </c>
      <c r="U20" s="102" t="s">
        <v>105</v>
      </c>
      <c r="V20" s="76">
        <v>30</v>
      </c>
      <c r="W20" s="82" t="e">
        <f>#REF!</f>
        <v>#REF!</v>
      </c>
      <c r="X20" s="86" t="e">
        <f>#REF!</f>
        <v>#REF!</v>
      </c>
      <c r="Y20" s="90" t="e">
        <f>#REF!</f>
        <v>#REF!</v>
      </c>
    </row>
    <row r="21" spans="1:25" s="71" customFormat="1" ht="19.5">
      <c r="H21" s="173" t="e">
        <f>"Tổng HS đi học trễ " &amp;SUM(M5:M17)</f>
        <v>#REF!</v>
      </c>
      <c r="I21" s="174"/>
      <c r="J21" s="174"/>
      <c r="K21" s="174"/>
      <c r="L21" s="174"/>
      <c r="M21" s="174"/>
      <c r="N21" s="153" t="e">
        <f>"Tổng HS vắng có phép "&amp;SUM(R5:R18)</f>
        <v>#REF!</v>
      </c>
      <c r="O21" s="153"/>
      <c r="P21" s="153"/>
      <c r="Q21" s="153"/>
      <c r="R21" s="153"/>
      <c r="S21" s="153"/>
      <c r="T21" s="170" t="s">
        <v>129</v>
      </c>
      <c r="U21" s="170"/>
      <c r="V21" s="170"/>
      <c r="W21" s="170"/>
      <c r="X21" s="170"/>
      <c r="Y21" s="170"/>
    </row>
    <row r="22" spans="1:25" s="91" customFormat="1" ht="24.75" customHeight="1">
      <c r="A22" s="183" t="s">
        <v>139</v>
      </c>
      <c r="B22" s="183"/>
      <c r="C22" s="183"/>
      <c r="D22" s="183"/>
      <c r="E22" s="183"/>
      <c r="F22" s="183"/>
      <c r="G22" s="183"/>
      <c r="H22" s="183"/>
      <c r="I22" s="183"/>
      <c r="J22" s="183"/>
      <c r="K22" s="183"/>
      <c r="L22" s="184" t="e">
        <f>SUM(E5:E16)+SUM(K5:K17)+SUM(Q5:Q18)+SUM(W5:W20)</f>
        <v>#REF!</v>
      </c>
      <c r="M22" s="184"/>
      <c r="N22" s="154" t="e">
        <f>"Tổng HS đi học trễ "&amp;SUM(S5:S18)</f>
        <v>#REF!</v>
      </c>
      <c r="O22" s="154"/>
      <c r="P22" s="154"/>
      <c r="Q22" s="154"/>
      <c r="R22" s="154"/>
      <c r="S22" s="154"/>
      <c r="T22" s="171" t="s">
        <v>137</v>
      </c>
      <c r="U22" s="172"/>
      <c r="V22" s="172"/>
      <c r="W22" s="172"/>
      <c r="X22" s="175" t="e">
        <f>SUM(W5:W20)</f>
        <v>#REF!</v>
      </c>
      <c r="Y22" s="176"/>
    </row>
    <row r="23" spans="1:25" ht="24.75" customHeight="1">
      <c r="C23" s="186" t="s">
        <v>138</v>
      </c>
      <c r="D23" s="187"/>
      <c r="E23" s="187"/>
      <c r="F23" s="187"/>
      <c r="G23" s="187"/>
      <c r="H23" s="187"/>
      <c r="I23" s="187"/>
      <c r="J23" s="187"/>
      <c r="K23" s="187"/>
      <c r="L23" s="187"/>
      <c r="M23" s="187"/>
      <c r="N23" s="187"/>
      <c r="O23" s="185" t="e">
        <f>SUM(F5:F16)+SUM(L5:L17)+SUM(R5:R18)+SUM(X5:X20)</f>
        <v>#REF!</v>
      </c>
      <c r="P23" s="185"/>
      <c r="Q23" s="188"/>
      <c r="R23" s="188"/>
      <c r="S23" s="189"/>
      <c r="T23" s="167" t="e">
        <f>"Tổng HS vắng có phép "&amp; SUM(X5:X20)</f>
        <v>#REF!</v>
      </c>
      <c r="U23" s="168"/>
      <c r="V23" s="168"/>
      <c r="W23" s="168"/>
      <c r="X23" s="168"/>
      <c r="Y23" s="169"/>
    </row>
    <row r="24" spans="1:25" ht="24.75" customHeight="1">
      <c r="A24" s="108"/>
      <c r="B24" s="108"/>
      <c r="C24" s="107"/>
      <c r="E24" s="182" t="s">
        <v>140</v>
      </c>
      <c r="F24" s="182"/>
      <c r="G24" s="182"/>
      <c r="H24" s="182"/>
      <c r="I24" s="182"/>
      <c r="J24" s="182"/>
      <c r="K24" s="182"/>
      <c r="L24" s="182"/>
      <c r="M24" s="182"/>
      <c r="N24" s="182"/>
      <c r="O24" s="182"/>
      <c r="P24" s="180" t="e">
        <f>SUM(G5:G16)+SUM(M5:M17)+SUM(S5:S18)+SUM(Y5:Y20)</f>
        <v>#REF!</v>
      </c>
      <c r="Q24" s="180"/>
      <c r="R24" s="180"/>
      <c r="S24" s="181"/>
      <c r="T24" s="155" t="e">
        <f>"Tổng HS đi học trễ "&amp; SUM(Y5:Y20)</f>
        <v>#REF!</v>
      </c>
      <c r="U24" s="156"/>
      <c r="V24" s="156"/>
      <c r="W24" s="156"/>
      <c r="X24" s="156"/>
      <c r="Y24" s="157"/>
    </row>
    <row r="26" spans="1:25">
      <c r="C26" s="63"/>
      <c r="D26" s="63"/>
      <c r="E26" s="63"/>
      <c r="F26" s="63"/>
      <c r="G26" s="63"/>
    </row>
  </sheetData>
  <mergeCells count="31">
    <mergeCell ref="P24:S24"/>
    <mergeCell ref="E24:O24"/>
    <mergeCell ref="T23:Y23"/>
    <mergeCell ref="T24:Y24"/>
    <mergeCell ref="A22:K22"/>
    <mergeCell ref="L22:M22"/>
    <mergeCell ref="O23:P23"/>
    <mergeCell ref="T22:W22"/>
    <mergeCell ref="X22:Y22"/>
    <mergeCell ref="C23:N23"/>
    <mergeCell ref="Q23:S23"/>
    <mergeCell ref="B1:J1"/>
    <mergeCell ref="N1:Y1"/>
    <mergeCell ref="B2:Y2"/>
    <mergeCell ref="B3:Y3"/>
    <mergeCell ref="B17:G17"/>
    <mergeCell ref="T21:Y21"/>
    <mergeCell ref="N22:S22"/>
    <mergeCell ref="H18:M18"/>
    <mergeCell ref="B19:G19"/>
    <mergeCell ref="N19:S19"/>
    <mergeCell ref="B20:G20"/>
    <mergeCell ref="H20:M20"/>
    <mergeCell ref="N20:Q20"/>
    <mergeCell ref="H21:M21"/>
    <mergeCell ref="N21:S21"/>
    <mergeCell ref="R20:S20"/>
    <mergeCell ref="B18:E18"/>
    <mergeCell ref="F18:G18"/>
    <mergeCell ref="L19:M19"/>
    <mergeCell ref="H19:K19"/>
  </mergeCells>
  <pageMargins left="0.59" right="0.17" top="0.75" bottom="0.75" header="0.3" footer="0.3"/>
  <pageSetup paperSize="9" scale="7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9"/>
  <sheetViews>
    <sheetView topLeftCell="A16" zoomScaleNormal="100" workbookViewId="0">
      <selection activeCell="I44" sqref="I44"/>
    </sheetView>
  </sheetViews>
  <sheetFormatPr defaultColWidth="9.33203125" defaultRowHeight="18"/>
  <cols>
    <col min="1" max="1" width="7.1640625" style="8" customWidth="1"/>
    <col min="2" max="2" width="27" style="8" customWidth="1"/>
    <col min="3" max="3" width="10.5" style="8" customWidth="1"/>
    <col min="4" max="34" width="4" style="8" customWidth="1"/>
    <col min="35" max="37" width="5.6640625" style="8" customWidth="1"/>
    <col min="38" max="16384" width="9.33203125" style="8"/>
  </cols>
  <sheetData>
    <row r="1" spans="1:37">
      <c r="A1" s="204" t="s">
        <v>0</v>
      </c>
      <c r="B1" s="204"/>
      <c r="C1" s="204"/>
      <c r="D1" s="204"/>
      <c r="E1" s="204"/>
      <c r="F1" s="204"/>
      <c r="G1" s="204"/>
      <c r="H1" s="204"/>
      <c r="I1" s="204"/>
      <c r="J1" s="204"/>
      <c r="K1" s="204"/>
      <c r="L1" s="204"/>
      <c r="M1" s="204"/>
      <c r="N1" s="204"/>
      <c r="O1" s="204"/>
      <c r="P1" s="205" t="s">
        <v>1</v>
      </c>
      <c r="Q1" s="205"/>
      <c r="R1" s="205"/>
      <c r="S1" s="205"/>
      <c r="T1" s="205"/>
      <c r="U1" s="205"/>
      <c r="V1" s="205"/>
      <c r="W1" s="205"/>
      <c r="X1" s="205"/>
      <c r="Y1" s="205"/>
      <c r="Z1" s="205"/>
      <c r="AA1" s="205"/>
      <c r="AB1" s="205"/>
      <c r="AC1" s="205"/>
      <c r="AD1" s="205"/>
      <c r="AE1" s="205"/>
      <c r="AF1" s="205"/>
      <c r="AG1" s="205"/>
      <c r="AH1" s="205"/>
      <c r="AI1" s="205"/>
      <c r="AJ1" s="205"/>
      <c r="AK1" s="205"/>
    </row>
    <row r="2" spans="1:37">
      <c r="A2" s="205" t="s">
        <v>49</v>
      </c>
      <c r="B2" s="205"/>
      <c r="C2" s="205"/>
      <c r="D2" s="205"/>
      <c r="E2" s="205"/>
      <c r="F2" s="205"/>
      <c r="G2" s="205"/>
      <c r="H2" s="205"/>
      <c r="I2" s="205"/>
      <c r="J2" s="205"/>
      <c r="K2" s="205"/>
      <c r="L2" s="205"/>
      <c r="M2" s="205"/>
      <c r="N2" s="205"/>
      <c r="O2" s="205"/>
      <c r="P2" s="205" t="s">
        <v>2</v>
      </c>
      <c r="Q2" s="205"/>
      <c r="R2" s="205"/>
      <c r="S2" s="205"/>
      <c r="T2" s="205"/>
      <c r="U2" s="205"/>
      <c r="V2" s="205"/>
      <c r="W2" s="205"/>
      <c r="X2" s="205"/>
      <c r="Y2" s="205"/>
      <c r="Z2" s="205"/>
      <c r="AA2" s="205"/>
      <c r="AB2" s="205"/>
      <c r="AC2" s="205"/>
      <c r="AD2" s="205"/>
      <c r="AE2" s="205"/>
      <c r="AF2" s="205"/>
      <c r="AG2" s="205"/>
      <c r="AH2" s="205"/>
      <c r="AI2" s="205"/>
      <c r="AJ2" s="205"/>
      <c r="AK2" s="205"/>
    </row>
    <row r="3" spans="1:37" ht="30.75" customHeight="1">
      <c r="A3" s="206" t="s">
        <v>183</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06"/>
      <c r="AI3" s="206"/>
      <c r="AJ3" s="206"/>
      <c r="AK3" s="206"/>
    </row>
    <row r="4" spans="1:37" ht="31.5" customHeight="1">
      <c r="B4" s="92"/>
      <c r="C4" s="92"/>
      <c r="D4" s="92" t="s">
        <v>60</v>
      </c>
      <c r="E4" s="92" t="s">
        <v>60</v>
      </c>
      <c r="F4" s="92"/>
      <c r="G4" s="92"/>
      <c r="H4" s="190" t="s">
        <v>131</v>
      </c>
      <c r="I4" s="190"/>
      <c r="J4" s="190"/>
      <c r="K4" s="190"/>
      <c r="L4" s="190">
        <v>10</v>
      </c>
      <c r="M4" s="190"/>
      <c r="N4" s="190" t="s">
        <v>132</v>
      </c>
      <c r="O4" s="190"/>
      <c r="P4" s="190"/>
      <c r="Q4" s="190">
        <v>2021</v>
      </c>
      <c r="R4" s="190"/>
      <c r="S4" s="190"/>
      <c r="T4" s="92"/>
      <c r="U4" s="92"/>
      <c r="V4" s="92"/>
      <c r="W4" s="92"/>
      <c r="X4" s="92"/>
      <c r="Y4" s="92"/>
      <c r="Z4" s="92"/>
      <c r="AA4" s="92"/>
      <c r="AB4" s="92"/>
      <c r="AC4" s="92"/>
      <c r="AD4" s="92"/>
      <c r="AE4" s="92"/>
      <c r="AF4" s="92"/>
      <c r="AG4" s="92"/>
      <c r="AH4" s="92"/>
      <c r="AI4" s="92"/>
      <c r="AJ4" s="92"/>
      <c r="AK4" s="92"/>
    </row>
    <row r="5" spans="1:37" s="9" customFormat="1" ht="21" customHeight="1">
      <c r="A5" s="197" t="s">
        <v>3</v>
      </c>
      <c r="B5" s="199" t="s">
        <v>4</v>
      </c>
      <c r="C5" s="200"/>
      <c r="D5" s="93">
        <f>DATE(Q4,L4,1)</f>
        <v>44470</v>
      </c>
      <c r="E5" s="93">
        <f>D5+1</f>
        <v>44471</v>
      </c>
      <c r="F5" s="93">
        <f t="shared" ref="F5:AH5" si="0">E5+1</f>
        <v>44472</v>
      </c>
      <c r="G5" s="93">
        <f t="shared" si="0"/>
        <v>44473</v>
      </c>
      <c r="H5" s="93">
        <f t="shared" si="0"/>
        <v>44474</v>
      </c>
      <c r="I5" s="93">
        <f t="shared" si="0"/>
        <v>44475</v>
      </c>
      <c r="J5" s="93">
        <f t="shared" si="0"/>
        <v>44476</v>
      </c>
      <c r="K5" s="93">
        <f t="shared" si="0"/>
        <v>44477</v>
      </c>
      <c r="L5" s="93">
        <f t="shared" si="0"/>
        <v>44478</v>
      </c>
      <c r="M5" s="93">
        <f t="shared" si="0"/>
        <v>44479</v>
      </c>
      <c r="N5" s="93">
        <f t="shared" si="0"/>
        <v>44480</v>
      </c>
      <c r="O5" s="93">
        <f t="shared" si="0"/>
        <v>44481</v>
      </c>
      <c r="P5" s="93">
        <f t="shared" si="0"/>
        <v>44482</v>
      </c>
      <c r="Q5" s="93">
        <f t="shared" si="0"/>
        <v>44483</v>
      </c>
      <c r="R5" s="93">
        <f t="shared" si="0"/>
        <v>44484</v>
      </c>
      <c r="S5" s="93">
        <f t="shared" si="0"/>
        <v>44485</v>
      </c>
      <c r="T5" s="93">
        <f t="shared" si="0"/>
        <v>44486</v>
      </c>
      <c r="U5" s="93">
        <f t="shared" si="0"/>
        <v>44487</v>
      </c>
      <c r="V5" s="93">
        <f t="shared" si="0"/>
        <v>44488</v>
      </c>
      <c r="W5" s="93">
        <f t="shared" si="0"/>
        <v>44489</v>
      </c>
      <c r="X5" s="93">
        <f t="shared" si="0"/>
        <v>44490</v>
      </c>
      <c r="Y5" s="93">
        <f t="shared" si="0"/>
        <v>44491</v>
      </c>
      <c r="Z5" s="93">
        <f t="shared" si="0"/>
        <v>44492</v>
      </c>
      <c r="AA5" s="93">
        <f t="shared" si="0"/>
        <v>44493</v>
      </c>
      <c r="AB5" s="93">
        <f t="shared" si="0"/>
        <v>44494</v>
      </c>
      <c r="AC5" s="93">
        <f t="shared" si="0"/>
        <v>44495</v>
      </c>
      <c r="AD5" s="93">
        <f t="shared" si="0"/>
        <v>44496</v>
      </c>
      <c r="AE5" s="93">
        <f t="shared" si="0"/>
        <v>44497</v>
      </c>
      <c r="AF5" s="93">
        <f t="shared" si="0"/>
        <v>44498</v>
      </c>
      <c r="AG5" s="93">
        <f t="shared" si="0"/>
        <v>44499</v>
      </c>
      <c r="AH5" s="93">
        <f t="shared" si="0"/>
        <v>44500</v>
      </c>
      <c r="AI5" s="195" t="s">
        <v>5</v>
      </c>
      <c r="AJ5" s="195" t="s">
        <v>6</v>
      </c>
      <c r="AK5" s="195" t="s">
        <v>7</v>
      </c>
    </row>
    <row r="6" spans="1:37" s="9" customFormat="1" ht="21" customHeight="1">
      <c r="A6" s="198"/>
      <c r="B6" s="201"/>
      <c r="C6" s="202"/>
      <c r="D6" s="94">
        <f>IF(WEEKDAY(D5)=1,"CN",WEEKDAY(D5))</f>
        <v>6</v>
      </c>
      <c r="E6" s="94">
        <f t="shared" ref="E6:AH6" si="1">IF(WEEKDAY(E5)=1,"CN",WEEKDAY(E5))</f>
        <v>7</v>
      </c>
      <c r="F6" s="94" t="str">
        <f t="shared" si="1"/>
        <v>CN</v>
      </c>
      <c r="G6" s="94">
        <f t="shared" si="1"/>
        <v>2</v>
      </c>
      <c r="H6" s="94">
        <f t="shared" si="1"/>
        <v>3</v>
      </c>
      <c r="I6" s="94">
        <f t="shared" si="1"/>
        <v>4</v>
      </c>
      <c r="J6" s="94">
        <f t="shared" si="1"/>
        <v>5</v>
      </c>
      <c r="K6" s="94">
        <f t="shared" si="1"/>
        <v>6</v>
      </c>
      <c r="L6" s="94">
        <f t="shared" si="1"/>
        <v>7</v>
      </c>
      <c r="M6" s="94" t="str">
        <f t="shared" si="1"/>
        <v>CN</v>
      </c>
      <c r="N6" s="94">
        <f t="shared" si="1"/>
        <v>2</v>
      </c>
      <c r="O6" s="94">
        <f t="shared" si="1"/>
        <v>3</v>
      </c>
      <c r="P6" s="94">
        <f t="shared" si="1"/>
        <v>4</v>
      </c>
      <c r="Q6" s="94">
        <f t="shared" si="1"/>
        <v>5</v>
      </c>
      <c r="R6" s="94">
        <f t="shared" si="1"/>
        <v>6</v>
      </c>
      <c r="S6" s="94">
        <f t="shared" si="1"/>
        <v>7</v>
      </c>
      <c r="T6" s="94" t="str">
        <f t="shared" si="1"/>
        <v>CN</v>
      </c>
      <c r="U6" s="94">
        <f t="shared" si="1"/>
        <v>2</v>
      </c>
      <c r="V6" s="94">
        <f t="shared" si="1"/>
        <v>3</v>
      </c>
      <c r="W6" s="94">
        <f t="shared" si="1"/>
        <v>4</v>
      </c>
      <c r="X6" s="94">
        <f t="shared" si="1"/>
        <v>5</v>
      </c>
      <c r="Y6" s="94">
        <f t="shared" si="1"/>
        <v>6</v>
      </c>
      <c r="Z6" s="94">
        <f t="shared" si="1"/>
        <v>7</v>
      </c>
      <c r="AA6" s="94" t="str">
        <f t="shared" si="1"/>
        <v>CN</v>
      </c>
      <c r="AB6" s="94">
        <f t="shared" si="1"/>
        <v>2</v>
      </c>
      <c r="AC6" s="94">
        <f t="shared" si="1"/>
        <v>3</v>
      </c>
      <c r="AD6" s="94">
        <f t="shared" si="1"/>
        <v>4</v>
      </c>
      <c r="AE6" s="94">
        <f t="shared" si="1"/>
        <v>5</v>
      </c>
      <c r="AF6" s="94">
        <f t="shared" si="1"/>
        <v>6</v>
      </c>
      <c r="AG6" s="94">
        <f t="shared" si="1"/>
        <v>7</v>
      </c>
      <c r="AH6" s="94" t="str">
        <f t="shared" si="1"/>
        <v>CN</v>
      </c>
      <c r="AI6" s="196"/>
      <c r="AJ6" s="196"/>
      <c r="AK6" s="196"/>
    </row>
    <row r="7" spans="1:37" s="9" customFormat="1">
      <c r="A7" s="12">
        <v>1</v>
      </c>
      <c r="B7" s="119" t="s">
        <v>304</v>
      </c>
      <c r="C7" s="120"/>
      <c r="D7" s="38"/>
      <c r="E7" s="26"/>
      <c r="F7" s="26"/>
      <c r="G7" s="26"/>
      <c r="H7" s="25"/>
      <c r="I7" s="26"/>
      <c r="J7" s="26"/>
      <c r="K7" s="26"/>
      <c r="L7" s="26"/>
      <c r="M7" s="26"/>
      <c r="N7" s="26"/>
      <c r="O7" s="26"/>
      <c r="P7" s="25"/>
      <c r="Q7" s="26"/>
      <c r="R7" s="26"/>
      <c r="S7" s="26"/>
      <c r="T7" s="26"/>
      <c r="U7" s="25"/>
      <c r="V7" s="26"/>
      <c r="W7" s="26"/>
      <c r="X7" s="26"/>
      <c r="Y7" s="26"/>
      <c r="Z7" s="26"/>
      <c r="AA7" s="26"/>
      <c r="AB7" s="26"/>
      <c r="AC7" s="26"/>
      <c r="AD7" s="26"/>
      <c r="AE7" s="26"/>
      <c r="AF7" s="26"/>
      <c r="AG7" s="26"/>
      <c r="AH7" s="26"/>
      <c r="AI7" s="7">
        <f>COUNTIF(D7:AH7,"K")+2*COUNTIF(D7:AH7,"2K")+COUNTIF(D7:AH7,"TK")+COUNTIF(D7:AH7,"KT")+COUNTIF(D7:AH7,"PK")+COUNTIF(D7:AH7,"KP")+2*COUNTIF(D7:AH7,"K2")</f>
        <v>0</v>
      </c>
      <c r="AJ7" s="95">
        <f>COUNTIF(E7:AI7,"P")+2*COUNTIF(E7:AI7,"2P")+COUNTIF(E7:AI7,"TP")+COUNTIF(E7:AI7,"PT")+COUNTIF(E7:AI7,"PK")+COUNTIF(E7:AI7,"KP")+2*COUNTIF(E7:AI7,"P2")</f>
        <v>0</v>
      </c>
      <c r="AK7" s="109">
        <f>COUNTIF(D7:AH7,"T")+2*COUNTIF(D7:AH7,"2T")+2*COUNTIF(D7:AH7,"T2")+COUNTIF(D7:AH7,"PT")+COUNTIF(D7:AH7,"TP")+COUNTIF(D7:AH7,"TK")+COUNTIF(D7:AH7,"KT")</f>
        <v>0</v>
      </c>
    </row>
    <row r="8" spans="1:37" s="9" customFormat="1">
      <c r="A8" s="12">
        <v>2</v>
      </c>
      <c r="B8" s="119" t="s">
        <v>305</v>
      </c>
      <c r="C8" s="120"/>
      <c r="D8" s="38"/>
      <c r="E8" s="26"/>
      <c r="F8" s="26"/>
      <c r="G8" s="26"/>
      <c r="H8" s="25"/>
      <c r="I8" s="26"/>
      <c r="J8" s="26"/>
      <c r="K8" s="26"/>
      <c r="L8" s="26"/>
      <c r="M8" s="26"/>
      <c r="N8" s="26"/>
      <c r="O8" s="26"/>
      <c r="P8" s="25"/>
      <c r="Q8" s="26"/>
      <c r="R8" s="26"/>
      <c r="S8" s="26"/>
      <c r="T8" s="26"/>
      <c r="U8" s="25"/>
      <c r="V8" s="26"/>
      <c r="W8" s="26"/>
      <c r="X8" s="26"/>
      <c r="Y8" s="26"/>
      <c r="Z8" s="26"/>
      <c r="AA8" s="26"/>
      <c r="AB8" s="26"/>
      <c r="AC8" s="26"/>
      <c r="AD8" s="26"/>
      <c r="AE8" s="26"/>
      <c r="AF8" s="26"/>
      <c r="AG8" s="26"/>
      <c r="AH8" s="26"/>
      <c r="AI8" s="7">
        <f t="shared" ref="AI8:AI54" si="2">COUNTIF(D8:AH8,"K")+2*COUNTIF(D8:AH8,"2K")+COUNTIF(D8:AH8,"TK")+COUNTIF(D8:AH8,"KT")+COUNTIF(D8:AH8,"PK")+COUNTIF(D8:AH8,"KP")+2*COUNTIF(D8:AH8,"K2")</f>
        <v>0</v>
      </c>
      <c r="AJ8" s="95">
        <f t="shared" ref="AJ8:AJ54" si="3">COUNTIF(E8:AI8,"P")+2*COUNTIF(E8:AI8,"2P")+COUNTIF(E8:AI8,"TP")+COUNTIF(E8:AI8,"PT")+COUNTIF(E8:AI8,"PK")+COUNTIF(E8:AI8,"KP")+2*COUNTIF(E8:AI8,"P2")</f>
        <v>0</v>
      </c>
      <c r="AK8" s="109">
        <f t="shared" ref="AK8:AK54" si="4">COUNTIF(D8:AH8,"T")+2*COUNTIF(D8:AH8,"2T")+2*COUNTIF(D8:AH8,"T2")+COUNTIF(D8:AH8,"PT")+COUNTIF(D8:AH8,"TP")+COUNTIF(D8:AH8,"TK")+COUNTIF(D8:AH8,"KT")</f>
        <v>0</v>
      </c>
    </row>
    <row r="9" spans="1:37" s="9" customFormat="1">
      <c r="A9" s="12">
        <v>3</v>
      </c>
      <c r="B9" s="119" t="s">
        <v>306</v>
      </c>
      <c r="C9" s="120"/>
      <c r="D9" s="38"/>
      <c r="E9" s="26"/>
      <c r="F9" s="26"/>
      <c r="G9" s="26"/>
      <c r="H9" s="25"/>
      <c r="I9" s="26"/>
      <c r="J9" s="26"/>
      <c r="K9" s="26"/>
      <c r="L9" s="26"/>
      <c r="M9" s="26"/>
      <c r="N9" s="26"/>
      <c r="O9" s="26"/>
      <c r="P9" s="25"/>
      <c r="Q9" s="26"/>
      <c r="R9" s="26"/>
      <c r="S9" s="26"/>
      <c r="T9" s="26"/>
      <c r="U9" s="25"/>
      <c r="V9" s="26"/>
      <c r="W9" s="26"/>
      <c r="X9" s="26"/>
      <c r="Y9" s="26"/>
      <c r="Z9" s="26"/>
      <c r="AA9" s="26"/>
      <c r="AB9" s="26"/>
      <c r="AC9" s="26"/>
      <c r="AD9" s="26"/>
      <c r="AE9" s="26"/>
      <c r="AF9" s="26"/>
      <c r="AG9" s="26"/>
      <c r="AH9" s="26"/>
      <c r="AI9" s="7">
        <f t="shared" si="2"/>
        <v>0</v>
      </c>
      <c r="AJ9" s="95">
        <f t="shared" si="3"/>
        <v>0</v>
      </c>
      <c r="AK9" s="109">
        <f t="shared" si="4"/>
        <v>0</v>
      </c>
    </row>
    <row r="10" spans="1:37" s="9" customFormat="1">
      <c r="A10" s="12">
        <v>4</v>
      </c>
      <c r="B10" s="119" t="s">
        <v>307</v>
      </c>
      <c r="C10" s="120"/>
      <c r="D10" s="38"/>
      <c r="E10" s="26"/>
      <c r="F10" s="26"/>
      <c r="G10" s="26"/>
      <c r="H10" s="25"/>
      <c r="I10" s="26"/>
      <c r="J10" s="26"/>
      <c r="K10" s="26"/>
      <c r="L10" s="26"/>
      <c r="M10" s="26"/>
      <c r="N10" s="26"/>
      <c r="O10" s="26"/>
      <c r="P10" s="25"/>
      <c r="Q10" s="26"/>
      <c r="R10" s="26"/>
      <c r="S10" s="26"/>
      <c r="T10" s="26"/>
      <c r="U10" s="25"/>
      <c r="V10" s="26"/>
      <c r="W10" s="26"/>
      <c r="X10" s="26"/>
      <c r="Y10" s="26"/>
      <c r="Z10" s="26"/>
      <c r="AA10" s="26"/>
      <c r="AB10" s="26"/>
      <c r="AC10" s="26"/>
      <c r="AD10" s="26"/>
      <c r="AE10" s="26"/>
      <c r="AF10" s="26"/>
      <c r="AG10" s="26"/>
      <c r="AH10" s="26"/>
      <c r="AI10" s="7">
        <f t="shared" si="2"/>
        <v>0</v>
      </c>
      <c r="AJ10" s="95">
        <f t="shared" si="3"/>
        <v>0</v>
      </c>
      <c r="AK10" s="109">
        <f t="shared" si="4"/>
        <v>0</v>
      </c>
    </row>
    <row r="11" spans="1:37" s="9" customFormat="1">
      <c r="A11" s="12">
        <v>5</v>
      </c>
      <c r="B11" s="119" t="s">
        <v>308</v>
      </c>
      <c r="C11" s="120"/>
      <c r="D11" s="38"/>
      <c r="E11" s="26"/>
      <c r="F11" s="26"/>
      <c r="G11" s="26"/>
      <c r="H11" s="25"/>
      <c r="I11" s="26"/>
      <c r="J11" s="26"/>
      <c r="K11" s="26"/>
      <c r="L11" s="26"/>
      <c r="M11" s="26"/>
      <c r="N11" s="26"/>
      <c r="O11" s="26"/>
      <c r="P11" s="25"/>
      <c r="Q11" s="26"/>
      <c r="R11" s="26"/>
      <c r="S11" s="26"/>
      <c r="T11" s="26"/>
      <c r="U11" s="25"/>
      <c r="V11" s="26"/>
      <c r="W11" s="26"/>
      <c r="X11" s="26"/>
      <c r="Y11" s="26"/>
      <c r="Z11" s="26"/>
      <c r="AA11" s="26"/>
      <c r="AB11" s="26"/>
      <c r="AC11" s="26"/>
      <c r="AD11" s="26"/>
      <c r="AE11" s="26"/>
      <c r="AF11" s="26"/>
      <c r="AG11" s="26"/>
      <c r="AH11" s="26"/>
      <c r="AI11" s="7">
        <f t="shared" si="2"/>
        <v>0</v>
      </c>
      <c r="AJ11" s="95">
        <f t="shared" si="3"/>
        <v>0</v>
      </c>
      <c r="AK11" s="109">
        <f t="shared" si="4"/>
        <v>0</v>
      </c>
    </row>
    <row r="12" spans="1:37" s="9" customFormat="1">
      <c r="A12" s="12">
        <v>6</v>
      </c>
      <c r="B12" s="119" t="s">
        <v>309</v>
      </c>
      <c r="C12" s="120"/>
      <c r="D12" s="26"/>
      <c r="E12" s="26"/>
      <c r="F12" s="26"/>
      <c r="G12" s="26"/>
      <c r="H12" s="25"/>
      <c r="I12" s="26"/>
      <c r="J12" s="26"/>
      <c r="K12" s="26"/>
      <c r="L12" s="26"/>
      <c r="M12" s="26"/>
      <c r="N12" s="26"/>
      <c r="O12" s="26"/>
      <c r="P12" s="25"/>
      <c r="Q12" s="26"/>
      <c r="R12" s="26"/>
      <c r="S12" s="26"/>
      <c r="T12" s="26"/>
      <c r="U12" s="25"/>
      <c r="V12" s="26"/>
      <c r="W12" s="26"/>
      <c r="X12" s="26"/>
      <c r="Y12" s="26"/>
      <c r="Z12" s="26"/>
      <c r="AA12" s="26"/>
      <c r="AB12" s="26"/>
      <c r="AC12" s="26"/>
      <c r="AD12" s="26"/>
      <c r="AE12" s="26"/>
      <c r="AF12" s="26"/>
      <c r="AG12" s="26"/>
      <c r="AH12" s="26"/>
      <c r="AI12" s="7">
        <f t="shared" si="2"/>
        <v>0</v>
      </c>
      <c r="AJ12" s="95">
        <f t="shared" si="3"/>
        <v>0</v>
      </c>
      <c r="AK12" s="109">
        <f t="shared" si="4"/>
        <v>0</v>
      </c>
    </row>
    <row r="13" spans="1:37" s="9" customFormat="1">
      <c r="A13" s="12">
        <v>7</v>
      </c>
      <c r="B13" s="119" t="s">
        <v>310</v>
      </c>
      <c r="C13" s="120"/>
      <c r="D13" s="26"/>
      <c r="E13" s="26"/>
      <c r="F13" s="26"/>
      <c r="G13" s="26"/>
      <c r="H13" s="25"/>
      <c r="I13" s="26"/>
      <c r="J13" s="26"/>
      <c r="K13" s="26"/>
      <c r="L13" s="26"/>
      <c r="M13" s="26"/>
      <c r="N13" s="26"/>
      <c r="O13" s="26"/>
      <c r="P13" s="25"/>
      <c r="Q13" s="26"/>
      <c r="R13" s="26"/>
      <c r="S13" s="26"/>
      <c r="T13" s="26"/>
      <c r="U13" s="25"/>
      <c r="V13" s="26"/>
      <c r="W13" s="26"/>
      <c r="X13" s="26"/>
      <c r="Y13" s="26"/>
      <c r="Z13" s="26"/>
      <c r="AA13" s="26"/>
      <c r="AB13" s="26"/>
      <c r="AC13" s="26"/>
      <c r="AD13" s="26"/>
      <c r="AE13" s="26"/>
      <c r="AF13" s="26"/>
      <c r="AG13" s="26"/>
      <c r="AH13" s="26"/>
      <c r="AI13" s="7">
        <f t="shared" si="2"/>
        <v>0</v>
      </c>
      <c r="AJ13" s="95">
        <f t="shared" si="3"/>
        <v>0</v>
      </c>
      <c r="AK13" s="109">
        <f t="shared" si="4"/>
        <v>0</v>
      </c>
    </row>
    <row r="14" spans="1:37" s="9" customFormat="1">
      <c r="A14" s="12">
        <v>8</v>
      </c>
      <c r="B14" s="119" t="s">
        <v>311</v>
      </c>
      <c r="C14" s="120"/>
      <c r="D14" s="26"/>
      <c r="E14" s="26"/>
      <c r="F14" s="26"/>
      <c r="G14" s="26"/>
      <c r="H14" s="25"/>
      <c r="I14" s="26"/>
      <c r="J14" s="26"/>
      <c r="K14" s="26"/>
      <c r="L14" s="26"/>
      <c r="M14" s="26"/>
      <c r="N14" s="26"/>
      <c r="O14" s="26"/>
      <c r="P14" s="25"/>
      <c r="Q14" s="26"/>
      <c r="R14" s="26"/>
      <c r="S14" s="26"/>
      <c r="T14" s="26"/>
      <c r="U14" s="25"/>
      <c r="V14" s="26"/>
      <c r="W14" s="26"/>
      <c r="X14" s="26"/>
      <c r="Y14" s="26"/>
      <c r="Z14" s="26"/>
      <c r="AA14" s="26"/>
      <c r="AB14" s="26"/>
      <c r="AC14" s="26"/>
      <c r="AD14" s="26"/>
      <c r="AE14" s="26"/>
      <c r="AF14" s="26"/>
      <c r="AG14" s="26"/>
      <c r="AH14" s="26"/>
      <c r="AI14" s="7">
        <f t="shared" si="2"/>
        <v>0</v>
      </c>
      <c r="AJ14" s="95">
        <f t="shared" si="3"/>
        <v>0</v>
      </c>
      <c r="AK14" s="109">
        <f t="shared" si="4"/>
        <v>0</v>
      </c>
    </row>
    <row r="15" spans="1:37" s="9" customFormat="1">
      <c r="A15" s="12">
        <v>9</v>
      </c>
      <c r="B15" s="119" t="s">
        <v>312</v>
      </c>
      <c r="C15" s="120"/>
      <c r="D15" s="26"/>
      <c r="E15" s="26"/>
      <c r="F15" s="26"/>
      <c r="G15" s="26"/>
      <c r="H15" s="25"/>
      <c r="I15" s="26"/>
      <c r="J15" s="26"/>
      <c r="K15" s="26"/>
      <c r="L15" s="26"/>
      <c r="M15" s="26"/>
      <c r="N15" s="26"/>
      <c r="O15" s="26"/>
      <c r="P15" s="25"/>
      <c r="Q15" s="26"/>
      <c r="R15" s="26"/>
      <c r="S15" s="26"/>
      <c r="T15" s="26"/>
      <c r="U15" s="25"/>
      <c r="V15" s="26"/>
      <c r="W15" s="26"/>
      <c r="X15" s="26"/>
      <c r="Y15" s="26"/>
      <c r="Z15" s="26"/>
      <c r="AA15" s="26"/>
      <c r="AB15" s="26"/>
      <c r="AC15" s="26"/>
      <c r="AD15" s="26"/>
      <c r="AE15" s="26"/>
      <c r="AF15" s="26"/>
      <c r="AG15" s="26"/>
      <c r="AH15" s="26"/>
      <c r="AI15" s="7">
        <f t="shared" si="2"/>
        <v>0</v>
      </c>
      <c r="AJ15" s="95">
        <f t="shared" si="3"/>
        <v>0</v>
      </c>
      <c r="AK15" s="109">
        <f t="shared" si="4"/>
        <v>0</v>
      </c>
    </row>
    <row r="16" spans="1:37" s="9" customFormat="1">
      <c r="A16" s="12">
        <v>10</v>
      </c>
      <c r="B16" s="119" t="s">
        <v>313</v>
      </c>
      <c r="C16" s="120"/>
      <c r="D16" s="26"/>
      <c r="E16" s="26"/>
      <c r="F16" s="26"/>
      <c r="G16" s="26"/>
      <c r="H16" s="25"/>
      <c r="I16" s="26"/>
      <c r="J16" s="26"/>
      <c r="K16" s="26"/>
      <c r="L16" s="26"/>
      <c r="M16" s="26"/>
      <c r="N16" s="26"/>
      <c r="O16" s="26"/>
      <c r="P16" s="25"/>
      <c r="Q16" s="26"/>
      <c r="R16" s="26"/>
      <c r="S16" s="26"/>
      <c r="T16" s="26"/>
      <c r="U16" s="25"/>
      <c r="V16" s="26"/>
      <c r="W16" s="26"/>
      <c r="X16" s="26"/>
      <c r="Y16" s="26"/>
      <c r="Z16" s="26"/>
      <c r="AA16" s="26"/>
      <c r="AB16" s="26"/>
      <c r="AC16" s="26"/>
      <c r="AD16" s="26"/>
      <c r="AE16" s="26"/>
      <c r="AF16" s="26"/>
      <c r="AG16" s="26"/>
      <c r="AH16" s="26"/>
      <c r="AI16" s="7">
        <f t="shared" si="2"/>
        <v>0</v>
      </c>
      <c r="AJ16" s="95">
        <f t="shared" si="3"/>
        <v>0</v>
      </c>
      <c r="AK16" s="109">
        <f t="shared" si="4"/>
        <v>0</v>
      </c>
    </row>
    <row r="17" spans="1:37" s="9" customFormat="1">
      <c r="A17" s="12">
        <v>11</v>
      </c>
      <c r="B17" s="119" t="s">
        <v>314</v>
      </c>
      <c r="C17" s="120"/>
      <c r="D17" s="26"/>
      <c r="E17" s="26"/>
      <c r="F17" s="26"/>
      <c r="G17" s="26"/>
      <c r="H17" s="25"/>
      <c r="I17" s="26"/>
      <c r="J17" s="26"/>
      <c r="K17" s="26"/>
      <c r="L17" s="26"/>
      <c r="M17" s="26"/>
      <c r="N17" s="26"/>
      <c r="O17" s="26"/>
      <c r="P17" s="25"/>
      <c r="Q17" s="26"/>
      <c r="R17" s="26"/>
      <c r="S17" s="26"/>
      <c r="T17" s="26"/>
      <c r="U17" s="25"/>
      <c r="V17" s="26"/>
      <c r="W17" s="26"/>
      <c r="X17" s="26"/>
      <c r="Y17" s="26"/>
      <c r="Z17" s="26"/>
      <c r="AA17" s="26"/>
      <c r="AB17" s="26"/>
      <c r="AC17" s="26"/>
      <c r="AD17" s="26"/>
      <c r="AE17" s="26"/>
      <c r="AF17" s="26"/>
      <c r="AG17" s="26"/>
      <c r="AH17" s="26"/>
      <c r="AI17" s="7">
        <f t="shared" si="2"/>
        <v>0</v>
      </c>
      <c r="AJ17" s="95">
        <f t="shared" si="3"/>
        <v>0</v>
      </c>
      <c r="AK17" s="109">
        <f t="shared" si="4"/>
        <v>0</v>
      </c>
    </row>
    <row r="18" spans="1:37" s="9" customFormat="1">
      <c r="A18" s="12">
        <v>12</v>
      </c>
      <c r="B18" s="119" t="s">
        <v>315</v>
      </c>
      <c r="C18" s="120"/>
      <c r="D18" s="26"/>
      <c r="E18" s="26"/>
      <c r="F18" s="26"/>
      <c r="G18" s="26"/>
      <c r="H18" s="25"/>
      <c r="I18" s="26"/>
      <c r="J18" s="26"/>
      <c r="K18" s="26"/>
      <c r="L18" s="26"/>
      <c r="M18" s="26"/>
      <c r="N18" s="26"/>
      <c r="O18" s="26"/>
      <c r="P18" s="25"/>
      <c r="Q18" s="26"/>
      <c r="R18" s="26"/>
      <c r="S18" s="26"/>
      <c r="T18" s="26"/>
      <c r="U18" s="25"/>
      <c r="V18" s="26"/>
      <c r="W18" s="26"/>
      <c r="X18" s="26"/>
      <c r="Y18" s="26"/>
      <c r="Z18" s="26"/>
      <c r="AA18" s="26"/>
      <c r="AB18" s="26"/>
      <c r="AC18" s="26"/>
      <c r="AD18" s="26"/>
      <c r="AE18" s="26"/>
      <c r="AF18" s="26"/>
      <c r="AG18" s="26"/>
      <c r="AH18" s="26"/>
      <c r="AI18" s="7">
        <f t="shared" si="2"/>
        <v>0</v>
      </c>
      <c r="AJ18" s="95">
        <f t="shared" si="3"/>
        <v>0</v>
      </c>
      <c r="AK18" s="109">
        <f t="shared" si="4"/>
        <v>0</v>
      </c>
    </row>
    <row r="19" spans="1:37" s="9" customFormat="1">
      <c r="A19" s="12">
        <v>13</v>
      </c>
      <c r="B19" s="119" t="s">
        <v>316</v>
      </c>
      <c r="C19" s="120"/>
      <c r="D19" s="26"/>
      <c r="E19" s="39"/>
      <c r="F19" s="39"/>
      <c r="G19" s="39"/>
      <c r="H19" s="25"/>
      <c r="I19" s="39"/>
      <c r="J19" s="39"/>
      <c r="K19" s="39"/>
      <c r="L19" s="39"/>
      <c r="M19" s="39"/>
      <c r="N19" s="39"/>
      <c r="O19" s="39"/>
      <c r="P19" s="25"/>
      <c r="Q19" s="39"/>
      <c r="R19" s="39"/>
      <c r="S19" s="39"/>
      <c r="T19" s="39"/>
      <c r="U19" s="25"/>
      <c r="V19" s="39"/>
      <c r="W19" s="39"/>
      <c r="X19" s="39"/>
      <c r="Y19" s="39"/>
      <c r="Z19" s="39"/>
      <c r="AA19" s="39"/>
      <c r="AB19" s="39"/>
      <c r="AC19" s="39"/>
      <c r="AD19" s="39"/>
      <c r="AE19" s="39"/>
      <c r="AF19" s="39"/>
      <c r="AG19" s="39"/>
      <c r="AH19" s="39"/>
      <c r="AI19" s="7">
        <f t="shared" si="2"/>
        <v>0</v>
      </c>
      <c r="AJ19" s="95">
        <f t="shared" si="3"/>
        <v>0</v>
      </c>
      <c r="AK19" s="109">
        <f t="shared" si="4"/>
        <v>0</v>
      </c>
    </row>
    <row r="20" spans="1:37" s="9" customFormat="1">
      <c r="A20" s="12">
        <v>14</v>
      </c>
      <c r="B20" s="119" t="s">
        <v>317</v>
      </c>
      <c r="C20" s="120"/>
      <c r="D20" s="26"/>
      <c r="E20" s="26"/>
      <c r="F20" s="26"/>
      <c r="G20" s="26"/>
      <c r="H20" s="25"/>
      <c r="I20" s="26"/>
      <c r="J20" s="26"/>
      <c r="K20" s="26"/>
      <c r="L20" s="26"/>
      <c r="M20" s="26"/>
      <c r="N20" s="26"/>
      <c r="O20" s="26"/>
      <c r="P20" s="25"/>
      <c r="Q20" s="26"/>
      <c r="R20" s="26"/>
      <c r="S20" s="26"/>
      <c r="T20" s="26"/>
      <c r="U20" s="25"/>
      <c r="V20" s="26"/>
      <c r="W20" s="26"/>
      <c r="X20" s="26"/>
      <c r="Y20" s="26"/>
      <c r="Z20" s="26"/>
      <c r="AA20" s="26"/>
      <c r="AB20" s="26"/>
      <c r="AC20" s="26"/>
      <c r="AD20" s="26"/>
      <c r="AE20" s="26"/>
      <c r="AF20" s="26"/>
      <c r="AG20" s="26"/>
      <c r="AH20" s="26"/>
      <c r="AI20" s="7">
        <f t="shared" si="2"/>
        <v>0</v>
      </c>
      <c r="AJ20" s="95">
        <f t="shared" si="3"/>
        <v>0</v>
      </c>
      <c r="AK20" s="109">
        <f t="shared" si="4"/>
        <v>0</v>
      </c>
    </row>
    <row r="21" spans="1:37" s="9" customFormat="1">
      <c r="A21" s="12">
        <v>15</v>
      </c>
      <c r="B21" s="119" t="s">
        <v>318</v>
      </c>
      <c r="C21" s="120"/>
      <c r="D21" s="26"/>
      <c r="E21" s="26"/>
      <c r="F21" s="26"/>
      <c r="G21" s="26"/>
      <c r="H21" s="25"/>
      <c r="I21" s="26"/>
      <c r="J21" s="26"/>
      <c r="L21" s="26"/>
      <c r="M21" s="26"/>
      <c r="N21" s="26"/>
      <c r="O21" s="26"/>
      <c r="P21" s="25"/>
      <c r="Q21" s="26"/>
      <c r="R21" s="26"/>
      <c r="S21" s="26"/>
      <c r="T21" s="26"/>
      <c r="U21" s="25"/>
      <c r="V21" s="26"/>
      <c r="W21" s="26"/>
      <c r="X21" s="26"/>
      <c r="Y21" s="26"/>
      <c r="Z21" s="26"/>
      <c r="AA21" s="26"/>
      <c r="AB21" s="26"/>
      <c r="AC21" s="26"/>
      <c r="AD21" s="26"/>
      <c r="AE21" s="26"/>
      <c r="AF21" s="26"/>
      <c r="AG21" s="26"/>
      <c r="AH21" s="26"/>
      <c r="AI21" s="7">
        <f t="shared" si="2"/>
        <v>0</v>
      </c>
      <c r="AJ21" s="95">
        <f t="shared" si="3"/>
        <v>0</v>
      </c>
      <c r="AK21" s="109">
        <f t="shared" si="4"/>
        <v>0</v>
      </c>
    </row>
    <row r="22" spans="1:37" s="11" customFormat="1">
      <c r="A22" s="12">
        <v>16</v>
      </c>
      <c r="B22" s="119" t="s">
        <v>319</v>
      </c>
      <c r="C22" s="120"/>
      <c r="D22" s="26"/>
      <c r="E22" s="26"/>
      <c r="F22" s="26"/>
      <c r="G22" s="26"/>
      <c r="H22" s="25"/>
      <c r="I22" s="26"/>
      <c r="J22" s="26"/>
      <c r="K22" s="26"/>
      <c r="L22" s="26"/>
      <c r="M22" s="26"/>
      <c r="N22" s="26"/>
      <c r="O22" s="26"/>
      <c r="P22" s="25"/>
      <c r="Q22" s="26"/>
      <c r="R22" s="26"/>
      <c r="S22" s="26"/>
      <c r="T22" s="26"/>
      <c r="U22" s="25"/>
      <c r="V22" s="26"/>
      <c r="W22" s="26"/>
      <c r="X22" s="26"/>
      <c r="Y22" s="26"/>
      <c r="Z22" s="26"/>
      <c r="AA22" s="26"/>
      <c r="AB22" s="26"/>
      <c r="AC22" s="26"/>
      <c r="AD22" s="26"/>
      <c r="AE22" s="26"/>
      <c r="AF22" s="26"/>
      <c r="AG22" s="26"/>
      <c r="AH22" s="26"/>
      <c r="AI22" s="7">
        <f t="shared" si="2"/>
        <v>0</v>
      </c>
      <c r="AJ22" s="95">
        <f t="shared" si="3"/>
        <v>0</v>
      </c>
      <c r="AK22" s="109">
        <f t="shared" si="4"/>
        <v>0</v>
      </c>
    </row>
    <row r="23" spans="1:37" s="36" customFormat="1">
      <c r="A23" s="12">
        <v>17</v>
      </c>
      <c r="B23" s="119" t="s">
        <v>320</v>
      </c>
      <c r="C23" s="120"/>
      <c r="D23" s="26"/>
      <c r="E23" s="26"/>
      <c r="F23" s="26"/>
      <c r="G23" s="26"/>
      <c r="H23" s="25"/>
      <c r="I23" s="26"/>
      <c r="J23" s="26"/>
      <c r="K23" s="26"/>
      <c r="L23" s="26"/>
      <c r="M23" s="26"/>
      <c r="N23" s="26"/>
      <c r="O23" s="26"/>
      <c r="P23" s="25"/>
      <c r="Q23" s="26"/>
      <c r="R23" s="26"/>
      <c r="S23" s="26"/>
      <c r="T23" s="26"/>
      <c r="U23" s="25"/>
      <c r="V23" s="26"/>
      <c r="W23" s="26"/>
      <c r="X23" s="26"/>
      <c r="Y23" s="26"/>
      <c r="Z23" s="26"/>
      <c r="AA23" s="26"/>
      <c r="AB23" s="26"/>
      <c r="AC23" s="26"/>
      <c r="AD23" s="26"/>
      <c r="AE23" s="26"/>
      <c r="AF23" s="26"/>
      <c r="AG23" s="26"/>
      <c r="AH23" s="26"/>
      <c r="AI23" s="7">
        <f t="shared" si="2"/>
        <v>0</v>
      </c>
      <c r="AJ23" s="95">
        <f t="shared" si="3"/>
        <v>0</v>
      </c>
      <c r="AK23" s="109">
        <f t="shared" si="4"/>
        <v>0</v>
      </c>
    </row>
    <row r="24" spans="1:37" s="36" customFormat="1">
      <c r="A24" s="12">
        <v>18</v>
      </c>
      <c r="B24" s="119" t="s">
        <v>321</v>
      </c>
      <c r="C24" s="120"/>
      <c r="D24" s="28"/>
      <c r="E24" s="28"/>
      <c r="F24" s="28"/>
      <c r="G24" s="28"/>
      <c r="H24" s="29"/>
      <c r="I24" s="28"/>
      <c r="J24" s="28"/>
      <c r="K24" s="28"/>
      <c r="L24" s="28"/>
      <c r="M24" s="28"/>
      <c r="N24" s="28"/>
      <c r="O24" s="28"/>
      <c r="P24" s="29"/>
      <c r="Q24" s="28"/>
      <c r="R24" s="28"/>
      <c r="S24" s="28"/>
      <c r="T24" s="28"/>
      <c r="U24" s="29"/>
      <c r="V24" s="28"/>
      <c r="W24" s="28"/>
      <c r="X24" s="28"/>
      <c r="Y24" s="28"/>
      <c r="Z24" s="28"/>
      <c r="AA24" s="28"/>
      <c r="AB24" s="28"/>
      <c r="AC24" s="28"/>
      <c r="AD24" s="28"/>
      <c r="AE24" s="28"/>
      <c r="AF24" s="28"/>
      <c r="AG24" s="28"/>
      <c r="AH24" s="28"/>
      <c r="AI24" s="7">
        <f t="shared" ref="AI24:AI52" si="5">COUNTIF(D24:AH24,"K")+2*COUNTIF(D24:AH24,"2K")+COUNTIF(D24:AH24,"TK")+COUNTIF(D24:AH24,"KT")+COUNTIF(D24:AH24,"PK")+COUNTIF(D24:AH24,"KP")+2*COUNTIF(D24:AH24,"K2")</f>
        <v>0</v>
      </c>
      <c r="AJ24" s="111">
        <f t="shared" ref="AJ24:AJ52" si="6">COUNTIF(E24:AI24,"P")+2*COUNTIF(E24:AI24,"2P")+COUNTIF(E24:AI24,"TP")+COUNTIF(E24:AI24,"PT")+COUNTIF(E24:AI24,"PK")+COUNTIF(E24:AI24,"KP")+2*COUNTIF(E24:AI24,"P2")</f>
        <v>0</v>
      </c>
      <c r="AK24" s="111">
        <f t="shared" ref="AK24:AK52" si="7">COUNTIF(D24:AH24,"T")+2*COUNTIF(D24:AH24,"2T")+2*COUNTIF(D24:AH24,"T2")+COUNTIF(D24:AH24,"PT")+COUNTIF(D24:AH24,"TP")+COUNTIF(D24:AH24,"TK")+COUNTIF(D24:AH24,"KT")</f>
        <v>0</v>
      </c>
    </row>
    <row r="25" spans="1:37" s="36" customFormat="1">
      <c r="A25" s="12">
        <v>19</v>
      </c>
      <c r="B25" s="119" t="s">
        <v>322</v>
      </c>
      <c r="C25" s="120"/>
      <c r="D25" s="28"/>
      <c r="E25" s="28"/>
      <c r="F25" s="28"/>
      <c r="G25" s="28"/>
      <c r="H25" s="29"/>
      <c r="I25" s="28"/>
      <c r="J25" s="28"/>
      <c r="K25" s="28"/>
      <c r="L25" s="28"/>
      <c r="M25" s="28"/>
      <c r="N25" s="28"/>
      <c r="O25" s="28"/>
      <c r="P25" s="29"/>
      <c r="Q25" s="28"/>
      <c r="R25" s="28"/>
      <c r="S25" s="28"/>
      <c r="T25" s="28"/>
      <c r="U25" s="29"/>
      <c r="V25" s="28"/>
      <c r="W25" s="28"/>
      <c r="X25" s="28"/>
      <c r="Y25" s="28"/>
      <c r="Z25" s="28"/>
      <c r="AA25" s="28"/>
      <c r="AB25" s="28"/>
      <c r="AC25" s="28"/>
      <c r="AD25" s="28"/>
      <c r="AE25" s="28"/>
      <c r="AF25" s="28"/>
      <c r="AG25" s="28"/>
      <c r="AH25" s="28"/>
      <c r="AI25" s="7">
        <f t="shared" si="5"/>
        <v>0</v>
      </c>
      <c r="AJ25" s="111">
        <f t="shared" si="6"/>
        <v>0</v>
      </c>
      <c r="AK25" s="111">
        <f t="shared" si="7"/>
        <v>0</v>
      </c>
    </row>
    <row r="26" spans="1:37" s="36" customFormat="1">
      <c r="A26" s="12">
        <v>20</v>
      </c>
      <c r="B26" s="119" t="s">
        <v>323</v>
      </c>
      <c r="C26" s="120"/>
      <c r="D26" s="28"/>
      <c r="E26" s="28"/>
      <c r="F26" s="28"/>
      <c r="G26" s="28"/>
      <c r="H26" s="29"/>
      <c r="I26" s="28"/>
      <c r="J26" s="28"/>
      <c r="K26" s="28"/>
      <c r="L26" s="28"/>
      <c r="M26" s="28"/>
      <c r="N26" s="28"/>
      <c r="O26" s="28"/>
      <c r="P26" s="29"/>
      <c r="Q26" s="28"/>
      <c r="R26" s="28"/>
      <c r="S26" s="28"/>
      <c r="T26" s="28"/>
      <c r="U26" s="29"/>
      <c r="V26" s="28"/>
      <c r="W26" s="28"/>
      <c r="X26" s="28"/>
      <c r="Y26" s="28"/>
      <c r="Z26" s="28"/>
      <c r="AA26" s="28"/>
      <c r="AB26" s="28"/>
      <c r="AC26" s="28"/>
      <c r="AD26" s="28"/>
      <c r="AE26" s="28"/>
      <c r="AF26" s="28"/>
      <c r="AG26" s="28"/>
      <c r="AH26" s="28"/>
      <c r="AI26" s="7">
        <f t="shared" si="5"/>
        <v>0</v>
      </c>
      <c r="AJ26" s="111">
        <f t="shared" si="6"/>
        <v>0</v>
      </c>
      <c r="AK26" s="111">
        <f t="shared" si="7"/>
        <v>0</v>
      </c>
    </row>
    <row r="27" spans="1:37" s="9" customFormat="1">
      <c r="A27" s="12">
        <v>21</v>
      </c>
      <c r="B27" s="119" t="s">
        <v>324</v>
      </c>
      <c r="C27" s="120"/>
      <c r="D27" s="28"/>
      <c r="E27" s="28"/>
      <c r="F27" s="28"/>
      <c r="G27" s="28"/>
      <c r="H27" s="29"/>
      <c r="I27" s="28"/>
      <c r="J27" s="28"/>
      <c r="K27" s="28"/>
      <c r="L27" s="28"/>
      <c r="M27" s="28"/>
      <c r="N27" s="28"/>
      <c r="O27" s="28"/>
      <c r="P27" s="29"/>
      <c r="Q27" s="28"/>
      <c r="R27" s="28"/>
      <c r="S27" s="28"/>
      <c r="T27" s="28"/>
      <c r="U27" s="29"/>
      <c r="V27" s="28"/>
      <c r="W27" s="28"/>
      <c r="X27" s="28"/>
      <c r="Y27" s="28"/>
      <c r="Z27" s="28"/>
      <c r="AA27" s="28"/>
      <c r="AB27" s="28"/>
      <c r="AC27" s="28"/>
      <c r="AD27" s="28"/>
      <c r="AE27" s="28"/>
      <c r="AF27" s="28"/>
      <c r="AG27" s="28"/>
      <c r="AH27" s="28"/>
      <c r="AI27" s="7">
        <f t="shared" si="5"/>
        <v>0</v>
      </c>
      <c r="AJ27" s="111">
        <f t="shared" si="6"/>
        <v>0</v>
      </c>
      <c r="AK27" s="111">
        <f t="shared" si="7"/>
        <v>0</v>
      </c>
    </row>
    <row r="28" spans="1:37" s="9" customFormat="1">
      <c r="A28" s="12">
        <v>22</v>
      </c>
      <c r="B28" s="119" t="s">
        <v>325</v>
      </c>
      <c r="C28" s="120"/>
      <c r="D28" s="28"/>
      <c r="E28" s="28"/>
      <c r="F28" s="28"/>
      <c r="G28" s="28"/>
      <c r="H28" s="29"/>
      <c r="I28" s="28"/>
      <c r="J28" s="28"/>
      <c r="K28" s="28"/>
      <c r="L28" s="28"/>
      <c r="M28" s="28"/>
      <c r="N28" s="28"/>
      <c r="O28" s="28"/>
      <c r="P28" s="29"/>
      <c r="Q28" s="28"/>
      <c r="R28" s="28"/>
      <c r="S28" s="28"/>
      <c r="T28" s="28"/>
      <c r="U28" s="29"/>
      <c r="V28" s="28"/>
      <c r="W28" s="28"/>
      <c r="X28" s="28"/>
      <c r="Y28" s="28"/>
      <c r="Z28" s="28"/>
      <c r="AA28" s="28"/>
      <c r="AB28" s="28"/>
      <c r="AC28" s="28"/>
      <c r="AD28" s="28"/>
      <c r="AE28" s="28"/>
      <c r="AF28" s="28"/>
      <c r="AG28" s="28"/>
      <c r="AH28" s="28"/>
      <c r="AI28" s="7">
        <f t="shared" si="5"/>
        <v>0</v>
      </c>
      <c r="AJ28" s="111">
        <f t="shared" si="6"/>
        <v>0</v>
      </c>
      <c r="AK28" s="111">
        <f t="shared" si="7"/>
        <v>0</v>
      </c>
    </row>
    <row r="29" spans="1:37" s="9" customFormat="1">
      <c r="A29" s="12">
        <v>23</v>
      </c>
      <c r="B29" s="119" t="s">
        <v>326</v>
      </c>
      <c r="C29" s="120"/>
      <c r="D29" s="28"/>
      <c r="E29" s="28"/>
      <c r="F29" s="28"/>
      <c r="G29" s="28"/>
      <c r="H29" s="29"/>
      <c r="I29" s="28"/>
      <c r="J29" s="28"/>
      <c r="K29" s="28"/>
      <c r="L29" s="28"/>
      <c r="M29" s="28"/>
      <c r="N29" s="28"/>
      <c r="O29" s="28"/>
      <c r="P29" s="29"/>
      <c r="Q29" s="28"/>
      <c r="R29" s="28"/>
      <c r="S29" s="28"/>
      <c r="T29" s="28"/>
      <c r="U29" s="29"/>
      <c r="V29" s="28"/>
      <c r="W29" s="28"/>
      <c r="X29" s="28"/>
      <c r="Y29" s="28"/>
      <c r="Z29" s="28"/>
      <c r="AA29" s="28"/>
      <c r="AB29" s="28"/>
      <c r="AC29" s="28"/>
      <c r="AD29" s="28"/>
      <c r="AE29" s="28"/>
      <c r="AF29" s="28"/>
      <c r="AG29" s="28"/>
      <c r="AH29" s="28"/>
      <c r="AI29" s="7">
        <f t="shared" si="5"/>
        <v>0</v>
      </c>
      <c r="AJ29" s="111">
        <f t="shared" si="6"/>
        <v>0</v>
      </c>
      <c r="AK29" s="111">
        <f t="shared" si="7"/>
        <v>0</v>
      </c>
    </row>
    <row r="30" spans="1:37" s="9" customFormat="1">
      <c r="A30" s="12">
        <v>24</v>
      </c>
      <c r="B30" s="119" t="s">
        <v>327</v>
      </c>
      <c r="C30" s="120"/>
      <c r="D30" s="28"/>
      <c r="E30" s="28"/>
      <c r="F30" s="28"/>
      <c r="G30" s="28"/>
      <c r="H30" s="29"/>
      <c r="I30" s="28"/>
      <c r="J30" s="28"/>
      <c r="K30" s="28"/>
      <c r="L30" s="28"/>
      <c r="M30" s="28"/>
      <c r="N30" s="28"/>
      <c r="O30" s="28"/>
      <c r="P30" s="29"/>
      <c r="Q30" s="28"/>
      <c r="R30" s="28"/>
      <c r="S30" s="28"/>
      <c r="T30" s="28"/>
      <c r="U30" s="29"/>
      <c r="V30" s="28"/>
      <c r="W30" s="28"/>
      <c r="X30" s="28"/>
      <c r="Y30" s="28"/>
      <c r="Z30" s="28"/>
      <c r="AA30" s="28"/>
      <c r="AB30" s="28"/>
      <c r="AC30" s="28"/>
      <c r="AD30" s="28"/>
      <c r="AE30" s="28"/>
      <c r="AF30" s="28"/>
      <c r="AG30" s="28"/>
      <c r="AH30" s="28"/>
      <c r="AI30" s="7">
        <f t="shared" si="5"/>
        <v>0</v>
      </c>
      <c r="AJ30" s="111">
        <f t="shared" si="6"/>
        <v>0</v>
      </c>
      <c r="AK30" s="111">
        <f t="shared" si="7"/>
        <v>0</v>
      </c>
    </row>
    <row r="31" spans="1:37" s="9" customFormat="1">
      <c r="A31" s="12">
        <v>25</v>
      </c>
      <c r="B31" s="119" t="s">
        <v>328</v>
      </c>
      <c r="C31" s="120"/>
      <c r="D31" s="28"/>
      <c r="E31" s="28"/>
      <c r="F31" s="28"/>
      <c r="G31" s="28"/>
      <c r="H31" s="29"/>
      <c r="I31" s="28"/>
      <c r="J31" s="28"/>
      <c r="K31" s="28"/>
      <c r="L31" s="28"/>
      <c r="M31" s="28"/>
      <c r="N31" s="28"/>
      <c r="O31" s="28"/>
      <c r="P31" s="29"/>
      <c r="Q31" s="28"/>
      <c r="R31" s="28"/>
      <c r="S31" s="28"/>
      <c r="T31" s="28"/>
      <c r="U31" s="29"/>
      <c r="V31" s="28"/>
      <c r="W31" s="28"/>
      <c r="X31" s="28"/>
      <c r="Y31" s="28"/>
      <c r="Z31" s="28"/>
      <c r="AA31" s="28"/>
      <c r="AB31" s="28"/>
      <c r="AC31" s="28"/>
      <c r="AD31" s="28"/>
      <c r="AE31" s="28"/>
      <c r="AF31" s="28"/>
      <c r="AG31" s="28"/>
      <c r="AH31" s="28"/>
      <c r="AI31" s="7">
        <f t="shared" si="5"/>
        <v>0</v>
      </c>
      <c r="AJ31" s="111">
        <f t="shared" si="6"/>
        <v>0</v>
      </c>
      <c r="AK31" s="111">
        <f t="shared" si="7"/>
        <v>0</v>
      </c>
    </row>
    <row r="32" spans="1:37" s="9" customFormat="1">
      <c r="A32" s="12">
        <v>26</v>
      </c>
      <c r="B32" s="119" t="s">
        <v>329</v>
      </c>
      <c r="C32" s="120"/>
      <c r="D32" s="28"/>
      <c r="E32" s="28"/>
      <c r="F32" s="28"/>
      <c r="G32" s="28"/>
      <c r="H32" s="29"/>
      <c r="I32" s="28"/>
      <c r="J32" s="28"/>
      <c r="K32" s="28"/>
      <c r="L32" s="28"/>
      <c r="M32" s="28"/>
      <c r="N32" s="28"/>
      <c r="O32" s="28"/>
      <c r="P32" s="29"/>
      <c r="Q32" s="28"/>
      <c r="R32" s="28"/>
      <c r="S32" s="28"/>
      <c r="T32" s="28"/>
      <c r="U32" s="29"/>
      <c r="V32" s="28"/>
      <c r="W32" s="28"/>
      <c r="X32" s="28"/>
      <c r="Y32" s="28"/>
      <c r="Z32" s="28"/>
      <c r="AA32" s="28"/>
      <c r="AB32" s="28"/>
      <c r="AC32" s="28"/>
      <c r="AD32" s="28"/>
      <c r="AE32" s="28"/>
      <c r="AF32" s="28"/>
      <c r="AG32" s="28"/>
      <c r="AH32" s="28"/>
      <c r="AI32" s="7">
        <f t="shared" si="5"/>
        <v>0</v>
      </c>
      <c r="AJ32" s="111">
        <f t="shared" si="6"/>
        <v>0</v>
      </c>
      <c r="AK32" s="111">
        <f t="shared" si="7"/>
        <v>0</v>
      </c>
    </row>
    <row r="33" spans="1:40" s="9" customFormat="1" ht="21" customHeight="1">
      <c r="A33" s="12">
        <v>27</v>
      </c>
      <c r="B33" s="119" t="s">
        <v>330</v>
      </c>
      <c r="C33" s="120"/>
      <c r="D33" s="28"/>
      <c r="E33" s="28"/>
      <c r="F33" s="28"/>
      <c r="G33" s="28"/>
      <c r="H33" s="29"/>
      <c r="I33" s="28"/>
      <c r="J33" s="28"/>
      <c r="K33" s="28"/>
      <c r="L33" s="28"/>
      <c r="M33" s="28"/>
      <c r="N33" s="28"/>
      <c r="O33" s="28"/>
      <c r="P33" s="29"/>
      <c r="Q33" s="28"/>
      <c r="R33" s="28"/>
      <c r="S33" s="28"/>
      <c r="T33" s="28"/>
      <c r="U33" s="29"/>
      <c r="V33" s="28"/>
      <c r="W33" s="28"/>
      <c r="X33" s="28"/>
      <c r="Y33" s="28"/>
      <c r="Z33" s="28"/>
      <c r="AA33" s="28"/>
      <c r="AB33" s="28"/>
      <c r="AC33" s="28"/>
      <c r="AD33" s="28"/>
      <c r="AE33" s="28"/>
      <c r="AF33" s="28"/>
      <c r="AG33" s="28"/>
      <c r="AH33" s="28"/>
      <c r="AI33" s="7">
        <f t="shared" ref="AI33:AI43" si="8">COUNTIF(D33:AH33,"K")+2*COUNTIF(D33:AH33,"2K")+COUNTIF(D33:AH33,"TK")+COUNTIF(D33:AH33,"KT")+COUNTIF(D33:AH33,"PK")+COUNTIF(D33:AH33,"KP")+2*COUNTIF(D33:AH33,"K2")</f>
        <v>0</v>
      </c>
      <c r="AJ33" s="117">
        <f t="shared" ref="AJ33:AJ43" si="9">COUNTIF(E33:AI33,"P")+2*COUNTIF(E33:AI33,"2P")+COUNTIF(E33:AI33,"TP")+COUNTIF(E33:AI33,"PT")+COUNTIF(E33:AI33,"PK")+COUNTIF(E33:AI33,"KP")+2*COUNTIF(E33:AI33,"P2")</f>
        <v>0</v>
      </c>
      <c r="AK33" s="117">
        <f t="shared" ref="AK33:AK43" si="10">COUNTIF(D33:AH33,"T")+2*COUNTIF(D33:AH33,"2T")+2*COUNTIF(D33:AH33,"T2")+COUNTIF(D33:AH33,"PT")+COUNTIF(D33:AH33,"TP")+COUNTIF(D33:AH33,"TK")+COUNTIF(D33:AH33,"KT")</f>
        <v>0</v>
      </c>
      <c r="AL33" s="8"/>
      <c r="AM33" s="8"/>
      <c r="AN33" s="8"/>
    </row>
    <row r="34" spans="1:40" s="9" customFormat="1" ht="21" customHeight="1">
      <c r="A34" s="12">
        <v>28</v>
      </c>
      <c r="B34" s="119" t="s">
        <v>331</v>
      </c>
      <c r="C34" s="120"/>
      <c r="D34" s="28"/>
      <c r="E34" s="28"/>
      <c r="F34" s="28"/>
      <c r="G34" s="28"/>
      <c r="H34" s="29"/>
      <c r="I34" s="28"/>
      <c r="J34" s="28"/>
      <c r="K34" s="28"/>
      <c r="L34" s="28"/>
      <c r="M34" s="28"/>
      <c r="N34" s="28"/>
      <c r="O34" s="28"/>
      <c r="P34" s="29"/>
      <c r="Q34" s="28"/>
      <c r="R34" s="28"/>
      <c r="S34" s="28"/>
      <c r="T34" s="28"/>
      <c r="U34" s="29"/>
      <c r="V34" s="28"/>
      <c r="W34" s="28"/>
      <c r="X34" s="28"/>
      <c r="Y34" s="28"/>
      <c r="Z34" s="28"/>
      <c r="AA34" s="28"/>
      <c r="AB34" s="28"/>
      <c r="AC34" s="28"/>
      <c r="AD34" s="28"/>
      <c r="AE34" s="28"/>
      <c r="AF34" s="28"/>
      <c r="AG34" s="28"/>
      <c r="AH34" s="28"/>
      <c r="AI34" s="7">
        <f t="shared" si="8"/>
        <v>0</v>
      </c>
      <c r="AJ34" s="117">
        <f t="shared" si="9"/>
        <v>0</v>
      </c>
      <c r="AK34" s="117">
        <f t="shared" si="10"/>
        <v>0</v>
      </c>
      <c r="AL34" s="96"/>
      <c r="AM34" s="96"/>
    </row>
    <row r="35" spans="1:40">
      <c r="A35" s="12">
        <v>29</v>
      </c>
      <c r="B35" s="119" t="s">
        <v>332</v>
      </c>
      <c r="C35" s="120"/>
      <c r="D35" s="28"/>
      <c r="E35" s="28"/>
      <c r="F35" s="28"/>
      <c r="G35" s="28"/>
      <c r="H35" s="29"/>
      <c r="I35" s="28"/>
      <c r="J35" s="28"/>
      <c r="K35" s="28"/>
      <c r="L35" s="28"/>
      <c r="M35" s="28"/>
      <c r="N35" s="28"/>
      <c r="O35" s="28"/>
      <c r="P35" s="29"/>
      <c r="Q35" s="28"/>
      <c r="R35" s="28"/>
      <c r="S35" s="28"/>
      <c r="T35" s="28"/>
      <c r="U35" s="29"/>
      <c r="V35" s="28"/>
      <c r="W35" s="28"/>
      <c r="X35" s="28"/>
      <c r="Y35" s="28"/>
      <c r="Z35" s="28"/>
      <c r="AA35" s="28"/>
      <c r="AB35" s="28"/>
      <c r="AC35" s="28"/>
      <c r="AD35" s="28"/>
      <c r="AE35" s="28"/>
      <c r="AF35" s="28"/>
      <c r="AG35" s="28"/>
      <c r="AH35" s="28"/>
      <c r="AI35" s="7">
        <f t="shared" si="8"/>
        <v>0</v>
      </c>
      <c r="AJ35" s="117">
        <f t="shared" si="9"/>
        <v>0</v>
      </c>
      <c r="AK35" s="117">
        <f t="shared" si="10"/>
        <v>0</v>
      </c>
    </row>
    <row r="36" spans="1:40">
      <c r="A36" s="12">
        <v>30</v>
      </c>
      <c r="B36" s="119" t="s">
        <v>333</v>
      </c>
      <c r="C36" s="120"/>
      <c r="D36" s="28"/>
      <c r="E36" s="28"/>
      <c r="F36" s="28"/>
      <c r="G36" s="28"/>
      <c r="H36" s="29"/>
      <c r="I36" s="28"/>
      <c r="J36" s="28"/>
      <c r="K36" s="28"/>
      <c r="L36" s="28"/>
      <c r="M36" s="28"/>
      <c r="N36" s="28"/>
      <c r="O36" s="28"/>
      <c r="P36" s="29"/>
      <c r="Q36" s="28"/>
      <c r="R36" s="28"/>
      <c r="S36" s="28"/>
      <c r="T36" s="28"/>
      <c r="U36" s="29"/>
      <c r="V36" s="28"/>
      <c r="W36" s="28"/>
      <c r="X36" s="28"/>
      <c r="Y36" s="28"/>
      <c r="Z36" s="28"/>
      <c r="AA36" s="28"/>
      <c r="AB36" s="28"/>
      <c r="AC36" s="28"/>
      <c r="AD36" s="28"/>
      <c r="AE36" s="28"/>
      <c r="AF36" s="28"/>
      <c r="AG36" s="28"/>
      <c r="AH36" s="28"/>
      <c r="AI36" s="7">
        <f t="shared" si="8"/>
        <v>0</v>
      </c>
      <c r="AJ36" s="117">
        <f t="shared" si="9"/>
        <v>0</v>
      </c>
      <c r="AK36" s="117">
        <f t="shared" si="10"/>
        <v>0</v>
      </c>
    </row>
    <row r="37" spans="1:40">
      <c r="A37" s="12">
        <v>31</v>
      </c>
      <c r="B37" s="119" t="s">
        <v>334</v>
      </c>
      <c r="C37" s="120"/>
      <c r="D37" s="28"/>
      <c r="E37" s="28"/>
      <c r="F37" s="28"/>
      <c r="G37" s="28"/>
      <c r="H37" s="29"/>
      <c r="I37" s="28"/>
      <c r="J37" s="28"/>
      <c r="K37" s="28"/>
      <c r="L37" s="28"/>
      <c r="M37" s="28"/>
      <c r="N37" s="28"/>
      <c r="O37" s="28"/>
      <c r="P37" s="29"/>
      <c r="Q37" s="28"/>
      <c r="R37" s="28"/>
      <c r="S37" s="28"/>
      <c r="T37" s="28"/>
      <c r="U37" s="29"/>
      <c r="V37" s="28"/>
      <c r="W37" s="28"/>
      <c r="X37" s="28"/>
      <c r="Y37" s="28"/>
      <c r="Z37" s="28"/>
      <c r="AA37" s="28"/>
      <c r="AB37" s="28"/>
      <c r="AC37" s="28"/>
      <c r="AD37" s="28"/>
      <c r="AE37" s="28"/>
      <c r="AF37" s="28"/>
      <c r="AG37" s="28"/>
      <c r="AH37" s="28"/>
      <c r="AI37" s="7">
        <f t="shared" si="8"/>
        <v>0</v>
      </c>
      <c r="AJ37" s="117">
        <f t="shared" si="9"/>
        <v>0</v>
      </c>
      <c r="AK37" s="117">
        <f t="shared" si="10"/>
        <v>0</v>
      </c>
    </row>
    <row r="38" spans="1:40">
      <c r="A38" s="12">
        <v>32</v>
      </c>
      <c r="B38" s="119" t="s">
        <v>335</v>
      </c>
      <c r="C38" s="120"/>
      <c r="D38" s="28"/>
      <c r="E38" s="28"/>
      <c r="F38" s="28"/>
      <c r="G38" s="28"/>
      <c r="H38" s="29"/>
      <c r="I38" s="28"/>
      <c r="J38" s="28"/>
      <c r="K38" s="28"/>
      <c r="L38" s="28"/>
      <c r="M38" s="28"/>
      <c r="N38" s="28"/>
      <c r="O38" s="28"/>
      <c r="P38" s="29"/>
      <c r="Q38" s="28"/>
      <c r="R38" s="28"/>
      <c r="S38" s="28"/>
      <c r="T38" s="28"/>
      <c r="U38" s="29"/>
      <c r="V38" s="28"/>
      <c r="W38" s="28"/>
      <c r="X38" s="28"/>
      <c r="Y38" s="28"/>
      <c r="Z38" s="28"/>
      <c r="AA38" s="28"/>
      <c r="AB38" s="28"/>
      <c r="AC38" s="28"/>
      <c r="AD38" s="28"/>
      <c r="AE38" s="28"/>
      <c r="AF38" s="28"/>
      <c r="AG38" s="28"/>
      <c r="AH38" s="28"/>
      <c r="AI38" s="7">
        <f t="shared" si="8"/>
        <v>0</v>
      </c>
      <c r="AJ38" s="117">
        <f t="shared" si="9"/>
        <v>0</v>
      </c>
      <c r="AK38" s="117">
        <f t="shared" si="10"/>
        <v>0</v>
      </c>
    </row>
    <row r="39" spans="1:40">
      <c r="A39" s="12">
        <v>33</v>
      </c>
      <c r="B39" s="119" t="s">
        <v>336</v>
      </c>
      <c r="C39" s="120"/>
      <c r="D39" s="28"/>
      <c r="E39" s="28"/>
      <c r="F39" s="28"/>
      <c r="G39" s="28"/>
      <c r="H39" s="29"/>
      <c r="I39" s="28"/>
      <c r="J39" s="28"/>
      <c r="K39" s="28"/>
      <c r="L39" s="28"/>
      <c r="M39" s="28"/>
      <c r="N39" s="28"/>
      <c r="O39" s="28"/>
      <c r="P39" s="29"/>
      <c r="Q39" s="28"/>
      <c r="R39" s="28"/>
      <c r="S39" s="28"/>
      <c r="T39" s="28"/>
      <c r="U39" s="29"/>
      <c r="V39" s="28"/>
      <c r="W39" s="28"/>
      <c r="X39" s="28"/>
      <c r="Y39" s="28"/>
      <c r="Z39" s="28"/>
      <c r="AA39" s="28"/>
      <c r="AB39" s="28"/>
      <c r="AC39" s="28"/>
      <c r="AD39" s="28"/>
      <c r="AE39" s="28"/>
      <c r="AF39" s="28"/>
      <c r="AG39" s="28"/>
      <c r="AH39" s="28"/>
      <c r="AI39" s="7">
        <f t="shared" si="8"/>
        <v>0</v>
      </c>
      <c r="AJ39" s="117">
        <f t="shared" si="9"/>
        <v>0</v>
      </c>
      <c r="AK39" s="117">
        <f t="shared" si="10"/>
        <v>0</v>
      </c>
    </row>
    <row r="40" spans="1:40">
      <c r="A40" s="12">
        <v>34</v>
      </c>
      <c r="B40" s="119" t="s">
        <v>337</v>
      </c>
      <c r="C40" s="120"/>
      <c r="D40" s="28"/>
      <c r="E40" s="28"/>
      <c r="F40" s="28"/>
      <c r="G40" s="28"/>
      <c r="H40" s="29"/>
      <c r="I40" s="28"/>
      <c r="J40" s="28"/>
      <c r="K40" s="28"/>
      <c r="L40" s="28"/>
      <c r="M40" s="28"/>
      <c r="N40" s="28"/>
      <c r="O40" s="28"/>
      <c r="P40" s="29"/>
      <c r="Q40" s="28"/>
      <c r="R40" s="28"/>
      <c r="S40" s="28"/>
      <c r="T40" s="28"/>
      <c r="U40" s="29"/>
      <c r="V40" s="28"/>
      <c r="W40" s="28"/>
      <c r="X40" s="28"/>
      <c r="Y40" s="28"/>
      <c r="Z40" s="28"/>
      <c r="AA40" s="28"/>
      <c r="AB40" s="28"/>
      <c r="AC40" s="28"/>
      <c r="AD40" s="28"/>
      <c r="AE40" s="28"/>
      <c r="AF40" s="28"/>
      <c r="AG40" s="28"/>
      <c r="AH40" s="28"/>
      <c r="AI40" s="7">
        <f t="shared" si="8"/>
        <v>0</v>
      </c>
      <c r="AJ40" s="117">
        <f t="shared" si="9"/>
        <v>0</v>
      </c>
      <c r="AK40" s="117">
        <f t="shared" si="10"/>
        <v>0</v>
      </c>
    </row>
    <row r="41" spans="1:40">
      <c r="A41" s="12">
        <v>35</v>
      </c>
      <c r="B41" s="119" t="s">
        <v>338</v>
      </c>
      <c r="C41" s="120"/>
      <c r="D41" s="28"/>
      <c r="E41" s="28"/>
      <c r="F41" s="28"/>
      <c r="G41" s="28"/>
      <c r="H41" s="29"/>
      <c r="I41" s="28"/>
      <c r="J41" s="28"/>
      <c r="K41" s="28"/>
      <c r="L41" s="28"/>
      <c r="M41" s="28"/>
      <c r="N41" s="28"/>
      <c r="O41" s="28"/>
      <c r="P41" s="29"/>
      <c r="Q41" s="28"/>
      <c r="R41" s="28"/>
      <c r="S41" s="28"/>
      <c r="T41" s="28"/>
      <c r="U41" s="29"/>
      <c r="V41" s="28"/>
      <c r="W41" s="28"/>
      <c r="X41" s="28"/>
      <c r="Y41" s="28"/>
      <c r="Z41" s="28"/>
      <c r="AA41" s="28"/>
      <c r="AB41" s="28"/>
      <c r="AC41" s="28"/>
      <c r="AD41" s="28"/>
      <c r="AE41" s="28"/>
      <c r="AF41" s="28"/>
      <c r="AG41" s="28"/>
      <c r="AH41" s="28"/>
      <c r="AI41" s="7">
        <f t="shared" si="8"/>
        <v>0</v>
      </c>
      <c r="AJ41" s="117">
        <f t="shared" si="9"/>
        <v>0</v>
      </c>
      <c r="AK41" s="117">
        <f t="shared" si="10"/>
        <v>0</v>
      </c>
    </row>
    <row r="42" spans="1:40">
      <c r="A42" s="12">
        <v>36</v>
      </c>
      <c r="B42" s="119" t="s">
        <v>339</v>
      </c>
      <c r="C42" s="120"/>
      <c r="D42" s="26"/>
      <c r="E42" s="26"/>
      <c r="F42" s="26"/>
      <c r="G42" s="26"/>
      <c r="H42" s="25"/>
      <c r="I42" s="26"/>
      <c r="J42" s="26"/>
      <c r="K42" s="26"/>
      <c r="L42" s="26"/>
      <c r="M42" s="26"/>
      <c r="N42" s="26"/>
      <c r="O42" s="26"/>
      <c r="P42" s="25"/>
      <c r="Q42" s="26"/>
      <c r="R42" s="26"/>
      <c r="S42" s="26"/>
      <c r="T42" s="26"/>
      <c r="U42" s="25"/>
      <c r="V42" s="26"/>
      <c r="W42" s="26"/>
      <c r="X42" s="26"/>
      <c r="Y42" s="26"/>
      <c r="Z42" s="26"/>
      <c r="AA42" s="26"/>
      <c r="AB42" s="26"/>
      <c r="AC42" s="26"/>
      <c r="AD42" s="26"/>
      <c r="AE42" s="26"/>
      <c r="AF42" s="26"/>
      <c r="AG42" s="26"/>
      <c r="AH42" s="26"/>
      <c r="AI42" s="7">
        <f t="shared" si="8"/>
        <v>0</v>
      </c>
      <c r="AJ42" s="117">
        <f t="shared" si="9"/>
        <v>0</v>
      </c>
      <c r="AK42" s="117">
        <f t="shared" si="10"/>
        <v>0</v>
      </c>
    </row>
    <row r="43" spans="1:40">
      <c r="A43" s="12">
        <v>37</v>
      </c>
      <c r="B43" s="119" t="s">
        <v>340</v>
      </c>
      <c r="C43" s="120"/>
      <c r="D43" s="26"/>
      <c r="E43" s="26"/>
      <c r="F43" s="26"/>
      <c r="G43" s="26"/>
      <c r="H43" s="25"/>
      <c r="I43" s="26"/>
      <c r="J43" s="26"/>
      <c r="K43" s="26"/>
      <c r="L43" s="26"/>
      <c r="M43" s="26"/>
      <c r="N43" s="26"/>
      <c r="O43" s="26"/>
      <c r="P43" s="25"/>
      <c r="Q43" s="26"/>
      <c r="R43" s="26"/>
      <c r="S43" s="26"/>
      <c r="T43" s="26"/>
      <c r="U43" s="25"/>
      <c r="V43" s="26"/>
      <c r="W43" s="26"/>
      <c r="X43" s="26"/>
      <c r="Y43" s="26"/>
      <c r="Z43" s="26"/>
      <c r="AA43" s="26"/>
      <c r="AB43" s="26"/>
      <c r="AC43" s="26"/>
      <c r="AD43" s="26"/>
      <c r="AE43" s="26"/>
      <c r="AF43" s="26"/>
      <c r="AG43" s="26"/>
      <c r="AH43" s="26"/>
      <c r="AI43" s="7">
        <f t="shared" si="8"/>
        <v>0</v>
      </c>
      <c r="AJ43" s="117">
        <f t="shared" si="9"/>
        <v>0</v>
      </c>
      <c r="AK43" s="117">
        <f t="shared" si="10"/>
        <v>0</v>
      </c>
    </row>
    <row r="44" spans="1:40">
      <c r="A44" s="12"/>
      <c r="B44" s="119"/>
      <c r="C44" s="120"/>
      <c r="D44" s="28"/>
      <c r="E44" s="28"/>
      <c r="F44" s="28"/>
      <c r="G44" s="28"/>
      <c r="H44" s="29"/>
      <c r="I44" s="28"/>
      <c r="J44" s="28"/>
      <c r="K44" s="28"/>
      <c r="L44" s="28"/>
      <c r="M44" s="28"/>
      <c r="N44" s="28"/>
      <c r="O44" s="28"/>
      <c r="P44" s="29"/>
      <c r="Q44" s="28"/>
      <c r="R44" s="28"/>
      <c r="S44" s="28"/>
      <c r="T44" s="28"/>
      <c r="U44" s="29"/>
      <c r="V44" s="28"/>
      <c r="W44" s="28"/>
      <c r="X44" s="28"/>
      <c r="Y44" s="28"/>
      <c r="Z44" s="28"/>
      <c r="AA44" s="28"/>
      <c r="AB44" s="28"/>
      <c r="AC44" s="28"/>
      <c r="AD44" s="28"/>
      <c r="AE44" s="28"/>
      <c r="AF44" s="28"/>
      <c r="AG44" s="28"/>
      <c r="AH44" s="28"/>
      <c r="AI44" s="7">
        <f t="shared" si="5"/>
        <v>0</v>
      </c>
      <c r="AJ44" s="111">
        <f t="shared" si="6"/>
        <v>0</v>
      </c>
      <c r="AK44" s="111">
        <f t="shared" si="7"/>
        <v>0</v>
      </c>
    </row>
    <row r="45" spans="1:40">
      <c r="A45" s="12"/>
      <c r="B45" s="119"/>
      <c r="C45" s="120"/>
      <c r="D45" s="28"/>
      <c r="E45" s="28"/>
      <c r="F45" s="28"/>
      <c r="G45" s="28"/>
      <c r="H45" s="29"/>
      <c r="I45" s="28"/>
      <c r="J45" s="28"/>
      <c r="K45" s="28"/>
      <c r="L45" s="28"/>
      <c r="M45" s="28"/>
      <c r="N45" s="28"/>
      <c r="O45" s="28"/>
      <c r="P45" s="29"/>
      <c r="Q45" s="28"/>
      <c r="R45" s="28"/>
      <c r="S45" s="28"/>
      <c r="T45" s="28"/>
      <c r="U45" s="29"/>
      <c r="V45" s="28"/>
      <c r="W45" s="28"/>
      <c r="X45" s="28"/>
      <c r="Y45" s="28"/>
      <c r="Z45" s="28"/>
      <c r="AA45" s="28"/>
      <c r="AB45" s="28"/>
      <c r="AC45" s="28"/>
      <c r="AD45" s="28"/>
      <c r="AE45" s="28"/>
      <c r="AF45" s="28"/>
      <c r="AG45" s="28"/>
      <c r="AH45" s="28"/>
      <c r="AI45" s="7">
        <f t="shared" si="5"/>
        <v>0</v>
      </c>
      <c r="AJ45" s="111">
        <f t="shared" si="6"/>
        <v>0</v>
      </c>
      <c r="AK45" s="111">
        <f t="shared" si="7"/>
        <v>0</v>
      </c>
    </row>
    <row r="46" spans="1:40">
      <c r="A46" s="12"/>
      <c r="B46" s="119"/>
      <c r="C46" s="120"/>
      <c r="D46" s="28"/>
      <c r="E46" s="28"/>
      <c r="F46" s="28"/>
      <c r="G46" s="28"/>
      <c r="H46" s="29"/>
      <c r="I46" s="28"/>
      <c r="J46" s="28"/>
      <c r="K46" s="28"/>
      <c r="L46" s="28"/>
      <c r="M46" s="28"/>
      <c r="N46" s="28"/>
      <c r="O46" s="28"/>
      <c r="P46" s="29"/>
      <c r="Q46" s="28"/>
      <c r="R46" s="28"/>
      <c r="S46" s="28"/>
      <c r="T46" s="28"/>
      <c r="U46" s="29"/>
      <c r="V46" s="28"/>
      <c r="W46" s="28"/>
      <c r="X46" s="28"/>
      <c r="Y46" s="28"/>
      <c r="Z46" s="28"/>
      <c r="AA46" s="28"/>
      <c r="AB46" s="28"/>
      <c r="AC46" s="28"/>
      <c r="AD46" s="28"/>
      <c r="AE46" s="28"/>
      <c r="AF46" s="28"/>
      <c r="AG46" s="28"/>
      <c r="AH46" s="28"/>
      <c r="AI46" s="7">
        <f t="shared" si="5"/>
        <v>0</v>
      </c>
      <c r="AJ46" s="111">
        <f t="shared" si="6"/>
        <v>0</v>
      </c>
      <c r="AK46" s="111">
        <f t="shared" si="7"/>
        <v>0</v>
      </c>
    </row>
    <row r="47" spans="1:40">
      <c r="A47" s="12"/>
      <c r="B47" s="119"/>
      <c r="C47" s="120"/>
      <c r="D47" s="28"/>
      <c r="E47" s="28"/>
      <c r="F47" s="28"/>
      <c r="G47" s="28"/>
      <c r="H47" s="29"/>
      <c r="I47" s="28"/>
      <c r="J47" s="28"/>
      <c r="K47" s="28"/>
      <c r="L47" s="28"/>
      <c r="M47" s="28"/>
      <c r="N47" s="28"/>
      <c r="O47" s="28"/>
      <c r="P47" s="29"/>
      <c r="Q47" s="28"/>
      <c r="R47" s="28"/>
      <c r="S47" s="28"/>
      <c r="T47" s="28"/>
      <c r="U47" s="29"/>
      <c r="V47" s="28"/>
      <c r="W47" s="28"/>
      <c r="X47" s="28"/>
      <c r="Y47" s="28"/>
      <c r="Z47" s="28"/>
      <c r="AA47" s="28"/>
      <c r="AB47" s="28"/>
      <c r="AC47" s="28"/>
      <c r="AD47" s="28"/>
      <c r="AE47" s="28"/>
      <c r="AF47" s="28"/>
      <c r="AG47" s="28"/>
      <c r="AH47" s="28"/>
      <c r="AI47" s="7">
        <f t="shared" si="5"/>
        <v>0</v>
      </c>
      <c r="AJ47" s="111">
        <f t="shared" si="6"/>
        <v>0</v>
      </c>
      <c r="AK47" s="111">
        <f t="shared" si="7"/>
        <v>0</v>
      </c>
    </row>
    <row r="48" spans="1:40">
      <c r="A48" s="12"/>
      <c r="B48" s="119"/>
      <c r="C48" s="120"/>
      <c r="D48" s="28"/>
      <c r="E48" s="28"/>
      <c r="F48" s="28"/>
      <c r="G48" s="28"/>
      <c r="H48" s="29"/>
      <c r="I48" s="28"/>
      <c r="J48" s="28"/>
      <c r="K48" s="28"/>
      <c r="L48" s="28"/>
      <c r="M48" s="28"/>
      <c r="N48" s="28"/>
      <c r="O48" s="28"/>
      <c r="P48" s="29"/>
      <c r="Q48" s="28"/>
      <c r="R48" s="28"/>
      <c r="S48" s="28"/>
      <c r="T48" s="28"/>
      <c r="U48" s="29"/>
      <c r="V48" s="28"/>
      <c r="W48" s="28"/>
      <c r="X48" s="28"/>
      <c r="Y48" s="28"/>
      <c r="Z48" s="28"/>
      <c r="AA48" s="28"/>
      <c r="AB48" s="28"/>
      <c r="AC48" s="28"/>
      <c r="AD48" s="28"/>
      <c r="AE48" s="28"/>
      <c r="AF48" s="28"/>
      <c r="AG48" s="28"/>
      <c r="AH48" s="28"/>
      <c r="AI48" s="7">
        <f t="shared" si="5"/>
        <v>0</v>
      </c>
      <c r="AJ48" s="111">
        <f t="shared" si="6"/>
        <v>0</v>
      </c>
      <c r="AK48" s="111">
        <f t="shared" si="7"/>
        <v>0</v>
      </c>
    </row>
    <row r="49" spans="1:37">
      <c r="A49" s="12"/>
      <c r="B49" s="119"/>
      <c r="C49" s="120"/>
      <c r="D49" s="28"/>
      <c r="E49" s="28"/>
      <c r="F49" s="28"/>
      <c r="G49" s="28"/>
      <c r="H49" s="29"/>
      <c r="I49" s="28"/>
      <c r="J49" s="28"/>
      <c r="K49" s="28"/>
      <c r="L49" s="28"/>
      <c r="M49" s="28"/>
      <c r="N49" s="28"/>
      <c r="O49" s="28"/>
      <c r="P49" s="29"/>
      <c r="Q49" s="28"/>
      <c r="R49" s="28"/>
      <c r="S49" s="28"/>
      <c r="T49" s="28"/>
      <c r="U49" s="29"/>
      <c r="V49" s="28"/>
      <c r="W49" s="28"/>
      <c r="X49" s="28"/>
      <c r="Y49" s="28"/>
      <c r="Z49" s="28"/>
      <c r="AA49" s="28"/>
      <c r="AB49" s="28"/>
      <c r="AC49" s="28"/>
      <c r="AD49" s="28"/>
      <c r="AE49" s="28"/>
      <c r="AF49" s="28"/>
      <c r="AG49" s="28"/>
      <c r="AH49" s="28"/>
      <c r="AI49" s="7">
        <f t="shared" si="5"/>
        <v>0</v>
      </c>
      <c r="AJ49" s="111">
        <f t="shared" si="6"/>
        <v>0</v>
      </c>
      <c r="AK49" s="111">
        <f t="shared" si="7"/>
        <v>0</v>
      </c>
    </row>
    <row r="50" spans="1:37">
      <c r="A50" s="12"/>
      <c r="B50" s="119"/>
      <c r="C50" s="120"/>
      <c r="D50" s="28"/>
      <c r="E50" s="28"/>
      <c r="F50" s="28"/>
      <c r="G50" s="28"/>
      <c r="H50" s="29"/>
      <c r="I50" s="28"/>
      <c r="J50" s="28"/>
      <c r="K50" s="28"/>
      <c r="L50" s="28"/>
      <c r="M50" s="28"/>
      <c r="N50" s="28"/>
      <c r="O50" s="28"/>
      <c r="P50" s="29"/>
      <c r="Q50" s="28"/>
      <c r="R50" s="28"/>
      <c r="S50" s="28"/>
      <c r="T50" s="28"/>
      <c r="U50" s="29"/>
      <c r="V50" s="28"/>
      <c r="W50" s="28"/>
      <c r="X50" s="28"/>
      <c r="Y50" s="28"/>
      <c r="Z50" s="28"/>
      <c r="AA50" s="28"/>
      <c r="AB50" s="28"/>
      <c r="AC50" s="28"/>
      <c r="AD50" s="28"/>
      <c r="AE50" s="28"/>
      <c r="AF50" s="28"/>
      <c r="AG50" s="28"/>
      <c r="AH50" s="28"/>
      <c r="AI50" s="7">
        <f t="shared" si="5"/>
        <v>0</v>
      </c>
      <c r="AJ50" s="111">
        <f t="shared" si="6"/>
        <v>0</v>
      </c>
      <c r="AK50" s="111">
        <f t="shared" si="7"/>
        <v>0</v>
      </c>
    </row>
    <row r="51" spans="1:37">
      <c r="A51" s="12"/>
      <c r="B51" s="119"/>
      <c r="C51" s="120"/>
      <c r="D51" s="28"/>
      <c r="E51" s="28"/>
      <c r="F51" s="28"/>
      <c r="G51" s="28"/>
      <c r="H51" s="29"/>
      <c r="I51" s="28"/>
      <c r="J51" s="28"/>
      <c r="K51" s="28"/>
      <c r="L51" s="28"/>
      <c r="M51" s="28"/>
      <c r="N51" s="28"/>
      <c r="O51" s="28"/>
      <c r="P51" s="29"/>
      <c r="Q51" s="28"/>
      <c r="R51" s="28"/>
      <c r="S51" s="28"/>
      <c r="T51" s="28"/>
      <c r="U51" s="29"/>
      <c r="V51" s="28"/>
      <c r="W51" s="28"/>
      <c r="X51" s="28"/>
      <c r="Y51" s="28"/>
      <c r="Z51" s="28"/>
      <c r="AA51" s="28"/>
      <c r="AB51" s="28"/>
      <c r="AC51" s="28"/>
      <c r="AD51" s="28"/>
      <c r="AE51" s="28"/>
      <c r="AF51" s="28"/>
      <c r="AG51" s="28"/>
      <c r="AH51" s="28"/>
      <c r="AI51" s="7">
        <f t="shared" si="5"/>
        <v>0</v>
      </c>
      <c r="AJ51" s="111">
        <f t="shared" si="6"/>
        <v>0</v>
      </c>
      <c r="AK51" s="111">
        <f t="shared" si="7"/>
        <v>0</v>
      </c>
    </row>
    <row r="52" spans="1:37">
      <c r="A52" s="12"/>
      <c r="B52" s="119"/>
      <c r="C52" s="120"/>
      <c r="D52" s="28"/>
      <c r="E52" s="28"/>
      <c r="F52" s="28"/>
      <c r="G52" s="28"/>
      <c r="H52" s="29"/>
      <c r="I52" s="28"/>
      <c r="J52" s="28"/>
      <c r="K52" s="28"/>
      <c r="L52" s="28"/>
      <c r="M52" s="28"/>
      <c r="N52" s="28"/>
      <c r="O52" s="28"/>
      <c r="P52" s="29"/>
      <c r="Q52" s="28"/>
      <c r="R52" s="28"/>
      <c r="S52" s="28"/>
      <c r="T52" s="28"/>
      <c r="U52" s="29"/>
      <c r="V52" s="28"/>
      <c r="W52" s="28"/>
      <c r="X52" s="28"/>
      <c r="Y52" s="28"/>
      <c r="Z52" s="28"/>
      <c r="AA52" s="28"/>
      <c r="AB52" s="28"/>
      <c r="AC52" s="28"/>
      <c r="AD52" s="28"/>
      <c r="AE52" s="28"/>
      <c r="AF52" s="28"/>
      <c r="AG52" s="28"/>
      <c r="AH52" s="28"/>
      <c r="AI52" s="7">
        <f t="shared" si="5"/>
        <v>0</v>
      </c>
      <c r="AJ52" s="111">
        <f t="shared" si="6"/>
        <v>0</v>
      </c>
      <c r="AK52" s="111">
        <f t="shared" si="7"/>
        <v>0</v>
      </c>
    </row>
    <row r="53" spans="1:37">
      <c r="A53" s="12"/>
      <c r="B53" s="119"/>
      <c r="C53" s="120"/>
      <c r="D53" s="26"/>
      <c r="E53" s="26"/>
      <c r="F53" s="26"/>
      <c r="G53" s="26"/>
      <c r="H53" s="25"/>
      <c r="I53" s="26"/>
      <c r="J53" s="26"/>
      <c r="K53" s="26"/>
      <c r="L53" s="26"/>
      <c r="M53" s="26"/>
      <c r="N53" s="26"/>
      <c r="O53" s="26"/>
      <c r="P53" s="25"/>
      <c r="Q53" s="26"/>
      <c r="R53" s="26"/>
      <c r="S53" s="26"/>
      <c r="T53" s="26"/>
      <c r="U53" s="25"/>
      <c r="V53" s="26"/>
      <c r="W53" s="26"/>
      <c r="X53" s="26"/>
      <c r="Y53" s="26"/>
      <c r="Z53" s="26"/>
      <c r="AA53" s="26"/>
      <c r="AB53" s="26"/>
      <c r="AC53" s="26"/>
      <c r="AD53" s="26"/>
      <c r="AE53" s="26"/>
      <c r="AF53" s="26"/>
      <c r="AG53" s="26"/>
      <c r="AH53" s="26"/>
      <c r="AI53" s="7">
        <f t="shared" si="2"/>
        <v>0</v>
      </c>
      <c r="AJ53" s="95">
        <f t="shared" si="3"/>
        <v>0</v>
      </c>
      <c r="AK53" s="109">
        <f t="shared" si="4"/>
        <v>0</v>
      </c>
    </row>
    <row r="54" spans="1:37">
      <c r="A54" s="12"/>
      <c r="B54" s="119"/>
      <c r="C54" s="120"/>
      <c r="D54" s="26"/>
      <c r="E54" s="26"/>
      <c r="F54" s="26"/>
      <c r="G54" s="26"/>
      <c r="H54" s="25"/>
      <c r="I54" s="26"/>
      <c r="J54" s="26"/>
      <c r="K54" s="26"/>
      <c r="L54" s="26"/>
      <c r="M54" s="26"/>
      <c r="N54" s="26"/>
      <c r="O54" s="26"/>
      <c r="P54" s="25"/>
      <c r="Q54" s="26"/>
      <c r="R54" s="26"/>
      <c r="S54" s="26"/>
      <c r="T54" s="26"/>
      <c r="U54" s="25"/>
      <c r="V54" s="26"/>
      <c r="W54" s="26"/>
      <c r="X54" s="26"/>
      <c r="Y54" s="26"/>
      <c r="Z54" s="26"/>
      <c r="AA54" s="26"/>
      <c r="AB54" s="26"/>
      <c r="AC54" s="26"/>
      <c r="AD54" s="26"/>
      <c r="AE54" s="26"/>
      <c r="AF54" s="26"/>
      <c r="AG54" s="26"/>
      <c r="AH54" s="26"/>
      <c r="AI54" s="7">
        <f t="shared" si="2"/>
        <v>0</v>
      </c>
      <c r="AJ54" s="95">
        <f t="shared" si="3"/>
        <v>0</v>
      </c>
      <c r="AK54" s="109">
        <f t="shared" si="4"/>
        <v>0</v>
      </c>
    </row>
    <row r="55" spans="1:37">
      <c r="A55" s="203" t="s">
        <v>8</v>
      </c>
      <c r="B55" s="203"/>
      <c r="C55" s="203"/>
      <c r="D55" s="203"/>
      <c r="E55" s="203"/>
      <c r="F55" s="203"/>
      <c r="G55" s="203"/>
      <c r="H55" s="203"/>
      <c r="I55" s="203"/>
      <c r="J55" s="203"/>
      <c r="K55" s="203"/>
      <c r="L55" s="203"/>
      <c r="M55" s="203"/>
      <c r="N55" s="203"/>
      <c r="O55" s="203"/>
      <c r="P55" s="203"/>
      <c r="Q55" s="203"/>
      <c r="R55" s="203"/>
      <c r="S55" s="203"/>
      <c r="T55" s="203"/>
      <c r="U55" s="203"/>
      <c r="V55" s="203"/>
      <c r="W55" s="203"/>
      <c r="X55" s="203"/>
      <c r="Y55" s="203"/>
      <c r="Z55" s="203"/>
      <c r="AA55" s="203"/>
      <c r="AB55" s="203"/>
      <c r="AC55" s="203"/>
      <c r="AD55" s="203"/>
      <c r="AE55" s="203"/>
      <c r="AF55" s="203"/>
      <c r="AG55" s="203"/>
      <c r="AH55" s="203"/>
      <c r="AI55" s="7">
        <f>SUM(AI7:AI54)</f>
        <v>0</v>
      </c>
      <c r="AJ55" s="7">
        <f>SUM(AJ7:AJ54)</f>
        <v>0</v>
      </c>
      <c r="AK55" s="7">
        <f>SUM(AK7:AK54)</f>
        <v>0</v>
      </c>
    </row>
    <row r="56" spans="1:37">
      <c r="A56" s="192" t="s">
        <v>135</v>
      </c>
      <c r="B56" s="193"/>
      <c r="C56" s="193"/>
      <c r="D56" s="193"/>
      <c r="E56" s="193"/>
      <c r="F56" s="193"/>
      <c r="G56" s="193"/>
      <c r="H56" s="193"/>
      <c r="I56" s="193"/>
      <c r="J56" s="193"/>
      <c r="K56" s="193"/>
      <c r="L56" s="193"/>
      <c r="M56" s="193"/>
      <c r="N56" s="193"/>
      <c r="O56" s="193"/>
      <c r="P56" s="193"/>
      <c r="Q56" s="193"/>
      <c r="R56" s="193"/>
      <c r="S56" s="193"/>
      <c r="T56" s="193"/>
      <c r="U56" s="193"/>
      <c r="V56" s="193"/>
      <c r="W56" s="193"/>
      <c r="X56" s="193"/>
      <c r="Y56" s="193"/>
      <c r="Z56" s="193"/>
      <c r="AA56" s="193"/>
      <c r="AB56" s="193"/>
      <c r="AC56" s="193"/>
      <c r="AD56" s="193"/>
      <c r="AE56" s="193"/>
      <c r="AF56" s="193"/>
      <c r="AG56" s="193"/>
      <c r="AH56" s="193"/>
      <c r="AI56" s="193"/>
      <c r="AJ56" s="193"/>
      <c r="AK56" s="194"/>
    </row>
    <row r="57" spans="1:37">
      <c r="B57" s="191"/>
      <c r="C57" s="191"/>
      <c r="D57" s="191"/>
      <c r="E57" s="191"/>
      <c r="F57" s="191"/>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row>
    <row r="58" spans="1:37">
      <c r="B58" s="191"/>
      <c r="C58" s="191"/>
      <c r="D58" s="191"/>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row>
    <row r="59" spans="1:37">
      <c r="B59" s="191"/>
      <c r="C59" s="191"/>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row>
  </sheetData>
  <mergeCells count="19">
    <mergeCell ref="A1:O1"/>
    <mergeCell ref="P1:AK1"/>
    <mergeCell ref="A2:O2"/>
    <mergeCell ref="P2:AK2"/>
    <mergeCell ref="A3:AK3"/>
    <mergeCell ref="H4:K4"/>
    <mergeCell ref="L4:M4"/>
    <mergeCell ref="N4:P4"/>
    <mergeCell ref="Q4:S4"/>
    <mergeCell ref="B59:C59"/>
    <mergeCell ref="B58:D58"/>
    <mergeCell ref="A56:AK56"/>
    <mergeCell ref="B57:F57"/>
    <mergeCell ref="AK5:AK6"/>
    <mergeCell ref="A5:A6"/>
    <mergeCell ref="B5:C6"/>
    <mergeCell ref="AI5:AI6"/>
    <mergeCell ref="AJ5:AJ6"/>
    <mergeCell ref="A55:AH55"/>
  </mergeCells>
  <conditionalFormatting sqref="D6:AH20 D21:J21 L21:AH21 D22:AH32 D44:AH54">
    <cfRule type="expression" dxfId="37" priority="2">
      <formula>IF(D$6="CN",1,0)</formula>
    </cfRule>
  </conditionalFormatting>
  <conditionalFormatting sqref="D6:AH6">
    <cfRule type="expression" dxfId="36" priority="4">
      <formula>IF(#REF!="CN",1,0)</formula>
    </cfRule>
  </conditionalFormatting>
  <conditionalFormatting sqref="D6:AH6">
    <cfRule type="expression" dxfId="35" priority="3">
      <formula>IF(#REF!="CN",1,0)</formula>
    </cfRule>
  </conditionalFormatting>
  <conditionalFormatting sqref="D33:AH43">
    <cfRule type="expression" dxfId="34" priority="1">
      <formula>IF(D$6="CN",1,0)</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topLeftCell="A4" workbookViewId="0">
      <selection activeCell="R16" sqref="R16"/>
    </sheetView>
  </sheetViews>
  <sheetFormatPr defaultColWidth="9.33203125" defaultRowHeight="15.75"/>
  <cols>
    <col min="1" max="1" width="6.6640625" style="41" customWidth="1"/>
    <col min="2" max="2" width="26.83203125" style="41" customWidth="1"/>
    <col min="3" max="3" width="10" style="41" customWidth="1"/>
    <col min="4" max="34" width="4" style="41" customWidth="1"/>
    <col min="35" max="37" width="6.6640625" style="41" customWidth="1"/>
    <col min="38" max="16384" width="9.33203125" style="41"/>
  </cols>
  <sheetData>
    <row r="1" spans="1:37">
      <c r="A1" s="204" t="s">
        <v>0</v>
      </c>
      <c r="B1" s="204"/>
      <c r="C1" s="204"/>
      <c r="D1" s="204"/>
      <c r="E1" s="204"/>
      <c r="F1" s="204"/>
      <c r="G1" s="204"/>
      <c r="H1" s="204"/>
      <c r="I1" s="204"/>
      <c r="J1" s="204"/>
      <c r="K1" s="204"/>
      <c r="L1" s="204"/>
      <c r="M1" s="204"/>
      <c r="N1" s="204"/>
      <c r="O1" s="204"/>
      <c r="P1" s="205" t="s">
        <v>1</v>
      </c>
      <c r="Q1" s="205"/>
      <c r="R1" s="205"/>
      <c r="S1" s="205"/>
      <c r="T1" s="205"/>
      <c r="U1" s="205"/>
      <c r="V1" s="205"/>
      <c r="W1" s="205"/>
      <c r="X1" s="205"/>
      <c r="Y1" s="205"/>
      <c r="Z1" s="205"/>
      <c r="AA1" s="205"/>
      <c r="AB1" s="205"/>
      <c r="AC1" s="205"/>
      <c r="AD1" s="205"/>
      <c r="AE1" s="205"/>
      <c r="AF1" s="205"/>
      <c r="AG1" s="205"/>
      <c r="AH1" s="205"/>
      <c r="AI1" s="205"/>
      <c r="AJ1" s="205"/>
      <c r="AK1" s="205"/>
    </row>
    <row r="2" spans="1:37">
      <c r="A2" s="205" t="s">
        <v>49</v>
      </c>
      <c r="B2" s="205"/>
      <c r="C2" s="205"/>
      <c r="D2" s="205"/>
      <c r="E2" s="205"/>
      <c r="F2" s="205"/>
      <c r="G2" s="205"/>
      <c r="H2" s="205"/>
      <c r="I2" s="205"/>
      <c r="J2" s="205"/>
      <c r="K2" s="205"/>
      <c r="L2" s="205"/>
      <c r="M2" s="205"/>
      <c r="N2" s="205"/>
      <c r="O2" s="205"/>
      <c r="P2" s="205" t="s">
        <v>2</v>
      </c>
      <c r="Q2" s="205"/>
      <c r="R2" s="205"/>
      <c r="S2" s="205"/>
      <c r="T2" s="205"/>
      <c r="U2" s="205"/>
      <c r="V2" s="205"/>
      <c r="W2" s="205"/>
      <c r="X2" s="205"/>
      <c r="Y2" s="205"/>
      <c r="Z2" s="205"/>
      <c r="AA2" s="205"/>
      <c r="AB2" s="205"/>
      <c r="AC2" s="205"/>
      <c r="AD2" s="205"/>
      <c r="AE2" s="205"/>
      <c r="AF2" s="205"/>
      <c r="AG2" s="205"/>
      <c r="AH2" s="205"/>
      <c r="AI2" s="205"/>
      <c r="AJ2" s="205"/>
      <c r="AK2" s="205"/>
    </row>
    <row r="3" spans="1:37" ht="32.25" customHeight="1">
      <c r="A3" s="206" t="s">
        <v>186</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06"/>
      <c r="AI3" s="206"/>
      <c r="AJ3" s="206"/>
      <c r="AK3" s="206"/>
    </row>
    <row r="4" spans="1:37" s="8" customFormat="1" ht="31.5" customHeight="1">
      <c r="B4" s="92"/>
      <c r="C4" s="92"/>
      <c r="D4" s="92" t="s">
        <v>60</v>
      </c>
      <c r="E4" s="92" t="s">
        <v>60</v>
      </c>
      <c r="F4" s="92"/>
      <c r="G4" s="92"/>
      <c r="H4" s="190" t="s">
        <v>131</v>
      </c>
      <c r="I4" s="190"/>
      <c r="J4" s="190"/>
      <c r="K4" s="190"/>
      <c r="L4" s="190">
        <v>10</v>
      </c>
      <c r="M4" s="190"/>
      <c r="N4" s="190" t="s">
        <v>132</v>
      </c>
      <c r="O4" s="190"/>
      <c r="P4" s="190"/>
      <c r="Q4" s="190">
        <v>2021</v>
      </c>
      <c r="R4" s="190"/>
      <c r="S4" s="190"/>
      <c r="T4" s="92"/>
      <c r="U4" s="92"/>
      <c r="V4" s="92"/>
      <c r="W4" s="92"/>
      <c r="X4" s="92"/>
      <c r="Y4" s="92"/>
      <c r="Z4" s="92"/>
      <c r="AA4" s="92"/>
      <c r="AB4" s="92"/>
      <c r="AC4" s="92"/>
      <c r="AD4" s="92"/>
      <c r="AE4" s="92"/>
      <c r="AF4" s="92"/>
      <c r="AG4" s="92"/>
      <c r="AH4" s="92"/>
      <c r="AI4" s="92"/>
      <c r="AJ4" s="92"/>
      <c r="AK4" s="92"/>
    </row>
    <row r="5" spans="1:37" s="9" customFormat="1" ht="21" customHeight="1">
      <c r="A5" s="197" t="s">
        <v>3</v>
      </c>
      <c r="B5" s="199" t="s">
        <v>4</v>
      </c>
      <c r="C5" s="200"/>
      <c r="D5" s="93">
        <f>DATE(Q4,L4,1)</f>
        <v>44470</v>
      </c>
      <c r="E5" s="93">
        <f>D5+1</f>
        <v>44471</v>
      </c>
      <c r="F5" s="93">
        <f t="shared" ref="F5:AH5" si="0">E5+1</f>
        <v>44472</v>
      </c>
      <c r="G5" s="93">
        <f t="shared" si="0"/>
        <v>44473</v>
      </c>
      <c r="H5" s="93">
        <f t="shared" si="0"/>
        <v>44474</v>
      </c>
      <c r="I5" s="93">
        <f t="shared" si="0"/>
        <v>44475</v>
      </c>
      <c r="J5" s="93">
        <f t="shared" si="0"/>
        <v>44476</v>
      </c>
      <c r="K5" s="93">
        <f t="shared" si="0"/>
        <v>44477</v>
      </c>
      <c r="L5" s="93">
        <f t="shared" si="0"/>
        <v>44478</v>
      </c>
      <c r="M5" s="93">
        <f t="shared" si="0"/>
        <v>44479</v>
      </c>
      <c r="N5" s="93">
        <f t="shared" si="0"/>
        <v>44480</v>
      </c>
      <c r="O5" s="93">
        <f t="shared" si="0"/>
        <v>44481</v>
      </c>
      <c r="P5" s="93">
        <f t="shared" si="0"/>
        <v>44482</v>
      </c>
      <c r="Q5" s="93">
        <f t="shared" si="0"/>
        <v>44483</v>
      </c>
      <c r="R5" s="93">
        <f t="shared" si="0"/>
        <v>44484</v>
      </c>
      <c r="S5" s="93">
        <f t="shared" si="0"/>
        <v>44485</v>
      </c>
      <c r="T5" s="93">
        <f t="shared" si="0"/>
        <v>44486</v>
      </c>
      <c r="U5" s="93">
        <f t="shared" si="0"/>
        <v>44487</v>
      </c>
      <c r="V5" s="93">
        <f t="shared" si="0"/>
        <v>44488</v>
      </c>
      <c r="W5" s="93">
        <f t="shared" si="0"/>
        <v>44489</v>
      </c>
      <c r="X5" s="93">
        <f t="shared" si="0"/>
        <v>44490</v>
      </c>
      <c r="Y5" s="93">
        <f t="shared" si="0"/>
        <v>44491</v>
      </c>
      <c r="Z5" s="93">
        <f t="shared" si="0"/>
        <v>44492</v>
      </c>
      <c r="AA5" s="93">
        <f t="shared" si="0"/>
        <v>44493</v>
      </c>
      <c r="AB5" s="93">
        <f t="shared" si="0"/>
        <v>44494</v>
      </c>
      <c r="AC5" s="93">
        <f t="shared" si="0"/>
        <v>44495</v>
      </c>
      <c r="AD5" s="93">
        <f t="shared" si="0"/>
        <v>44496</v>
      </c>
      <c r="AE5" s="93">
        <f t="shared" si="0"/>
        <v>44497</v>
      </c>
      <c r="AF5" s="93">
        <f t="shared" si="0"/>
        <v>44498</v>
      </c>
      <c r="AG5" s="93">
        <f t="shared" si="0"/>
        <v>44499</v>
      </c>
      <c r="AH5" s="93">
        <f t="shared" si="0"/>
        <v>44500</v>
      </c>
      <c r="AI5" s="195" t="s">
        <v>5</v>
      </c>
      <c r="AJ5" s="195" t="s">
        <v>6</v>
      </c>
      <c r="AK5" s="195" t="s">
        <v>7</v>
      </c>
    </row>
    <row r="6" spans="1:37" s="9" customFormat="1" ht="21" customHeight="1">
      <c r="A6" s="198"/>
      <c r="B6" s="201"/>
      <c r="C6" s="202"/>
      <c r="D6" s="94">
        <f>IF(WEEKDAY(D5)=1,"CN",WEEKDAY(D5))</f>
        <v>6</v>
      </c>
      <c r="E6" s="94">
        <f t="shared" ref="E6:AH6" si="1">IF(WEEKDAY(E5)=1,"CN",WEEKDAY(E5))</f>
        <v>7</v>
      </c>
      <c r="F6" s="94" t="str">
        <f t="shared" si="1"/>
        <v>CN</v>
      </c>
      <c r="G6" s="94">
        <f t="shared" si="1"/>
        <v>2</v>
      </c>
      <c r="H6" s="94">
        <f t="shared" si="1"/>
        <v>3</v>
      </c>
      <c r="I6" s="94">
        <f t="shared" si="1"/>
        <v>4</v>
      </c>
      <c r="J6" s="94">
        <f t="shared" si="1"/>
        <v>5</v>
      </c>
      <c r="K6" s="94">
        <f t="shared" si="1"/>
        <v>6</v>
      </c>
      <c r="L6" s="94">
        <f t="shared" si="1"/>
        <v>7</v>
      </c>
      <c r="M6" s="94" t="str">
        <f t="shared" si="1"/>
        <v>CN</v>
      </c>
      <c r="N6" s="94">
        <f t="shared" si="1"/>
        <v>2</v>
      </c>
      <c r="O6" s="94">
        <f t="shared" si="1"/>
        <v>3</v>
      </c>
      <c r="P6" s="94">
        <f t="shared" si="1"/>
        <v>4</v>
      </c>
      <c r="Q6" s="94">
        <f t="shared" si="1"/>
        <v>5</v>
      </c>
      <c r="R6" s="94">
        <f t="shared" si="1"/>
        <v>6</v>
      </c>
      <c r="S6" s="94">
        <f t="shared" si="1"/>
        <v>7</v>
      </c>
      <c r="T6" s="94" t="str">
        <f t="shared" si="1"/>
        <v>CN</v>
      </c>
      <c r="U6" s="94">
        <f t="shared" si="1"/>
        <v>2</v>
      </c>
      <c r="V6" s="94">
        <f t="shared" si="1"/>
        <v>3</v>
      </c>
      <c r="W6" s="94">
        <f t="shared" si="1"/>
        <v>4</v>
      </c>
      <c r="X6" s="94">
        <f t="shared" si="1"/>
        <v>5</v>
      </c>
      <c r="Y6" s="94">
        <f t="shared" si="1"/>
        <v>6</v>
      </c>
      <c r="Z6" s="94">
        <f t="shared" si="1"/>
        <v>7</v>
      </c>
      <c r="AA6" s="94" t="str">
        <f t="shared" si="1"/>
        <v>CN</v>
      </c>
      <c r="AB6" s="94">
        <f t="shared" si="1"/>
        <v>2</v>
      </c>
      <c r="AC6" s="94">
        <f t="shared" si="1"/>
        <v>3</v>
      </c>
      <c r="AD6" s="94">
        <f t="shared" si="1"/>
        <v>4</v>
      </c>
      <c r="AE6" s="94">
        <f t="shared" si="1"/>
        <v>5</v>
      </c>
      <c r="AF6" s="94">
        <f t="shared" si="1"/>
        <v>6</v>
      </c>
      <c r="AG6" s="94">
        <f t="shared" si="1"/>
        <v>7</v>
      </c>
      <c r="AH6" s="94" t="str">
        <f t="shared" si="1"/>
        <v>CN</v>
      </c>
      <c r="AI6" s="196"/>
      <c r="AJ6" s="196"/>
      <c r="AK6" s="196"/>
    </row>
    <row r="7" spans="1:37" s="42" customFormat="1" ht="21" customHeight="1">
      <c r="A7" s="18">
        <v>1</v>
      </c>
      <c r="B7" s="124" t="s">
        <v>281</v>
      </c>
      <c r="C7" s="125"/>
      <c r="D7" s="126"/>
      <c r="E7" s="127"/>
      <c r="F7" s="127"/>
      <c r="G7" s="127" t="s">
        <v>341</v>
      </c>
      <c r="H7" s="127"/>
      <c r="I7" s="127" t="s">
        <v>5</v>
      </c>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7">
        <f>COUNTIF(D7:AH7,"K")+2*COUNTIF(D7:AH7,"2K")+COUNTIF(D7:AH7,"TK")+COUNTIF(D7:AH7,"KT")+COUNTIF(D7:AH7,"PK")+COUNTIF(D7:AH7,"KP")+2*COUNTIF(D7:AH7,"K2")</f>
        <v>1</v>
      </c>
      <c r="AJ7" s="95">
        <f>COUNTIF(E7:AI7,"P")+2*COUNTIF(E7:AI7,"2P")+COUNTIF(E7:AI7,"TP")+COUNTIF(E7:AI7,"PT")+COUNTIF(E7:AI7,"PK")+COUNTIF(E7:AI7,"KP")+2*COUNTIF(E7:AI7,"P2")</f>
        <v>0</v>
      </c>
      <c r="AK7" s="109">
        <f>COUNTIF(D7:AH7,"T")+2*COUNTIF(D7:AH7,"2T")+2*COUNTIF(D7:AH7,"T2")+COUNTIF(D7:AH7,"PT")+COUNTIF(D7:AH7,"TP")+COUNTIF(D7:AH7,"TK")+COUNTIF(D7:AH7,"KT")</f>
        <v>0</v>
      </c>
    </row>
    <row r="8" spans="1:37" s="42" customFormat="1" ht="21" customHeight="1">
      <c r="A8" s="18">
        <v>2</v>
      </c>
      <c r="B8" s="119" t="s">
        <v>282</v>
      </c>
      <c r="C8" s="120"/>
      <c r="D8" s="27"/>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7">
        <f t="shared" ref="AI8:AI15" si="2">COUNTIF(D8:AH8,"K")+2*COUNTIF(D8:AH8,"2K")+COUNTIF(D8:AH8,"TK")+COUNTIF(D8:AH8,"KT")+COUNTIF(D8:AH8,"PK")+COUNTIF(D8:AH8,"KP")+2*COUNTIF(D8:AH8,"K2")</f>
        <v>0</v>
      </c>
      <c r="AJ8" s="95">
        <f t="shared" ref="AJ8:AJ15" si="3">COUNTIF(E8:AI8,"P")+2*COUNTIF(E8:AI8,"2P")+COUNTIF(E8:AI8,"TP")+COUNTIF(E8:AI8,"PT")+COUNTIF(E8:AI8,"PK")+COUNTIF(E8:AI8,"KP")+2*COUNTIF(E8:AI8,"P2")</f>
        <v>0</v>
      </c>
      <c r="AK8" s="109">
        <f t="shared" ref="AK8:AK15" si="4">COUNTIF(D8:AH8,"T")+2*COUNTIF(D8:AH8,"2T")+2*COUNTIF(D8:AH8,"T2")+COUNTIF(D8:AH8,"PT")+COUNTIF(D8:AH8,"TP")+COUNTIF(D8:AH8,"TK")+COUNTIF(D8:AH8,"KT")</f>
        <v>0</v>
      </c>
    </row>
    <row r="9" spans="1:37" s="43" customFormat="1" ht="21" customHeight="1">
      <c r="A9" s="18">
        <v>3</v>
      </c>
      <c r="B9" s="119" t="s">
        <v>283</v>
      </c>
      <c r="C9" s="120"/>
      <c r="D9" s="27"/>
      <c r="E9" s="30"/>
      <c r="F9" s="30"/>
      <c r="G9" s="30"/>
      <c r="H9" s="30"/>
      <c r="I9" s="30"/>
      <c r="J9" s="30"/>
      <c r="K9" s="30"/>
      <c r="L9" s="30"/>
      <c r="M9" s="30"/>
      <c r="N9" s="30"/>
      <c r="O9" s="30"/>
      <c r="P9" s="30" t="s">
        <v>6</v>
      </c>
      <c r="Q9" s="30"/>
      <c r="R9" s="30"/>
      <c r="S9" s="30"/>
      <c r="T9" s="30"/>
      <c r="U9" s="30"/>
      <c r="V9" s="30"/>
      <c r="W9" s="30"/>
      <c r="X9" s="30"/>
      <c r="Y9" s="30"/>
      <c r="Z9" s="30"/>
      <c r="AA9" s="30"/>
      <c r="AB9" s="30"/>
      <c r="AC9" s="30"/>
      <c r="AD9" s="30"/>
      <c r="AE9" s="30"/>
      <c r="AF9" s="30"/>
      <c r="AG9" s="30"/>
      <c r="AH9" s="30"/>
      <c r="AI9" s="7">
        <f t="shared" si="2"/>
        <v>0</v>
      </c>
      <c r="AJ9" s="95">
        <f t="shared" si="3"/>
        <v>1</v>
      </c>
      <c r="AK9" s="109">
        <f t="shared" si="4"/>
        <v>0</v>
      </c>
    </row>
    <row r="10" spans="1:37" s="42" customFormat="1" ht="21" customHeight="1">
      <c r="A10" s="18">
        <v>4</v>
      </c>
      <c r="B10" s="119" t="s">
        <v>284</v>
      </c>
      <c r="C10" s="120"/>
      <c r="D10" s="27"/>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7">
        <f t="shared" si="2"/>
        <v>0</v>
      </c>
      <c r="AJ10" s="95">
        <f t="shared" si="3"/>
        <v>0</v>
      </c>
      <c r="AK10" s="109">
        <f t="shared" si="4"/>
        <v>0</v>
      </c>
    </row>
    <row r="11" spans="1:37" s="42" customFormat="1" ht="21" customHeight="1">
      <c r="A11" s="18">
        <v>5</v>
      </c>
      <c r="B11" s="119" t="s">
        <v>285</v>
      </c>
      <c r="C11" s="120"/>
      <c r="D11" s="27"/>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7">
        <f t="shared" si="2"/>
        <v>0</v>
      </c>
      <c r="AJ11" s="95">
        <f t="shared" si="3"/>
        <v>0</v>
      </c>
      <c r="AK11" s="109">
        <f t="shared" si="4"/>
        <v>0</v>
      </c>
    </row>
    <row r="12" spans="1:37" s="42" customFormat="1" ht="21" customHeight="1">
      <c r="A12" s="18">
        <v>6</v>
      </c>
      <c r="B12" s="119" t="s">
        <v>286</v>
      </c>
      <c r="C12" s="120"/>
      <c r="D12" s="30"/>
      <c r="E12" s="30"/>
      <c r="F12" s="30"/>
      <c r="G12" s="30" t="s">
        <v>342</v>
      </c>
      <c r="H12" s="30"/>
      <c r="I12" s="30" t="s">
        <v>6</v>
      </c>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7">
        <f t="shared" si="2"/>
        <v>0</v>
      </c>
      <c r="AJ12" s="95">
        <f t="shared" si="3"/>
        <v>1</v>
      </c>
      <c r="AK12" s="109">
        <f t="shared" si="4"/>
        <v>0</v>
      </c>
    </row>
    <row r="13" spans="1:37" ht="21" customHeight="1">
      <c r="A13" s="18">
        <v>7</v>
      </c>
      <c r="B13" s="119" t="s">
        <v>287</v>
      </c>
      <c r="C13" s="12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7">
        <f t="shared" si="2"/>
        <v>0</v>
      </c>
      <c r="AJ13" s="95">
        <f t="shared" si="3"/>
        <v>0</v>
      </c>
      <c r="AK13" s="109">
        <f t="shared" si="4"/>
        <v>0</v>
      </c>
    </row>
    <row r="14" spans="1:37" s="42" customFormat="1" ht="21" customHeight="1">
      <c r="A14" s="18">
        <v>8</v>
      </c>
      <c r="B14" s="119" t="s">
        <v>288</v>
      </c>
      <c r="C14" s="120"/>
      <c r="D14" s="30"/>
      <c r="E14" s="30"/>
      <c r="F14" s="30"/>
      <c r="G14" s="30"/>
      <c r="H14" s="30"/>
      <c r="I14" s="30"/>
      <c r="J14" s="30"/>
      <c r="K14" s="30"/>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7">
        <f t="shared" si="2"/>
        <v>0</v>
      </c>
      <c r="AJ14" s="95">
        <f t="shared" si="3"/>
        <v>0</v>
      </c>
      <c r="AK14" s="109">
        <f t="shared" si="4"/>
        <v>0</v>
      </c>
    </row>
    <row r="15" spans="1:37" s="42" customFormat="1" ht="21" customHeight="1">
      <c r="A15" s="18">
        <v>9</v>
      </c>
      <c r="B15" s="119" t="s">
        <v>289</v>
      </c>
      <c r="C15" s="12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7">
        <f t="shared" si="2"/>
        <v>0</v>
      </c>
      <c r="AJ15" s="95">
        <f t="shared" si="3"/>
        <v>0</v>
      </c>
      <c r="AK15" s="109">
        <f t="shared" si="4"/>
        <v>0</v>
      </c>
    </row>
    <row r="16" spans="1:37" s="42" customFormat="1" ht="21" customHeight="1">
      <c r="A16" s="18">
        <v>10</v>
      </c>
      <c r="B16" s="119" t="s">
        <v>290</v>
      </c>
      <c r="C16" s="12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7">
        <f t="shared" ref="AI16:AI19" si="5">COUNTIF(D16:AH16,"K")+2*COUNTIF(D16:AH16,"2K")+COUNTIF(D16:AH16,"TK")+COUNTIF(D16:AH16,"KT")+COUNTIF(D16:AH16,"PK")+COUNTIF(D16:AH16,"KP")+2*COUNTIF(D16:AH16,"K2")</f>
        <v>0</v>
      </c>
      <c r="AJ16" s="111">
        <f t="shared" ref="AJ16:AJ19" si="6">COUNTIF(E16:AI16,"P")+2*COUNTIF(E16:AI16,"2P")+COUNTIF(E16:AI16,"TP")+COUNTIF(E16:AI16,"PT")+COUNTIF(E16:AI16,"PK")+COUNTIF(E16:AI16,"KP")+2*COUNTIF(E16:AI16,"P2")</f>
        <v>0</v>
      </c>
      <c r="AK16" s="111">
        <f t="shared" ref="AK16:AK19" si="7">COUNTIF(D16:AH16,"T")+2*COUNTIF(D16:AH16,"2T")+2*COUNTIF(D16:AH16,"T2")+COUNTIF(D16:AH16,"PT")+COUNTIF(D16:AH16,"TP")+COUNTIF(D16:AH16,"TK")+COUNTIF(D16:AH16,"KT")</f>
        <v>0</v>
      </c>
    </row>
    <row r="17" spans="1:40" s="42" customFormat="1" ht="21" customHeight="1">
      <c r="A17" s="18">
        <v>11</v>
      </c>
      <c r="B17" s="119" t="s">
        <v>291</v>
      </c>
      <c r="C17" s="12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7">
        <f t="shared" si="5"/>
        <v>0</v>
      </c>
      <c r="AJ17" s="111">
        <f t="shared" si="6"/>
        <v>0</v>
      </c>
      <c r="AK17" s="111">
        <f t="shared" si="7"/>
        <v>0</v>
      </c>
    </row>
    <row r="18" spans="1:40" s="42" customFormat="1" ht="21" customHeight="1">
      <c r="A18" s="18">
        <v>12</v>
      </c>
      <c r="B18" s="119" t="s">
        <v>292</v>
      </c>
      <c r="C18" s="12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7">
        <f t="shared" si="5"/>
        <v>0</v>
      </c>
      <c r="AJ18" s="111">
        <f t="shared" si="6"/>
        <v>0</v>
      </c>
      <c r="AK18" s="111">
        <f t="shared" si="7"/>
        <v>0</v>
      </c>
    </row>
    <row r="19" spans="1:40" s="42" customFormat="1" ht="21" customHeight="1">
      <c r="A19" s="18">
        <v>13</v>
      </c>
      <c r="B19" s="119" t="s">
        <v>293</v>
      </c>
      <c r="C19" s="12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7">
        <f t="shared" si="5"/>
        <v>0</v>
      </c>
      <c r="AJ19" s="111">
        <f t="shared" si="6"/>
        <v>0</v>
      </c>
      <c r="AK19" s="111">
        <f t="shared" si="7"/>
        <v>0</v>
      </c>
    </row>
    <row r="20" spans="1:40" s="44" customFormat="1" ht="21" customHeight="1">
      <c r="A20" s="18">
        <v>14</v>
      </c>
      <c r="B20" s="119" t="s">
        <v>294</v>
      </c>
      <c r="C20" s="12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7">
        <f t="shared" ref="AI20:AI29" si="8">COUNTIF(D20:AH20,"K")+2*COUNTIF(D20:AH20,"2K")+COUNTIF(D20:AH20,"TK")+COUNTIF(D20:AH20,"KT")+COUNTIF(D20:AH20,"PK")+COUNTIF(D20:AH20,"KP")+2*COUNTIF(D20:AH20,"K2")</f>
        <v>0</v>
      </c>
      <c r="AJ20" s="117">
        <f t="shared" ref="AJ20:AJ29" si="9">COUNTIF(E20:AI20,"P")+2*COUNTIF(E20:AI20,"2P")+COUNTIF(E20:AI20,"TP")+COUNTIF(E20:AI20,"PT")+COUNTIF(E20:AI20,"PK")+COUNTIF(E20:AI20,"KP")+2*COUNTIF(E20:AI20,"P2")</f>
        <v>0</v>
      </c>
      <c r="AK20" s="117">
        <f t="shared" ref="AK20:AK29" si="10">COUNTIF(D20:AH20,"T")+2*COUNTIF(D20:AH20,"2T")+2*COUNTIF(D20:AH20,"T2")+COUNTIF(D20:AH20,"PT")+COUNTIF(D20:AH20,"TP")+COUNTIF(D20:AH20,"TK")+COUNTIF(D20:AH20,"KT")</f>
        <v>0</v>
      </c>
    </row>
    <row r="21" spans="1:40" s="45" customFormat="1" ht="21" customHeight="1">
      <c r="A21" s="18">
        <v>15</v>
      </c>
      <c r="B21" s="119" t="s">
        <v>295</v>
      </c>
      <c r="C21" s="12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7">
        <f t="shared" si="8"/>
        <v>0</v>
      </c>
      <c r="AJ21" s="117">
        <f t="shared" si="9"/>
        <v>0</v>
      </c>
      <c r="AK21" s="117">
        <f t="shared" si="10"/>
        <v>0</v>
      </c>
    </row>
    <row r="22" spans="1:40" s="45" customFormat="1" ht="21" customHeight="1">
      <c r="A22" s="18">
        <v>16</v>
      </c>
      <c r="B22" s="119" t="s">
        <v>296</v>
      </c>
      <c r="C22" s="12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7">
        <f t="shared" si="8"/>
        <v>0</v>
      </c>
      <c r="AJ22" s="117">
        <f t="shared" si="9"/>
        <v>0</v>
      </c>
      <c r="AK22" s="117">
        <f t="shared" si="10"/>
        <v>0</v>
      </c>
    </row>
    <row r="23" spans="1:40" s="42" customFormat="1" ht="21" customHeight="1">
      <c r="A23" s="18">
        <v>17</v>
      </c>
      <c r="B23" s="119" t="s">
        <v>297</v>
      </c>
      <c r="C23" s="12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7">
        <f t="shared" si="8"/>
        <v>0</v>
      </c>
      <c r="AJ23" s="117">
        <f t="shared" si="9"/>
        <v>0</v>
      </c>
      <c r="AK23" s="117">
        <f t="shared" si="10"/>
        <v>0</v>
      </c>
    </row>
    <row r="24" spans="1:40" s="42" customFormat="1" ht="21" customHeight="1">
      <c r="A24" s="18">
        <v>18</v>
      </c>
      <c r="B24" s="119" t="s">
        <v>298</v>
      </c>
      <c r="C24" s="12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7">
        <f t="shared" si="8"/>
        <v>0</v>
      </c>
      <c r="AJ24" s="117">
        <f t="shared" si="9"/>
        <v>0</v>
      </c>
      <c r="AK24" s="117">
        <f t="shared" si="10"/>
        <v>0</v>
      </c>
    </row>
    <row r="25" spans="1:40" ht="21" customHeight="1">
      <c r="A25" s="18">
        <v>19</v>
      </c>
      <c r="B25" s="119" t="s">
        <v>299</v>
      </c>
      <c r="C25" s="120"/>
      <c r="D25" s="30"/>
      <c r="E25" s="30"/>
      <c r="F25" s="30"/>
      <c r="G25" s="30"/>
      <c r="H25" s="30"/>
      <c r="I25" s="30"/>
      <c r="J25" s="30"/>
      <c r="K25" s="30"/>
      <c r="L25" s="30"/>
      <c r="M25" s="30"/>
      <c r="N25" s="30"/>
      <c r="O25" s="30"/>
      <c r="P25" s="30" t="s">
        <v>6</v>
      </c>
      <c r="Q25" s="30"/>
      <c r="R25" s="30"/>
      <c r="S25" s="30"/>
      <c r="T25" s="30"/>
      <c r="U25" s="30"/>
      <c r="V25" s="30"/>
      <c r="W25" s="30"/>
      <c r="X25" s="30"/>
      <c r="Y25" s="30"/>
      <c r="Z25" s="30"/>
      <c r="AA25" s="30"/>
      <c r="AB25" s="30"/>
      <c r="AC25" s="30"/>
      <c r="AD25" s="30"/>
      <c r="AE25" s="30"/>
      <c r="AF25" s="30"/>
      <c r="AG25" s="30"/>
      <c r="AH25" s="30"/>
      <c r="AI25" s="7">
        <f t="shared" si="8"/>
        <v>0</v>
      </c>
      <c r="AJ25" s="117">
        <f t="shared" si="9"/>
        <v>1</v>
      </c>
      <c r="AK25" s="117">
        <f t="shared" si="10"/>
        <v>0</v>
      </c>
    </row>
    <row r="26" spans="1:40" s="42" customFormat="1" ht="21" customHeight="1">
      <c r="A26" s="18">
        <v>20</v>
      </c>
      <c r="B26" s="119" t="s">
        <v>300</v>
      </c>
      <c r="C26" s="12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7">
        <f t="shared" si="8"/>
        <v>0</v>
      </c>
      <c r="AJ26" s="117">
        <f t="shared" si="9"/>
        <v>0</v>
      </c>
      <c r="AK26" s="117">
        <f t="shared" si="10"/>
        <v>0</v>
      </c>
    </row>
    <row r="27" spans="1:40" s="42" customFormat="1" ht="21" customHeight="1">
      <c r="A27" s="18">
        <v>21</v>
      </c>
      <c r="B27" s="119" t="s">
        <v>301</v>
      </c>
      <c r="C27" s="120"/>
      <c r="D27" s="30"/>
      <c r="E27" s="30"/>
      <c r="F27" s="30"/>
      <c r="G27" s="30" t="s">
        <v>342</v>
      </c>
      <c r="H27" s="30"/>
      <c r="I27" s="30" t="s">
        <v>6</v>
      </c>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7">
        <f t="shared" si="8"/>
        <v>0</v>
      </c>
      <c r="AJ27" s="117">
        <f t="shared" si="9"/>
        <v>1</v>
      </c>
      <c r="AK27" s="117">
        <f t="shared" si="10"/>
        <v>0</v>
      </c>
      <c r="AL27" s="41"/>
      <c r="AM27" s="41"/>
      <c r="AN27" s="41"/>
    </row>
    <row r="28" spans="1:40" s="9" customFormat="1" ht="21" customHeight="1">
      <c r="A28" s="18">
        <v>22</v>
      </c>
      <c r="B28" s="119" t="s">
        <v>302</v>
      </c>
      <c r="C28" s="120"/>
      <c r="D28" s="30"/>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7">
        <f t="shared" si="8"/>
        <v>0</v>
      </c>
      <c r="AJ28" s="117">
        <f t="shared" si="9"/>
        <v>0</v>
      </c>
      <c r="AK28" s="117">
        <f t="shared" si="10"/>
        <v>0</v>
      </c>
      <c r="AL28" s="96"/>
      <c r="AM28" s="96"/>
    </row>
    <row r="29" spans="1:40" ht="16.5">
      <c r="A29" s="18">
        <v>23</v>
      </c>
      <c r="B29" s="119" t="s">
        <v>303</v>
      </c>
      <c r="C29" s="12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7">
        <f t="shared" si="8"/>
        <v>0</v>
      </c>
      <c r="AJ29" s="117">
        <f t="shared" si="9"/>
        <v>0</v>
      </c>
      <c r="AK29" s="117">
        <f t="shared" si="10"/>
        <v>0</v>
      </c>
    </row>
    <row r="30" spans="1:40" ht="16.5">
      <c r="A30" s="18"/>
      <c r="B30" s="119"/>
      <c r="C30" s="12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7"/>
      <c r="AJ30" s="111"/>
      <c r="AK30" s="111"/>
    </row>
    <row r="31" spans="1:40" ht="16.5">
      <c r="A31" s="18"/>
      <c r="B31" s="119"/>
      <c r="C31" s="12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7"/>
      <c r="AJ31" s="111"/>
      <c r="AK31" s="111"/>
    </row>
    <row r="32" spans="1:40" ht="16.5">
      <c r="A32" s="18"/>
      <c r="B32" s="119"/>
      <c r="C32" s="12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7"/>
      <c r="AJ32" s="111"/>
      <c r="AK32" s="111"/>
    </row>
    <row r="33" spans="1:37" ht="16.5">
      <c r="A33" s="18"/>
      <c r="B33" s="119"/>
      <c r="C33" s="12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7"/>
      <c r="AJ33" s="111"/>
      <c r="AK33" s="111"/>
    </row>
    <row r="34" spans="1:37" ht="16.5">
      <c r="A34" s="18"/>
      <c r="B34" s="119"/>
      <c r="C34" s="12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7"/>
      <c r="AJ34" s="111"/>
      <c r="AK34" s="111"/>
    </row>
    <row r="35" spans="1:37" ht="16.5">
      <c r="A35" s="18"/>
      <c r="B35" s="119"/>
      <c r="C35" s="12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7"/>
      <c r="AJ35" s="111"/>
      <c r="AK35" s="111"/>
    </row>
    <row r="36" spans="1:37" ht="16.5">
      <c r="A36" s="18"/>
      <c r="B36" s="119"/>
      <c r="C36" s="12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7"/>
      <c r="AJ36" s="111"/>
      <c r="AK36" s="111"/>
    </row>
    <row r="37" spans="1:37" ht="16.5">
      <c r="A37" s="18"/>
      <c r="B37" s="119"/>
      <c r="C37" s="12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7"/>
      <c r="AJ37" s="95"/>
      <c r="AK37" s="109"/>
    </row>
    <row r="38" spans="1:37" ht="16.5">
      <c r="A38" s="18"/>
      <c r="B38" s="119"/>
      <c r="C38" s="120"/>
      <c r="D38" s="30"/>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7"/>
      <c r="AJ38" s="95"/>
      <c r="AK38" s="109"/>
    </row>
    <row r="39" spans="1:37" ht="16.5">
      <c r="A39" s="18"/>
      <c r="B39" s="119"/>
      <c r="C39" s="12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7"/>
      <c r="AJ39" s="95"/>
      <c r="AK39" s="109"/>
    </row>
    <row r="40" spans="1:37">
      <c r="A40" s="207" t="s">
        <v>8</v>
      </c>
      <c r="B40" s="207"/>
      <c r="C40" s="207"/>
      <c r="D40" s="207"/>
      <c r="E40" s="207"/>
      <c r="F40" s="207"/>
      <c r="G40" s="207"/>
      <c r="H40" s="207"/>
      <c r="I40" s="207"/>
      <c r="J40" s="207"/>
      <c r="K40" s="207"/>
      <c r="L40" s="207"/>
      <c r="M40" s="207"/>
      <c r="N40" s="207"/>
      <c r="O40" s="207"/>
      <c r="P40" s="207"/>
      <c r="Q40" s="207"/>
      <c r="R40" s="207"/>
      <c r="S40" s="207"/>
      <c r="T40" s="207"/>
      <c r="U40" s="207"/>
      <c r="V40" s="207"/>
      <c r="W40" s="207"/>
      <c r="X40" s="207"/>
      <c r="Y40" s="207"/>
      <c r="Z40" s="207"/>
      <c r="AA40" s="207"/>
      <c r="AB40" s="207"/>
      <c r="AC40" s="207"/>
      <c r="AD40" s="207"/>
      <c r="AE40" s="207"/>
      <c r="AF40" s="207"/>
      <c r="AG40" s="207"/>
      <c r="AH40" s="207"/>
      <c r="AI40" s="7">
        <f>SUM(AI7:AI39)</f>
        <v>1</v>
      </c>
      <c r="AJ40" s="7">
        <f>SUM(AJ7:AJ39)</f>
        <v>4</v>
      </c>
      <c r="AK40" s="7">
        <f>SUM(AK7:AK39)</f>
        <v>0</v>
      </c>
    </row>
    <row r="41" spans="1:37">
      <c r="A41" s="192" t="s">
        <v>135</v>
      </c>
      <c r="B41" s="193"/>
      <c r="C41" s="193"/>
      <c r="D41" s="193"/>
      <c r="E41" s="193"/>
      <c r="F41" s="193"/>
      <c r="G41" s="193"/>
      <c r="H41" s="193"/>
      <c r="I41" s="193"/>
      <c r="J41" s="193"/>
      <c r="K41" s="193"/>
      <c r="L41" s="193"/>
      <c r="M41" s="193"/>
      <c r="N41" s="193"/>
      <c r="O41" s="193"/>
      <c r="P41" s="193"/>
      <c r="Q41" s="193"/>
      <c r="R41" s="193"/>
      <c r="S41" s="193"/>
      <c r="T41" s="193"/>
      <c r="U41" s="193"/>
      <c r="V41" s="193"/>
      <c r="W41" s="193"/>
      <c r="X41" s="193"/>
      <c r="Y41" s="193"/>
      <c r="Z41" s="193"/>
      <c r="AA41" s="193"/>
      <c r="AB41" s="193"/>
      <c r="AC41" s="193"/>
      <c r="AD41" s="193"/>
      <c r="AE41" s="193"/>
      <c r="AF41" s="193"/>
      <c r="AG41" s="193"/>
      <c r="AH41" s="193"/>
      <c r="AI41" s="193"/>
      <c r="AJ41" s="193"/>
      <c r="AK41" s="194"/>
    </row>
    <row r="42" spans="1:37">
      <c r="B42" s="35"/>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row>
    <row r="43" spans="1:37">
      <c r="B43" s="191"/>
      <c r="C43" s="191"/>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row>
    <row r="44" spans="1:37">
      <c r="B44" s="191"/>
      <c r="C44" s="191"/>
      <c r="D44" s="191"/>
      <c r="E44" s="191"/>
      <c r="F44" s="191"/>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row>
    <row r="45" spans="1:37">
      <c r="B45" s="191"/>
      <c r="C45" s="191"/>
      <c r="D45" s="191"/>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row>
    <row r="46" spans="1:37">
      <c r="B46" s="191"/>
      <c r="C46" s="191"/>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row>
  </sheetData>
  <mergeCells count="20">
    <mergeCell ref="P1:AK1"/>
    <mergeCell ref="A2:O2"/>
    <mergeCell ref="P2:AK2"/>
    <mergeCell ref="A3:AK3"/>
    <mergeCell ref="H4:K4"/>
    <mergeCell ref="L4:M4"/>
    <mergeCell ref="N4:P4"/>
    <mergeCell ref="A1:O1"/>
    <mergeCell ref="B43:C43"/>
    <mergeCell ref="Q4:S4"/>
    <mergeCell ref="A41:AK41"/>
    <mergeCell ref="B45:D45"/>
    <mergeCell ref="B46:C46"/>
    <mergeCell ref="B44:F44"/>
    <mergeCell ref="AI5:AI6"/>
    <mergeCell ref="A40:AH40"/>
    <mergeCell ref="AJ5:AJ6"/>
    <mergeCell ref="AK5:AK6"/>
    <mergeCell ref="A5:A6"/>
    <mergeCell ref="B5:C6"/>
  </mergeCells>
  <conditionalFormatting sqref="D14:L14 D6:AH13 D15:AH19 D30:AH39">
    <cfRule type="expression" dxfId="33" priority="2">
      <formula>IF(D$6="CN",1,0)</formula>
    </cfRule>
  </conditionalFormatting>
  <conditionalFormatting sqref="D6:AH6">
    <cfRule type="expression" dxfId="32" priority="4">
      <formula>IF(#REF!="CN",1,0)</formula>
    </cfRule>
  </conditionalFormatting>
  <conditionalFormatting sqref="D6:AH6">
    <cfRule type="expression" dxfId="31" priority="3">
      <formula>IF(#REF!="CN",1,0)</formula>
    </cfRule>
  </conditionalFormatting>
  <conditionalFormatting sqref="D20:AH29">
    <cfRule type="expression" dxfId="30" priority="1">
      <formula>IF(D$6="CN",1,0)</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8"/>
  <sheetViews>
    <sheetView topLeftCell="A37" zoomScaleNormal="100" workbookViewId="0">
      <selection activeCell="L44" sqref="L44"/>
    </sheetView>
  </sheetViews>
  <sheetFormatPr defaultColWidth="9.33203125" defaultRowHeight="18"/>
  <cols>
    <col min="1" max="1" width="6.6640625" style="8" customWidth="1"/>
    <col min="2" max="2" width="23.5" style="8" customWidth="1"/>
    <col min="3" max="3" width="10.83203125" style="8" customWidth="1"/>
    <col min="4" max="34" width="4" style="8" customWidth="1"/>
    <col min="35" max="37" width="6.6640625" style="8" customWidth="1"/>
    <col min="38" max="16384" width="9.33203125" style="8"/>
  </cols>
  <sheetData>
    <row r="1" spans="1:38">
      <c r="A1" s="204" t="s">
        <v>0</v>
      </c>
      <c r="B1" s="204"/>
      <c r="C1" s="204"/>
      <c r="D1" s="204"/>
      <c r="E1" s="204"/>
      <c r="F1" s="204"/>
      <c r="G1" s="204"/>
      <c r="H1" s="204"/>
      <c r="I1" s="204"/>
      <c r="J1" s="204"/>
      <c r="K1" s="204"/>
      <c r="L1" s="204"/>
      <c r="M1" s="204"/>
      <c r="N1" s="204"/>
      <c r="O1" s="204"/>
      <c r="P1" s="205" t="s">
        <v>1</v>
      </c>
      <c r="Q1" s="205"/>
      <c r="R1" s="205"/>
      <c r="S1" s="205"/>
      <c r="T1" s="205"/>
      <c r="U1" s="205"/>
      <c r="V1" s="205"/>
      <c r="W1" s="205"/>
      <c r="X1" s="205"/>
      <c r="Y1" s="205"/>
      <c r="Z1" s="205"/>
      <c r="AA1" s="205"/>
      <c r="AB1" s="205"/>
      <c r="AC1" s="205"/>
      <c r="AD1" s="205"/>
      <c r="AE1" s="205"/>
      <c r="AF1" s="205"/>
      <c r="AG1" s="205"/>
      <c r="AH1" s="205"/>
      <c r="AI1" s="205"/>
      <c r="AJ1" s="205"/>
      <c r="AK1" s="205"/>
    </row>
    <row r="2" spans="1:38">
      <c r="A2" s="205" t="s">
        <v>49</v>
      </c>
      <c r="B2" s="205"/>
      <c r="C2" s="205"/>
      <c r="D2" s="205"/>
      <c r="E2" s="205"/>
      <c r="F2" s="205"/>
      <c r="G2" s="205"/>
      <c r="H2" s="205"/>
      <c r="I2" s="205"/>
      <c r="J2" s="205"/>
      <c r="K2" s="205"/>
      <c r="L2" s="205"/>
      <c r="M2" s="205"/>
      <c r="N2" s="205"/>
      <c r="O2" s="205"/>
      <c r="P2" s="205" t="s">
        <v>2</v>
      </c>
      <c r="Q2" s="205"/>
      <c r="R2" s="205"/>
      <c r="S2" s="205"/>
      <c r="T2" s="205"/>
      <c r="U2" s="205"/>
      <c r="V2" s="205"/>
      <c r="W2" s="205"/>
      <c r="X2" s="205"/>
      <c r="Y2" s="205"/>
      <c r="Z2" s="205"/>
      <c r="AA2" s="205"/>
      <c r="AB2" s="205"/>
      <c r="AC2" s="205"/>
      <c r="AD2" s="205"/>
      <c r="AE2" s="205"/>
      <c r="AF2" s="205"/>
      <c r="AG2" s="205"/>
      <c r="AH2" s="205"/>
      <c r="AI2" s="205"/>
      <c r="AJ2" s="205"/>
      <c r="AK2" s="205"/>
    </row>
    <row r="3" spans="1:38" ht="22.5">
      <c r="A3" s="206" t="s">
        <v>180</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06"/>
      <c r="AI3" s="206"/>
      <c r="AJ3" s="206"/>
      <c r="AK3" s="206"/>
    </row>
    <row r="4" spans="1:38" ht="31.5" customHeight="1">
      <c r="B4" s="92"/>
      <c r="C4" s="92"/>
      <c r="D4" s="92" t="s">
        <v>60</v>
      </c>
      <c r="E4" s="92" t="s">
        <v>60</v>
      </c>
      <c r="F4" s="92"/>
      <c r="G4" s="92"/>
      <c r="H4" s="190" t="s">
        <v>131</v>
      </c>
      <c r="I4" s="190"/>
      <c r="J4" s="190"/>
      <c r="K4" s="190"/>
      <c r="L4" s="190">
        <v>10</v>
      </c>
      <c r="M4" s="190"/>
      <c r="N4" s="190" t="s">
        <v>132</v>
      </c>
      <c r="O4" s="190"/>
      <c r="P4" s="190"/>
      <c r="Q4" s="190">
        <v>2021</v>
      </c>
      <c r="R4" s="190"/>
      <c r="S4" s="190"/>
      <c r="T4" s="92"/>
      <c r="U4" s="92"/>
      <c r="V4" s="92"/>
      <c r="W4" s="92"/>
      <c r="X4" s="92"/>
      <c r="Y4" s="92"/>
      <c r="Z4" s="92"/>
      <c r="AA4" s="92"/>
      <c r="AB4" s="92"/>
      <c r="AC4" s="92"/>
      <c r="AD4" s="92"/>
      <c r="AE4" s="92"/>
      <c r="AF4" s="92"/>
      <c r="AG4" s="92"/>
      <c r="AH4" s="92"/>
      <c r="AI4" s="92"/>
      <c r="AJ4" s="92"/>
      <c r="AK4" s="92"/>
    </row>
    <row r="5" spans="1:38" s="9" customFormat="1" ht="21" customHeight="1">
      <c r="A5" s="197" t="s">
        <v>3</v>
      </c>
      <c r="B5" s="199" t="s">
        <v>4</v>
      </c>
      <c r="C5" s="200"/>
      <c r="D5" s="93">
        <f>DATE(Q4,L4,1)</f>
        <v>44470</v>
      </c>
      <c r="E5" s="93">
        <f>D5+1</f>
        <v>44471</v>
      </c>
      <c r="F5" s="93">
        <f t="shared" ref="F5:AH5" si="0">E5+1</f>
        <v>44472</v>
      </c>
      <c r="G5" s="93">
        <f t="shared" si="0"/>
        <v>44473</v>
      </c>
      <c r="H5" s="93">
        <f t="shared" si="0"/>
        <v>44474</v>
      </c>
      <c r="I5" s="93">
        <f t="shared" si="0"/>
        <v>44475</v>
      </c>
      <c r="J5" s="93">
        <f t="shared" si="0"/>
        <v>44476</v>
      </c>
      <c r="K5" s="93">
        <f t="shared" si="0"/>
        <v>44477</v>
      </c>
      <c r="L5" s="93">
        <f t="shared" si="0"/>
        <v>44478</v>
      </c>
      <c r="M5" s="93">
        <f t="shared" si="0"/>
        <v>44479</v>
      </c>
      <c r="N5" s="93">
        <f t="shared" si="0"/>
        <v>44480</v>
      </c>
      <c r="O5" s="93">
        <f t="shared" si="0"/>
        <v>44481</v>
      </c>
      <c r="P5" s="93">
        <f t="shared" si="0"/>
        <v>44482</v>
      </c>
      <c r="Q5" s="93">
        <f t="shared" si="0"/>
        <v>44483</v>
      </c>
      <c r="R5" s="93">
        <f t="shared" si="0"/>
        <v>44484</v>
      </c>
      <c r="S5" s="93">
        <f t="shared" si="0"/>
        <v>44485</v>
      </c>
      <c r="T5" s="93">
        <f t="shared" si="0"/>
        <v>44486</v>
      </c>
      <c r="U5" s="93">
        <f t="shared" si="0"/>
        <v>44487</v>
      </c>
      <c r="V5" s="93">
        <f t="shared" si="0"/>
        <v>44488</v>
      </c>
      <c r="W5" s="93">
        <f t="shared" si="0"/>
        <v>44489</v>
      </c>
      <c r="X5" s="93">
        <f t="shared" si="0"/>
        <v>44490</v>
      </c>
      <c r="Y5" s="93">
        <f t="shared" si="0"/>
        <v>44491</v>
      </c>
      <c r="Z5" s="93">
        <f t="shared" si="0"/>
        <v>44492</v>
      </c>
      <c r="AA5" s="93">
        <f t="shared" si="0"/>
        <v>44493</v>
      </c>
      <c r="AB5" s="93">
        <f t="shared" si="0"/>
        <v>44494</v>
      </c>
      <c r="AC5" s="93">
        <f t="shared" si="0"/>
        <v>44495</v>
      </c>
      <c r="AD5" s="93">
        <f t="shared" si="0"/>
        <v>44496</v>
      </c>
      <c r="AE5" s="93">
        <f t="shared" si="0"/>
        <v>44497</v>
      </c>
      <c r="AF5" s="93">
        <f t="shared" si="0"/>
        <v>44498</v>
      </c>
      <c r="AG5" s="93">
        <f t="shared" si="0"/>
        <v>44499</v>
      </c>
      <c r="AH5" s="93">
        <f t="shared" si="0"/>
        <v>44500</v>
      </c>
      <c r="AI5" s="195" t="s">
        <v>5</v>
      </c>
      <c r="AJ5" s="195" t="s">
        <v>6</v>
      </c>
      <c r="AK5" s="195" t="s">
        <v>7</v>
      </c>
    </row>
    <row r="6" spans="1:38" s="9" customFormat="1" ht="21" customHeight="1">
      <c r="A6" s="198"/>
      <c r="B6" s="201"/>
      <c r="C6" s="202"/>
      <c r="D6" s="94">
        <f>IF(WEEKDAY(D5)=1,"CN",WEEKDAY(D5))</f>
        <v>6</v>
      </c>
      <c r="E6" s="94">
        <f t="shared" ref="E6:AH6" si="1">IF(WEEKDAY(E5)=1,"CN",WEEKDAY(E5))</f>
        <v>7</v>
      </c>
      <c r="F6" s="94" t="str">
        <f t="shared" si="1"/>
        <v>CN</v>
      </c>
      <c r="G6" s="94">
        <f t="shared" si="1"/>
        <v>2</v>
      </c>
      <c r="H6" s="94">
        <f t="shared" si="1"/>
        <v>3</v>
      </c>
      <c r="I6" s="94">
        <f t="shared" si="1"/>
        <v>4</v>
      </c>
      <c r="J6" s="94">
        <f t="shared" si="1"/>
        <v>5</v>
      </c>
      <c r="K6" s="94">
        <f t="shared" si="1"/>
        <v>6</v>
      </c>
      <c r="L6" s="94">
        <f t="shared" si="1"/>
        <v>7</v>
      </c>
      <c r="M6" s="94" t="str">
        <f t="shared" si="1"/>
        <v>CN</v>
      </c>
      <c r="N6" s="94">
        <f t="shared" si="1"/>
        <v>2</v>
      </c>
      <c r="O6" s="94">
        <f t="shared" si="1"/>
        <v>3</v>
      </c>
      <c r="P6" s="94">
        <f t="shared" si="1"/>
        <v>4</v>
      </c>
      <c r="Q6" s="94">
        <f t="shared" si="1"/>
        <v>5</v>
      </c>
      <c r="R6" s="94">
        <f t="shared" si="1"/>
        <v>6</v>
      </c>
      <c r="S6" s="94">
        <f t="shared" si="1"/>
        <v>7</v>
      </c>
      <c r="T6" s="94" t="str">
        <f t="shared" si="1"/>
        <v>CN</v>
      </c>
      <c r="U6" s="94">
        <f t="shared" si="1"/>
        <v>2</v>
      </c>
      <c r="V6" s="94">
        <f t="shared" si="1"/>
        <v>3</v>
      </c>
      <c r="W6" s="94">
        <f t="shared" si="1"/>
        <v>4</v>
      </c>
      <c r="X6" s="94">
        <f t="shared" si="1"/>
        <v>5</v>
      </c>
      <c r="Y6" s="94">
        <f t="shared" si="1"/>
        <v>6</v>
      </c>
      <c r="Z6" s="94">
        <f t="shared" si="1"/>
        <v>7</v>
      </c>
      <c r="AA6" s="94" t="str">
        <f t="shared" si="1"/>
        <v>CN</v>
      </c>
      <c r="AB6" s="94">
        <f t="shared" si="1"/>
        <v>2</v>
      </c>
      <c r="AC6" s="94">
        <f t="shared" si="1"/>
        <v>3</v>
      </c>
      <c r="AD6" s="94">
        <f t="shared" si="1"/>
        <v>4</v>
      </c>
      <c r="AE6" s="94">
        <f t="shared" si="1"/>
        <v>5</v>
      </c>
      <c r="AF6" s="94">
        <f t="shared" si="1"/>
        <v>6</v>
      </c>
      <c r="AG6" s="94">
        <f t="shared" si="1"/>
        <v>7</v>
      </c>
      <c r="AH6" s="94" t="str">
        <f t="shared" si="1"/>
        <v>CN</v>
      </c>
      <c r="AI6" s="196"/>
      <c r="AJ6" s="196"/>
      <c r="AK6" s="196"/>
    </row>
    <row r="7" spans="1:38" s="11" customFormat="1" ht="23.1" customHeight="1">
      <c r="A7" s="12">
        <v>1</v>
      </c>
      <c r="B7" s="119" t="s">
        <v>143</v>
      </c>
      <c r="C7" s="120" t="s">
        <v>17</v>
      </c>
      <c r="D7" s="27"/>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7">
        <f>COUNTIF(D7:AH7,"K")+2*COUNTIF(D7:AH7,"2K")+COUNTIF(D7:AH7,"TK")+COUNTIF(D7:AH7,"KT")+COUNTIF(D7:AH7,"PK")+COUNTIF(D7:AH7,"KP")+2*COUNTIF(D7:AH7,"K2")</f>
        <v>0</v>
      </c>
      <c r="AJ7" s="95">
        <f>COUNTIF(E7:AI7,"P")+2*COUNTIF(E7:AI7,"2P")+COUNTIF(E7:AI7,"TP")+COUNTIF(E7:AI7,"PT")+COUNTIF(E7:AI7,"PK")+COUNTIF(E7:AI7,"KP")+2*COUNTIF(E7:AI7,"P2")</f>
        <v>0</v>
      </c>
      <c r="AK7" s="109">
        <f>COUNTIF(D7:AH7,"T")+2*COUNTIF(D7:AH7,"2T")+2*COUNTIF(D7:AH7,"T2")+COUNTIF(D7:AH7,"PT")+COUNTIF(D7:AH7,"TP")+COUNTIF(D7:AH7,"TK")+COUNTIF(D7:AH7,"KT")</f>
        <v>0</v>
      </c>
    </row>
    <row r="8" spans="1:38" s="36" customFormat="1" ht="23.1" customHeight="1">
      <c r="A8" s="12">
        <v>2</v>
      </c>
      <c r="B8" s="119" t="s">
        <v>144</v>
      </c>
      <c r="C8" s="120" t="s">
        <v>17</v>
      </c>
      <c r="D8" s="27"/>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7">
        <f t="shared" ref="AI8:AI52" si="2">COUNTIF(D8:AH8,"K")+2*COUNTIF(D8:AH8,"2K")+COUNTIF(D8:AH8,"TK")+COUNTIF(D8:AH8,"KT")+COUNTIF(D8:AH8,"PK")+COUNTIF(D8:AH8,"KP")+2*COUNTIF(D8:AH8,"K2")</f>
        <v>0</v>
      </c>
      <c r="AJ8" s="95">
        <f t="shared" ref="AJ8:AJ52" si="3">COUNTIF(E8:AI8,"P")+2*COUNTIF(E8:AI8,"2P")+COUNTIF(E8:AI8,"TP")+COUNTIF(E8:AI8,"PT")+COUNTIF(E8:AI8,"PK")+COUNTIF(E8:AI8,"KP")+2*COUNTIF(E8:AI8,"P2")</f>
        <v>0</v>
      </c>
      <c r="AK8" s="95">
        <f t="shared" ref="AK8:AK52" si="4">COUNTIF(D8:AH8,"T")+2*COUNTIF(D8:AH8,"2T")+2*COUNTIF(D8:AH8,"T2")+COUNTIF(D8:AH8,"PT")+COUNTIF(D8:AH8,"TP")</f>
        <v>0</v>
      </c>
    </row>
    <row r="9" spans="1:38" s="36" customFormat="1" ht="23.1" customHeight="1">
      <c r="A9" s="12">
        <v>3</v>
      </c>
      <c r="B9" s="119" t="s">
        <v>145</v>
      </c>
      <c r="C9" s="120" t="s">
        <v>24</v>
      </c>
      <c r="D9" s="27"/>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7">
        <f t="shared" si="2"/>
        <v>0</v>
      </c>
      <c r="AJ9" s="95">
        <f t="shared" si="3"/>
        <v>0</v>
      </c>
      <c r="AK9" s="95">
        <f t="shared" si="4"/>
        <v>0</v>
      </c>
    </row>
    <row r="10" spans="1:38" s="47" customFormat="1" ht="23.1" customHeight="1">
      <c r="A10" s="12">
        <v>4</v>
      </c>
      <c r="B10" s="119" t="s">
        <v>146</v>
      </c>
      <c r="C10" s="120" t="s">
        <v>24</v>
      </c>
      <c r="D10" s="27"/>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7">
        <f t="shared" si="2"/>
        <v>0</v>
      </c>
      <c r="AJ10" s="95">
        <f t="shared" si="3"/>
        <v>0</v>
      </c>
      <c r="AK10" s="95">
        <f t="shared" si="4"/>
        <v>0</v>
      </c>
      <c r="AL10" s="46"/>
    </row>
    <row r="11" spans="1:38" s="11" customFormat="1" ht="23.1" customHeight="1">
      <c r="A11" s="12">
        <v>5</v>
      </c>
      <c r="B11" s="119" t="s">
        <v>147</v>
      </c>
      <c r="C11" s="120" t="s">
        <v>24</v>
      </c>
      <c r="D11" s="27"/>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7">
        <f t="shared" si="2"/>
        <v>0</v>
      </c>
      <c r="AJ11" s="95">
        <f t="shared" si="3"/>
        <v>0</v>
      </c>
      <c r="AK11" s="95">
        <f t="shared" si="4"/>
        <v>0</v>
      </c>
    </row>
    <row r="12" spans="1:38" s="11" customFormat="1" ht="23.1" customHeight="1">
      <c r="A12" s="12">
        <v>6</v>
      </c>
      <c r="B12" s="119" t="s">
        <v>148</v>
      </c>
      <c r="C12" s="120" t="s">
        <v>18</v>
      </c>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7">
        <f t="shared" si="2"/>
        <v>0</v>
      </c>
      <c r="AJ12" s="95">
        <f t="shared" si="3"/>
        <v>0</v>
      </c>
      <c r="AK12" s="95">
        <f t="shared" si="4"/>
        <v>0</v>
      </c>
    </row>
    <row r="13" spans="1:38" s="9" customFormat="1" ht="23.1" customHeight="1">
      <c r="A13" s="12">
        <v>7</v>
      </c>
      <c r="B13" s="119" t="s">
        <v>149</v>
      </c>
      <c r="C13" s="120" t="s">
        <v>11</v>
      </c>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7">
        <f t="shared" si="2"/>
        <v>0</v>
      </c>
      <c r="AJ13" s="95">
        <f t="shared" si="3"/>
        <v>0</v>
      </c>
      <c r="AK13" s="95">
        <f t="shared" si="4"/>
        <v>0</v>
      </c>
    </row>
    <row r="14" spans="1:38" s="11" customFormat="1" ht="23.1" customHeight="1">
      <c r="A14" s="12">
        <v>8</v>
      </c>
      <c r="B14" s="119" t="s">
        <v>150</v>
      </c>
      <c r="C14" s="120" t="s">
        <v>19</v>
      </c>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7">
        <f t="shared" si="2"/>
        <v>0</v>
      </c>
      <c r="AJ14" s="95">
        <f t="shared" si="3"/>
        <v>0</v>
      </c>
      <c r="AK14" s="95">
        <f t="shared" si="4"/>
        <v>0</v>
      </c>
    </row>
    <row r="15" spans="1:38" s="9" customFormat="1" ht="23.1" customHeight="1">
      <c r="A15" s="12">
        <v>9</v>
      </c>
      <c r="B15" s="119" t="s">
        <v>151</v>
      </c>
      <c r="C15" s="120" t="s">
        <v>58</v>
      </c>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7">
        <f t="shared" si="2"/>
        <v>0</v>
      </c>
      <c r="AJ15" s="95">
        <f t="shared" si="3"/>
        <v>0</v>
      </c>
      <c r="AK15" s="95">
        <f t="shared" si="4"/>
        <v>0</v>
      </c>
    </row>
    <row r="16" spans="1:38" s="11" customFormat="1" ht="23.1" customHeight="1">
      <c r="A16" s="12">
        <v>10</v>
      </c>
      <c r="B16" s="119" t="s">
        <v>152</v>
      </c>
      <c r="C16" s="120" t="s">
        <v>44</v>
      </c>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7">
        <f t="shared" si="2"/>
        <v>0</v>
      </c>
      <c r="AJ16" s="95">
        <f t="shared" si="3"/>
        <v>0</v>
      </c>
      <c r="AK16" s="95">
        <f t="shared" si="4"/>
        <v>0</v>
      </c>
    </row>
    <row r="17" spans="1:37" s="11" customFormat="1" ht="23.1" customHeight="1">
      <c r="A17" s="12">
        <v>11</v>
      </c>
      <c r="B17" s="119" t="s">
        <v>153</v>
      </c>
      <c r="C17" s="120" t="s">
        <v>28</v>
      </c>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7">
        <f t="shared" si="2"/>
        <v>0</v>
      </c>
      <c r="AJ17" s="95">
        <f t="shared" si="3"/>
        <v>0</v>
      </c>
      <c r="AK17" s="95">
        <f t="shared" si="4"/>
        <v>0</v>
      </c>
    </row>
    <row r="18" spans="1:37" s="9" customFormat="1" ht="23.1" customHeight="1">
      <c r="A18" s="12">
        <v>12</v>
      </c>
      <c r="B18" s="119" t="s">
        <v>154</v>
      </c>
      <c r="C18" s="120" t="s">
        <v>9</v>
      </c>
      <c r="D18" s="28"/>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7">
        <f t="shared" si="2"/>
        <v>0</v>
      </c>
      <c r="AJ18" s="95">
        <f t="shared" si="3"/>
        <v>0</v>
      </c>
      <c r="AK18" s="95">
        <f t="shared" si="4"/>
        <v>0</v>
      </c>
    </row>
    <row r="19" spans="1:37" s="11" customFormat="1" ht="23.1" customHeight="1">
      <c r="A19" s="12">
        <v>13</v>
      </c>
      <c r="B19" s="119" t="s">
        <v>155</v>
      </c>
      <c r="C19" s="120" t="s">
        <v>156</v>
      </c>
      <c r="D19" s="37"/>
      <c r="E19" s="37"/>
      <c r="F19" s="37"/>
      <c r="G19" s="28"/>
      <c r="H19" s="28"/>
      <c r="I19" s="28"/>
      <c r="J19" s="28"/>
      <c r="K19" s="21"/>
      <c r="L19" s="28"/>
      <c r="M19" s="28"/>
      <c r="N19" s="28"/>
      <c r="O19" s="28"/>
      <c r="P19" s="28"/>
      <c r="Q19" s="28"/>
      <c r="R19" s="28"/>
      <c r="S19" s="28"/>
      <c r="T19" s="28"/>
      <c r="U19" s="28"/>
      <c r="V19" s="28"/>
      <c r="W19" s="28"/>
      <c r="X19" s="28"/>
      <c r="Y19" s="28"/>
      <c r="Z19" s="28"/>
      <c r="AA19" s="28"/>
      <c r="AB19" s="28"/>
      <c r="AC19" s="28"/>
      <c r="AD19" s="28"/>
      <c r="AE19" s="28"/>
      <c r="AF19" s="28"/>
      <c r="AG19" s="28"/>
      <c r="AH19" s="28"/>
      <c r="AI19" s="7">
        <f t="shared" si="2"/>
        <v>0</v>
      </c>
      <c r="AJ19" s="95">
        <f t="shared" si="3"/>
        <v>0</v>
      </c>
      <c r="AK19" s="95">
        <f t="shared" si="4"/>
        <v>0</v>
      </c>
    </row>
    <row r="20" spans="1:37" s="11" customFormat="1" ht="23.1" customHeight="1">
      <c r="A20" s="12">
        <v>14</v>
      </c>
      <c r="B20" s="119" t="s">
        <v>157</v>
      </c>
      <c r="C20" s="120" t="s">
        <v>158</v>
      </c>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7">
        <f t="shared" si="2"/>
        <v>0</v>
      </c>
      <c r="AJ20" s="95">
        <f t="shared" si="3"/>
        <v>0</v>
      </c>
      <c r="AK20" s="95">
        <f t="shared" si="4"/>
        <v>0</v>
      </c>
    </row>
    <row r="21" spans="1:37" s="11" customFormat="1" ht="23.1" customHeight="1">
      <c r="A21" s="12">
        <v>15</v>
      </c>
      <c r="B21" s="119" t="s">
        <v>159</v>
      </c>
      <c r="C21" s="120" t="s">
        <v>10</v>
      </c>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7">
        <f t="shared" si="2"/>
        <v>0</v>
      </c>
      <c r="AJ21" s="95">
        <f t="shared" si="3"/>
        <v>0</v>
      </c>
      <c r="AK21" s="95">
        <f t="shared" si="4"/>
        <v>0</v>
      </c>
    </row>
    <row r="22" spans="1:37" s="9" customFormat="1" ht="23.1" customHeight="1">
      <c r="A22" s="12">
        <v>16</v>
      </c>
      <c r="B22" s="119" t="s">
        <v>160</v>
      </c>
      <c r="C22" s="120" t="s">
        <v>10</v>
      </c>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7">
        <f t="shared" si="2"/>
        <v>0</v>
      </c>
      <c r="AJ22" s="95">
        <f t="shared" si="3"/>
        <v>0</v>
      </c>
      <c r="AK22" s="95">
        <f t="shared" si="4"/>
        <v>0</v>
      </c>
    </row>
    <row r="23" spans="1:37" s="9" customFormat="1" ht="23.1" customHeight="1">
      <c r="A23" s="12">
        <v>17</v>
      </c>
      <c r="B23" s="119" t="s">
        <v>161</v>
      </c>
      <c r="C23" s="120" t="s">
        <v>59</v>
      </c>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8"/>
      <c r="AF23" s="28"/>
      <c r="AG23" s="28"/>
      <c r="AH23" s="28"/>
      <c r="AI23" s="7">
        <f t="shared" si="2"/>
        <v>0</v>
      </c>
      <c r="AJ23" s="95">
        <f t="shared" si="3"/>
        <v>0</v>
      </c>
      <c r="AK23" s="95">
        <f t="shared" si="4"/>
        <v>0</v>
      </c>
    </row>
    <row r="24" spans="1:37" s="9" customFormat="1" ht="23.1" customHeight="1">
      <c r="A24" s="12">
        <v>18</v>
      </c>
      <c r="B24" s="119" t="s">
        <v>162</v>
      </c>
      <c r="C24" s="120" t="s">
        <v>59</v>
      </c>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7">
        <f t="shared" si="2"/>
        <v>0</v>
      </c>
      <c r="AJ24" s="95">
        <f t="shared" si="3"/>
        <v>0</v>
      </c>
      <c r="AK24" s="95">
        <f t="shared" si="4"/>
        <v>0</v>
      </c>
    </row>
    <row r="25" spans="1:37" s="9" customFormat="1" ht="23.1" customHeight="1">
      <c r="A25" s="12">
        <v>19</v>
      </c>
      <c r="B25" s="119" t="s">
        <v>163</v>
      </c>
      <c r="C25" s="120" t="s">
        <v>40</v>
      </c>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7">
        <f t="shared" si="2"/>
        <v>0</v>
      </c>
      <c r="AJ25" s="95">
        <f t="shared" si="3"/>
        <v>0</v>
      </c>
      <c r="AK25" s="95">
        <f t="shared" si="4"/>
        <v>0</v>
      </c>
    </row>
    <row r="26" spans="1:37" s="9" customFormat="1" ht="23.1" customHeight="1">
      <c r="A26" s="12">
        <v>20</v>
      </c>
      <c r="B26" s="119" t="s">
        <v>164</v>
      </c>
      <c r="C26" s="120" t="s">
        <v>39</v>
      </c>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7">
        <f t="shared" si="2"/>
        <v>0</v>
      </c>
      <c r="AJ26" s="95">
        <f t="shared" si="3"/>
        <v>0</v>
      </c>
      <c r="AK26" s="95">
        <f t="shared" si="4"/>
        <v>0</v>
      </c>
    </row>
    <row r="27" spans="1:37" s="9" customFormat="1" ht="23.1" customHeight="1">
      <c r="A27" s="12">
        <v>21</v>
      </c>
      <c r="B27" s="119" t="s">
        <v>165</v>
      </c>
      <c r="C27" s="120" t="s">
        <v>34</v>
      </c>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7">
        <f t="shared" si="2"/>
        <v>0</v>
      </c>
      <c r="AJ27" s="95">
        <f t="shared" si="3"/>
        <v>0</v>
      </c>
      <c r="AK27" s="95">
        <f t="shared" si="4"/>
        <v>0</v>
      </c>
    </row>
    <row r="28" spans="1:37" s="9" customFormat="1" ht="23.1" customHeight="1">
      <c r="A28" s="12">
        <v>22</v>
      </c>
      <c r="B28" s="119" t="s">
        <v>166</v>
      </c>
      <c r="C28" s="120" t="s">
        <v>55</v>
      </c>
      <c r="D28" s="27"/>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7">
        <f t="shared" si="2"/>
        <v>0</v>
      </c>
      <c r="AJ28" s="95">
        <f t="shared" si="3"/>
        <v>0</v>
      </c>
      <c r="AK28" s="95">
        <f t="shared" si="4"/>
        <v>0</v>
      </c>
    </row>
    <row r="29" spans="1:37" s="9" customFormat="1" ht="23.1" customHeight="1">
      <c r="A29" s="12">
        <v>23</v>
      </c>
      <c r="B29" s="119" t="s">
        <v>167</v>
      </c>
      <c r="C29" s="120" t="s">
        <v>168</v>
      </c>
      <c r="D29" s="27"/>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7">
        <f t="shared" si="2"/>
        <v>0</v>
      </c>
      <c r="AJ29" s="95">
        <f t="shared" si="3"/>
        <v>0</v>
      </c>
      <c r="AK29" s="95">
        <f t="shared" si="4"/>
        <v>0</v>
      </c>
    </row>
    <row r="30" spans="1:37" s="9" customFormat="1" ht="23.1" customHeight="1">
      <c r="A30" s="12">
        <v>24</v>
      </c>
      <c r="B30" s="119" t="s">
        <v>169</v>
      </c>
      <c r="C30" s="120" t="s">
        <v>30</v>
      </c>
      <c r="D30" s="37"/>
      <c r="E30" s="37"/>
      <c r="F30" s="37"/>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7">
        <f t="shared" si="2"/>
        <v>0</v>
      </c>
      <c r="AJ30" s="95">
        <f t="shared" si="3"/>
        <v>0</v>
      </c>
      <c r="AK30" s="95">
        <f t="shared" si="4"/>
        <v>0</v>
      </c>
    </row>
    <row r="31" spans="1:37" s="9" customFormat="1" ht="23.1" customHeight="1">
      <c r="A31" s="12">
        <v>25</v>
      </c>
      <c r="B31" s="119" t="s">
        <v>170</v>
      </c>
      <c r="C31" s="120" t="s">
        <v>56</v>
      </c>
      <c r="D31" s="27"/>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7">
        <f t="shared" ref="AI31:AI41" si="5">COUNTIF(D31:AH31,"K")+2*COUNTIF(D31:AH31,"2K")+COUNTIF(D31:AH31,"TK")+COUNTIF(D31:AH31,"KT")+COUNTIF(D31:AH31,"PK")+COUNTIF(D31:AH31,"KP")+2*COUNTIF(D31:AH31,"K2")</f>
        <v>0</v>
      </c>
      <c r="AJ31" s="117">
        <f t="shared" ref="AJ31:AJ41" si="6">COUNTIF(E31:AI31,"P")+2*COUNTIF(E31:AI31,"2P")+COUNTIF(E31:AI31,"TP")+COUNTIF(E31:AI31,"PT")+COUNTIF(E31:AI31,"PK")+COUNTIF(E31:AI31,"KP")+2*COUNTIF(E31:AI31,"P2")</f>
        <v>0</v>
      </c>
      <c r="AK31" s="117">
        <f t="shared" ref="AK31:AK41" si="7">COUNTIF(D31:AH31,"T")+2*COUNTIF(D31:AH31,"2T")+2*COUNTIF(D31:AH31,"T2")+COUNTIF(D31:AH31,"PT")+COUNTIF(D31:AH31,"TP")</f>
        <v>0</v>
      </c>
    </row>
    <row r="32" spans="1:37" s="9" customFormat="1" ht="23.1" customHeight="1">
      <c r="A32" s="12">
        <v>26</v>
      </c>
      <c r="B32" s="119" t="s">
        <v>171</v>
      </c>
      <c r="C32" s="120" t="s">
        <v>26</v>
      </c>
      <c r="D32" s="27"/>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7">
        <f t="shared" si="5"/>
        <v>0</v>
      </c>
      <c r="AJ32" s="117">
        <f t="shared" si="6"/>
        <v>0</v>
      </c>
      <c r="AK32" s="117">
        <f t="shared" si="7"/>
        <v>0</v>
      </c>
    </row>
    <row r="33" spans="1:40" s="9" customFormat="1" ht="23.1" customHeight="1">
      <c r="A33" s="12">
        <v>27</v>
      </c>
      <c r="B33" s="119" t="s">
        <v>172</v>
      </c>
      <c r="C33" s="120" t="s">
        <v>22</v>
      </c>
      <c r="D33" s="27"/>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7">
        <f t="shared" si="5"/>
        <v>0</v>
      </c>
      <c r="AJ33" s="117">
        <f t="shared" si="6"/>
        <v>0</v>
      </c>
      <c r="AK33" s="117">
        <f t="shared" si="7"/>
        <v>0</v>
      </c>
    </row>
    <row r="34" spans="1:40" s="9" customFormat="1" ht="23.1" customHeight="1">
      <c r="A34" s="12">
        <v>28</v>
      </c>
      <c r="B34" s="119" t="s">
        <v>169</v>
      </c>
      <c r="C34" s="120" t="s">
        <v>22</v>
      </c>
      <c r="D34" s="27"/>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7">
        <f t="shared" si="5"/>
        <v>0</v>
      </c>
      <c r="AJ34" s="117">
        <f t="shared" si="6"/>
        <v>0</v>
      </c>
      <c r="AK34" s="117">
        <f t="shared" si="7"/>
        <v>0</v>
      </c>
    </row>
    <row r="35" spans="1:40" s="9" customFormat="1" ht="23.1" customHeight="1">
      <c r="A35" s="12">
        <v>29</v>
      </c>
      <c r="B35" s="119" t="s">
        <v>173</v>
      </c>
      <c r="C35" s="120" t="s">
        <v>20</v>
      </c>
      <c r="D35" s="27"/>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7">
        <f t="shared" si="5"/>
        <v>0</v>
      </c>
      <c r="AJ35" s="117">
        <f t="shared" si="6"/>
        <v>0</v>
      </c>
      <c r="AK35" s="117">
        <f t="shared" si="7"/>
        <v>0</v>
      </c>
    </row>
    <row r="36" spans="1:40" s="9" customFormat="1" ht="23.1" customHeight="1">
      <c r="A36" s="12">
        <v>30</v>
      </c>
      <c r="B36" s="119" t="s">
        <v>174</v>
      </c>
      <c r="C36" s="120" t="s">
        <v>48</v>
      </c>
      <c r="D36" s="27"/>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7">
        <f t="shared" si="5"/>
        <v>0</v>
      </c>
      <c r="AJ36" s="117">
        <f t="shared" si="6"/>
        <v>0</v>
      </c>
      <c r="AK36" s="117">
        <f t="shared" si="7"/>
        <v>0</v>
      </c>
    </row>
    <row r="37" spans="1:40" s="11" customFormat="1" ht="23.1" customHeight="1">
      <c r="A37" s="12">
        <v>31</v>
      </c>
      <c r="B37" s="119" t="s">
        <v>175</v>
      </c>
      <c r="C37" s="120" t="s">
        <v>52</v>
      </c>
      <c r="D37" s="27"/>
      <c r="E37" s="28"/>
      <c r="F37" s="28"/>
      <c r="G37" s="28"/>
      <c r="H37" s="28"/>
      <c r="I37" s="28"/>
      <c r="J37" s="28"/>
      <c r="K37" s="21"/>
      <c r="L37" s="28"/>
      <c r="M37" s="28"/>
      <c r="N37" s="28"/>
      <c r="O37" s="28"/>
      <c r="P37" s="28"/>
      <c r="Q37" s="28"/>
      <c r="R37" s="28"/>
      <c r="S37" s="28"/>
      <c r="T37" s="28"/>
      <c r="U37" s="28"/>
      <c r="V37" s="28"/>
      <c r="W37" s="28"/>
      <c r="X37" s="28"/>
      <c r="Y37" s="28"/>
      <c r="Z37" s="28"/>
      <c r="AA37" s="28"/>
      <c r="AB37" s="28"/>
      <c r="AC37" s="28"/>
      <c r="AD37" s="28"/>
      <c r="AE37" s="28"/>
      <c r="AF37" s="28"/>
      <c r="AG37" s="28"/>
      <c r="AH37" s="28"/>
      <c r="AI37" s="7">
        <f t="shared" si="5"/>
        <v>0</v>
      </c>
      <c r="AJ37" s="117">
        <f t="shared" si="6"/>
        <v>0</v>
      </c>
      <c r="AK37" s="117">
        <f t="shared" si="7"/>
        <v>0</v>
      </c>
    </row>
    <row r="38" spans="1:40" s="9" customFormat="1" ht="23.1" customHeight="1">
      <c r="A38" s="12">
        <v>32</v>
      </c>
      <c r="B38" s="119" t="s">
        <v>176</v>
      </c>
      <c r="C38" s="120" t="s">
        <v>45</v>
      </c>
      <c r="D38" s="27"/>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7">
        <f t="shared" si="5"/>
        <v>0</v>
      </c>
      <c r="AJ38" s="117">
        <f t="shared" si="6"/>
        <v>0</v>
      </c>
      <c r="AK38" s="117">
        <f t="shared" si="7"/>
        <v>0</v>
      </c>
    </row>
    <row r="39" spans="1:40" s="9" customFormat="1" ht="23.1" customHeight="1">
      <c r="A39" s="12">
        <v>33</v>
      </c>
      <c r="B39" s="119" t="s">
        <v>177</v>
      </c>
      <c r="C39" s="120" t="s">
        <v>53</v>
      </c>
      <c r="D39" s="27"/>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7">
        <f t="shared" si="5"/>
        <v>0</v>
      </c>
      <c r="AJ39" s="117">
        <f t="shared" si="6"/>
        <v>0</v>
      </c>
      <c r="AK39" s="117">
        <f t="shared" si="7"/>
        <v>0</v>
      </c>
    </row>
    <row r="40" spans="1:40" s="9" customFormat="1" ht="23.1" customHeight="1">
      <c r="A40" s="12">
        <v>34</v>
      </c>
      <c r="B40" s="119" t="s">
        <v>178</v>
      </c>
      <c r="C40" s="120" t="s">
        <v>41</v>
      </c>
      <c r="D40" s="27"/>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7">
        <f t="shared" si="5"/>
        <v>0</v>
      </c>
      <c r="AJ40" s="117">
        <f t="shared" si="6"/>
        <v>0</v>
      </c>
      <c r="AK40" s="117">
        <f t="shared" si="7"/>
        <v>0</v>
      </c>
    </row>
    <row r="41" spans="1:40" s="9" customFormat="1" ht="23.1" customHeight="1">
      <c r="A41" s="12">
        <v>35</v>
      </c>
      <c r="B41" s="119" t="s">
        <v>179</v>
      </c>
      <c r="C41" s="120" t="s">
        <v>36</v>
      </c>
      <c r="D41" s="27"/>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7">
        <f t="shared" si="5"/>
        <v>0</v>
      </c>
      <c r="AJ41" s="117">
        <f t="shared" si="6"/>
        <v>0</v>
      </c>
      <c r="AK41" s="117">
        <f t="shared" si="7"/>
        <v>0</v>
      </c>
    </row>
    <row r="42" spans="1:40" s="9" customFormat="1" ht="21" customHeight="1">
      <c r="A42" s="12"/>
      <c r="B42" s="119"/>
      <c r="C42" s="120"/>
      <c r="D42" s="27"/>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7">
        <f t="shared" si="2"/>
        <v>0</v>
      </c>
      <c r="AJ42" s="95">
        <f t="shared" si="3"/>
        <v>0</v>
      </c>
      <c r="AK42" s="95">
        <f t="shared" si="4"/>
        <v>0</v>
      </c>
      <c r="AL42" s="8"/>
      <c r="AM42" s="8"/>
      <c r="AN42" s="8"/>
    </row>
    <row r="43" spans="1:40" s="9" customFormat="1" ht="21" customHeight="1">
      <c r="A43" s="12"/>
      <c r="B43" s="119"/>
      <c r="C43" s="120"/>
      <c r="D43" s="27"/>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7">
        <f t="shared" si="2"/>
        <v>0</v>
      </c>
      <c r="AJ43" s="95">
        <f t="shared" si="3"/>
        <v>0</v>
      </c>
      <c r="AK43" s="95">
        <f t="shared" si="4"/>
        <v>0</v>
      </c>
      <c r="AL43" s="96"/>
      <c r="AM43" s="96"/>
    </row>
    <row r="44" spans="1:40">
      <c r="A44" s="12"/>
      <c r="B44" s="119"/>
      <c r="C44" s="120"/>
      <c r="D44" s="27"/>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7">
        <f t="shared" si="2"/>
        <v>0</v>
      </c>
      <c r="AJ44" s="95">
        <f t="shared" si="3"/>
        <v>0</v>
      </c>
      <c r="AK44" s="95">
        <f t="shared" si="4"/>
        <v>0</v>
      </c>
    </row>
    <row r="45" spans="1:40">
      <c r="A45" s="12"/>
      <c r="B45" s="119"/>
      <c r="C45" s="120"/>
      <c r="D45" s="27"/>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7">
        <f t="shared" si="2"/>
        <v>0</v>
      </c>
      <c r="AJ45" s="95">
        <f t="shared" si="3"/>
        <v>0</v>
      </c>
      <c r="AK45" s="95">
        <f t="shared" si="4"/>
        <v>0</v>
      </c>
    </row>
    <row r="46" spans="1:40">
      <c r="A46" s="12"/>
      <c r="B46" s="119"/>
      <c r="C46" s="120"/>
      <c r="D46" s="27"/>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7">
        <f t="shared" si="2"/>
        <v>0</v>
      </c>
      <c r="AJ46" s="95">
        <f t="shared" si="3"/>
        <v>0</v>
      </c>
      <c r="AK46" s="95">
        <f t="shared" si="4"/>
        <v>0</v>
      </c>
    </row>
    <row r="47" spans="1:40">
      <c r="A47" s="12"/>
      <c r="B47" s="119"/>
      <c r="C47" s="120"/>
      <c r="D47" s="27"/>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7">
        <f t="shared" si="2"/>
        <v>0</v>
      </c>
      <c r="AJ47" s="95">
        <f t="shared" si="3"/>
        <v>0</v>
      </c>
      <c r="AK47" s="95">
        <f t="shared" si="4"/>
        <v>0</v>
      </c>
    </row>
    <row r="48" spans="1:40">
      <c r="A48" s="12"/>
      <c r="B48" s="119"/>
      <c r="C48" s="120"/>
      <c r="D48" s="27"/>
      <c r="E48" s="28"/>
      <c r="F48" s="28"/>
      <c r="G48" s="28"/>
      <c r="H48" s="28"/>
      <c r="I48" s="28"/>
      <c r="J48" s="28"/>
      <c r="K48" s="21"/>
      <c r="L48" s="28"/>
      <c r="M48" s="28"/>
      <c r="N48" s="28"/>
      <c r="O48" s="28"/>
      <c r="P48" s="28"/>
      <c r="Q48" s="28"/>
      <c r="R48" s="28"/>
      <c r="S48" s="28"/>
      <c r="T48" s="28"/>
      <c r="U48" s="28"/>
      <c r="V48" s="28"/>
      <c r="W48" s="28"/>
      <c r="X48" s="28"/>
      <c r="Y48" s="28"/>
      <c r="Z48" s="28"/>
      <c r="AA48" s="28"/>
      <c r="AB48" s="28"/>
      <c r="AC48" s="28"/>
      <c r="AD48" s="28"/>
      <c r="AE48" s="28"/>
      <c r="AF48" s="28"/>
      <c r="AG48" s="28"/>
      <c r="AH48" s="28"/>
      <c r="AI48" s="7">
        <f t="shared" si="2"/>
        <v>0</v>
      </c>
      <c r="AJ48" s="95">
        <f t="shared" si="3"/>
        <v>0</v>
      </c>
      <c r="AK48" s="95">
        <f t="shared" si="4"/>
        <v>0</v>
      </c>
    </row>
    <row r="49" spans="1:37">
      <c r="A49" s="12"/>
      <c r="B49" s="119"/>
      <c r="C49" s="120"/>
      <c r="D49" s="27"/>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7">
        <f t="shared" si="2"/>
        <v>0</v>
      </c>
      <c r="AJ49" s="95">
        <f t="shared" si="3"/>
        <v>0</v>
      </c>
      <c r="AK49" s="95">
        <f t="shared" si="4"/>
        <v>0</v>
      </c>
    </row>
    <row r="50" spans="1:37">
      <c r="A50" s="12"/>
      <c r="B50" s="119"/>
      <c r="C50" s="120"/>
      <c r="D50" s="27"/>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7">
        <f t="shared" si="2"/>
        <v>0</v>
      </c>
      <c r="AJ50" s="95">
        <f t="shared" si="3"/>
        <v>0</v>
      </c>
      <c r="AK50" s="95">
        <f t="shared" si="4"/>
        <v>0</v>
      </c>
    </row>
    <row r="51" spans="1:37">
      <c r="A51" s="12"/>
      <c r="B51" s="119"/>
      <c r="C51" s="120"/>
      <c r="D51" s="27"/>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7">
        <f t="shared" si="2"/>
        <v>0</v>
      </c>
      <c r="AJ51" s="95">
        <f t="shared" si="3"/>
        <v>0</v>
      </c>
      <c r="AK51" s="95">
        <f t="shared" si="4"/>
        <v>0</v>
      </c>
    </row>
    <row r="52" spans="1:37">
      <c r="A52" s="12"/>
      <c r="B52" s="119"/>
      <c r="C52" s="120"/>
      <c r="D52" s="27"/>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7">
        <f t="shared" si="2"/>
        <v>0</v>
      </c>
      <c r="AJ52" s="95">
        <f t="shared" si="3"/>
        <v>0</v>
      </c>
      <c r="AK52" s="95">
        <f t="shared" si="4"/>
        <v>0</v>
      </c>
    </row>
    <row r="53" spans="1:37">
      <c r="A53" s="207" t="s">
        <v>8</v>
      </c>
      <c r="B53" s="207"/>
      <c r="C53" s="207"/>
      <c r="D53" s="207"/>
      <c r="E53" s="207"/>
      <c r="F53" s="207"/>
      <c r="G53" s="207"/>
      <c r="H53" s="207"/>
      <c r="I53" s="207"/>
      <c r="J53" s="207"/>
      <c r="K53" s="207"/>
      <c r="L53" s="207"/>
      <c r="M53" s="207"/>
      <c r="N53" s="207"/>
      <c r="O53" s="207"/>
      <c r="P53" s="207"/>
      <c r="Q53" s="207"/>
      <c r="R53" s="207"/>
      <c r="S53" s="207"/>
      <c r="T53" s="207"/>
      <c r="U53" s="207"/>
      <c r="V53" s="207"/>
      <c r="W53" s="207"/>
      <c r="X53" s="207"/>
      <c r="Y53" s="207"/>
      <c r="Z53" s="207"/>
      <c r="AA53" s="207"/>
      <c r="AB53" s="207"/>
      <c r="AC53" s="207"/>
      <c r="AD53" s="207"/>
      <c r="AE53" s="207"/>
      <c r="AF53" s="207"/>
      <c r="AG53" s="207"/>
      <c r="AH53" s="207"/>
      <c r="AI53" s="97">
        <f>SUM(AI7:AI52)</f>
        <v>0</v>
      </c>
      <c r="AJ53" s="73">
        <f>SUM(AJ7:AJ52)</f>
        <v>0</v>
      </c>
      <c r="AK53" s="73">
        <f>SUM(AK7:AK52)</f>
        <v>0</v>
      </c>
    </row>
    <row r="54" spans="1:37">
      <c r="A54" s="192" t="s">
        <v>135</v>
      </c>
      <c r="B54" s="193"/>
      <c r="C54" s="193"/>
      <c r="D54" s="193"/>
      <c r="E54" s="193"/>
      <c r="F54" s="193"/>
      <c r="G54" s="193"/>
      <c r="H54" s="193"/>
      <c r="I54" s="193"/>
      <c r="J54" s="193"/>
      <c r="K54" s="193"/>
      <c r="L54" s="193"/>
      <c r="M54" s="193"/>
      <c r="N54" s="193"/>
      <c r="O54" s="193"/>
      <c r="P54" s="193"/>
      <c r="Q54" s="193"/>
      <c r="R54" s="193"/>
      <c r="S54" s="193"/>
      <c r="T54" s="193"/>
      <c r="U54" s="193"/>
      <c r="V54" s="193"/>
      <c r="W54" s="193"/>
      <c r="X54" s="193"/>
      <c r="Y54" s="193"/>
      <c r="Z54" s="193"/>
      <c r="AA54" s="193"/>
      <c r="AB54" s="193"/>
      <c r="AC54" s="193"/>
      <c r="AD54" s="193"/>
      <c r="AE54" s="193"/>
      <c r="AF54" s="193"/>
      <c r="AG54" s="193"/>
      <c r="AH54" s="193"/>
      <c r="AI54" s="193"/>
      <c r="AJ54" s="193"/>
      <c r="AK54" s="194"/>
    </row>
    <row r="55" spans="1:37">
      <c r="B55" s="191"/>
      <c r="C55" s="191"/>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row>
    <row r="56" spans="1:37">
      <c r="B56" s="191"/>
      <c r="C56" s="191"/>
      <c r="D56" s="191"/>
      <c r="E56" s="191"/>
      <c r="F56" s="191"/>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row>
    <row r="57" spans="1:37">
      <c r="B57" s="191"/>
      <c r="C57" s="191"/>
      <c r="D57" s="191"/>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row>
    <row r="58" spans="1:37">
      <c r="B58" s="191"/>
      <c r="C58" s="191"/>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row>
  </sheetData>
  <mergeCells count="20">
    <mergeCell ref="B58:C58"/>
    <mergeCell ref="B55:C55"/>
    <mergeCell ref="B56:F56"/>
    <mergeCell ref="A53:AH53"/>
    <mergeCell ref="B57:D57"/>
    <mergeCell ref="AI5:AI6"/>
    <mergeCell ref="AJ5:AJ6"/>
    <mergeCell ref="A54:AK54"/>
    <mergeCell ref="AK5:AK6"/>
    <mergeCell ref="A1:O1"/>
    <mergeCell ref="P1:AK1"/>
    <mergeCell ref="A2:O2"/>
    <mergeCell ref="P2:AK2"/>
    <mergeCell ref="A3:AK3"/>
    <mergeCell ref="H4:K4"/>
    <mergeCell ref="L4:M4"/>
    <mergeCell ref="N4:P4"/>
    <mergeCell ref="Q4:S4"/>
    <mergeCell ref="A5:A6"/>
    <mergeCell ref="B5:C6"/>
  </mergeCells>
  <conditionalFormatting sqref="D6:AH18 D48:J48 D19:J19 L19:AH19 L48:AH48 D49:AH52 D20:AH30 D42:AH47">
    <cfRule type="expression" dxfId="29" priority="5">
      <formula>IF(D$6="CN",1,0)</formula>
    </cfRule>
  </conditionalFormatting>
  <conditionalFormatting sqref="K48">
    <cfRule type="expression" dxfId="28" priority="4">
      <formula>IF(K$6="CN",1,0)</formula>
    </cfRule>
  </conditionalFormatting>
  <conditionalFormatting sqref="K19">
    <cfRule type="expression" dxfId="27" priority="3">
      <formula>IF(K$6="CN",1,0)</formula>
    </cfRule>
  </conditionalFormatting>
  <conditionalFormatting sqref="D6:AH6">
    <cfRule type="expression" dxfId="26" priority="7">
      <formula>IF(#REF!="CN",1,0)</formula>
    </cfRule>
  </conditionalFormatting>
  <conditionalFormatting sqref="D6:AH6">
    <cfRule type="expression" dxfId="25" priority="6">
      <formula>IF(#REF!="CN",1,0)</formula>
    </cfRule>
  </conditionalFormatting>
  <conditionalFormatting sqref="D37:J37 L37:AH37 D38:AH41 D31:AH36">
    <cfRule type="expression" dxfId="24" priority="2">
      <formula>IF(D$6="CN",1,0)</formula>
    </cfRule>
  </conditionalFormatting>
  <conditionalFormatting sqref="K37">
    <cfRule type="expression" dxfId="23" priority="1">
      <formula>IF(K$6="CN",1,0)</formula>
    </cfRule>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59"/>
  <sheetViews>
    <sheetView tabSelected="1" workbookViewId="0">
      <selection activeCell="U14" sqref="U14"/>
    </sheetView>
  </sheetViews>
  <sheetFormatPr defaultRowHeight="15.75"/>
  <cols>
    <col min="1" max="1" width="6.83203125" customWidth="1"/>
    <col min="2" max="2" width="22.5" customWidth="1"/>
    <col min="3" max="3" width="11" customWidth="1"/>
    <col min="4" max="34" width="4.1640625" customWidth="1"/>
    <col min="35" max="37" width="6" customWidth="1"/>
    <col min="38" max="38" width="10.83203125" customWidth="1"/>
    <col min="39" max="39" width="12.1640625" customWidth="1"/>
    <col min="40" max="40" width="10.83203125" customWidth="1"/>
  </cols>
  <sheetData>
    <row r="1" spans="1:40" s="8" customFormat="1" ht="18">
      <c r="A1" s="204" t="s">
        <v>0</v>
      </c>
      <c r="B1" s="204"/>
      <c r="C1" s="204"/>
      <c r="D1" s="204"/>
      <c r="E1" s="204"/>
      <c r="F1" s="204"/>
      <c r="G1" s="204"/>
      <c r="H1" s="204"/>
      <c r="I1" s="204"/>
      <c r="J1" s="204"/>
      <c r="K1" s="204"/>
      <c r="L1" s="204"/>
      <c r="M1" s="204"/>
      <c r="N1" s="204"/>
      <c r="O1" s="204"/>
      <c r="P1" s="205" t="s">
        <v>1</v>
      </c>
      <c r="Q1" s="205"/>
      <c r="R1" s="205"/>
      <c r="S1" s="205"/>
      <c r="T1" s="205"/>
      <c r="U1" s="205"/>
      <c r="V1" s="205"/>
      <c r="W1" s="205"/>
      <c r="X1" s="205"/>
      <c r="Y1" s="205"/>
      <c r="Z1" s="205"/>
      <c r="AA1" s="205"/>
      <c r="AB1" s="205"/>
      <c r="AC1" s="205"/>
      <c r="AD1" s="205"/>
      <c r="AE1" s="205"/>
      <c r="AF1" s="205"/>
      <c r="AG1" s="205"/>
      <c r="AH1" s="205"/>
      <c r="AI1" s="205"/>
      <c r="AJ1" s="205"/>
      <c r="AK1" s="205"/>
    </row>
    <row r="2" spans="1:40" s="8" customFormat="1" ht="18">
      <c r="A2" s="205" t="s">
        <v>49</v>
      </c>
      <c r="B2" s="205"/>
      <c r="C2" s="205"/>
      <c r="D2" s="205"/>
      <c r="E2" s="205"/>
      <c r="F2" s="205"/>
      <c r="G2" s="205"/>
      <c r="H2" s="205"/>
      <c r="I2" s="205"/>
      <c r="J2" s="205"/>
      <c r="K2" s="205"/>
      <c r="L2" s="205"/>
      <c r="M2" s="205"/>
      <c r="N2" s="205"/>
      <c r="O2" s="205"/>
      <c r="P2" s="205" t="s">
        <v>2</v>
      </c>
      <c r="Q2" s="205"/>
      <c r="R2" s="205"/>
      <c r="S2" s="205"/>
      <c r="T2" s="205"/>
      <c r="U2" s="205"/>
      <c r="V2" s="205"/>
      <c r="W2" s="205"/>
      <c r="X2" s="205"/>
      <c r="Y2" s="205"/>
      <c r="Z2" s="205"/>
      <c r="AA2" s="205"/>
      <c r="AB2" s="205"/>
      <c r="AC2" s="205"/>
      <c r="AD2" s="205"/>
      <c r="AE2" s="205"/>
      <c r="AF2" s="205"/>
      <c r="AG2" s="205"/>
      <c r="AH2" s="205"/>
      <c r="AI2" s="205"/>
      <c r="AJ2" s="205"/>
      <c r="AK2" s="205"/>
    </row>
    <row r="3" spans="1:40" s="8" customFormat="1" ht="22.5">
      <c r="A3" s="206" t="s">
        <v>232</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06"/>
      <c r="AI3" s="206"/>
      <c r="AJ3" s="206"/>
      <c r="AK3" s="206"/>
    </row>
    <row r="4" spans="1:40" s="8" customFormat="1" ht="31.5" customHeight="1">
      <c r="B4" s="92"/>
      <c r="C4" s="92"/>
      <c r="D4" s="92" t="s">
        <v>60</v>
      </c>
      <c r="E4" s="92" t="s">
        <v>60</v>
      </c>
      <c r="F4" s="92"/>
      <c r="G4" s="92"/>
      <c r="H4" s="190" t="s">
        <v>131</v>
      </c>
      <c r="I4" s="190"/>
      <c r="J4" s="190"/>
      <c r="K4" s="190"/>
      <c r="L4" s="190">
        <v>10</v>
      </c>
      <c r="M4" s="190"/>
      <c r="N4" s="190" t="s">
        <v>132</v>
      </c>
      <c r="O4" s="190"/>
      <c r="P4" s="190"/>
      <c r="Q4" s="190">
        <v>2021</v>
      </c>
      <c r="R4" s="190"/>
      <c r="S4" s="190"/>
      <c r="T4" s="92"/>
      <c r="U4" s="92"/>
      <c r="V4" s="92"/>
      <c r="W4" s="92"/>
      <c r="X4" s="92"/>
      <c r="Y4" s="92"/>
      <c r="Z4" s="92"/>
      <c r="AA4" s="92"/>
      <c r="AB4" s="92"/>
      <c r="AC4" s="92"/>
      <c r="AD4" s="92"/>
      <c r="AE4" s="92"/>
      <c r="AF4" s="92"/>
      <c r="AG4" s="92"/>
      <c r="AH4" s="92"/>
      <c r="AI4" s="92"/>
      <c r="AJ4" s="92"/>
      <c r="AK4" s="92"/>
    </row>
    <row r="5" spans="1:40" s="9" customFormat="1" ht="21" customHeight="1">
      <c r="A5" s="197" t="s">
        <v>3</v>
      </c>
      <c r="B5" s="199" t="s">
        <v>4</v>
      </c>
      <c r="C5" s="200"/>
      <c r="D5" s="93">
        <f>DATE(Q4,L4,1)</f>
        <v>44470</v>
      </c>
      <c r="E5" s="93">
        <f>D5+1</f>
        <v>44471</v>
      </c>
      <c r="F5" s="93">
        <f t="shared" ref="F5:AH5" si="0">E5+1</f>
        <v>44472</v>
      </c>
      <c r="G5" s="93">
        <f t="shared" si="0"/>
        <v>44473</v>
      </c>
      <c r="H5" s="93">
        <f t="shared" si="0"/>
        <v>44474</v>
      </c>
      <c r="I5" s="93">
        <f t="shared" si="0"/>
        <v>44475</v>
      </c>
      <c r="J5" s="93">
        <f t="shared" si="0"/>
        <v>44476</v>
      </c>
      <c r="K5" s="93">
        <f t="shared" si="0"/>
        <v>44477</v>
      </c>
      <c r="L5" s="93">
        <f t="shared" si="0"/>
        <v>44478</v>
      </c>
      <c r="M5" s="93">
        <f t="shared" si="0"/>
        <v>44479</v>
      </c>
      <c r="N5" s="93">
        <f t="shared" si="0"/>
        <v>44480</v>
      </c>
      <c r="O5" s="93">
        <f t="shared" si="0"/>
        <v>44481</v>
      </c>
      <c r="P5" s="93">
        <f t="shared" si="0"/>
        <v>44482</v>
      </c>
      <c r="Q5" s="93">
        <f t="shared" si="0"/>
        <v>44483</v>
      </c>
      <c r="R5" s="93">
        <f t="shared" si="0"/>
        <v>44484</v>
      </c>
      <c r="S5" s="93">
        <f t="shared" si="0"/>
        <v>44485</v>
      </c>
      <c r="T5" s="93">
        <f t="shared" si="0"/>
        <v>44486</v>
      </c>
      <c r="U5" s="93">
        <f t="shared" si="0"/>
        <v>44487</v>
      </c>
      <c r="V5" s="93">
        <f t="shared" si="0"/>
        <v>44488</v>
      </c>
      <c r="W5" s="93">
        <f t="shared" si="0"/>
        <v>44489</v>
      </c>
      <c r="X5" s="93">
        <f t="shared" si="0"/>
        <v>44490</v>
      </c>
      <c r="Y5" s="93">
        <f t="shared" si="0"/>
        <v>44491</v>
      </c>
      <c r="Z5" s="93">
        <f t="shared" si="0"/>
        <v>44492</v>
      </c>
      <c r="AA5" s="93">
        <f t="shared" si="0"/>
        <v>44493</v>
      </c>
      <c r="AB5" s="93">
        <f t="shared" si="0"/>
        <v>44494</v>
      </c>
      <c r="AC5" s="93">
        <f t="shared" si="0"/>
        <v>44495</v>
      </c>
      <c r="AD5" s="93">
        <f t="shared" si="0"/>
        <v>44496</v>
      </c>
      <c r="AE5" s="93">
        <f t="shared" si="0"/>
        <v>44497</v>
      </c>
      <c r="AF5" s="93">
        <f t="shared" si="0"/>
        <v>44498</v>
      </c>
      <c r="AG5" s="93">
        <f t="shared" si="0"/>
        <v>44499</v>
      </c>
      <c r="AH5" s="93">
        <f t="shared" si="0"/>
        <v>44500</v>
      </c>
      <c r="AI5" s="195" t="s">
        <v>5</v>
      </c>
      <c r="AJ5" s="195" t="s">
        <v>6</v>
      </c>
      <c r="AK5" s="195" t="s">
        <v>7</v>
      </c>
    </row>
    <row r="6" spans="1:40" s="9" customFormat="1" ht="21" customHeight="1">
      <c r="A6" s="198"/>
      <c r="B6" s="201"/>
      <c r="C6" s="202"/>
      <c r="D6" s="94">
        <f>IF(WEEKDAY(D5)=1,"CN",WEEKDAY(D5))</f>
        <v>6</v>
      </c>
      <c r="E6" s="94">
        <f t="shared" ref="E6:AH6" si="1">IF(WEEKDAY(E5)=1,"CN",WEEKDAY(E5))</f>
        <v>7</v>
      </c>
      <c r="F6" s="94" t="str">
        <f t="shared" si="1"/>
        <v>CN</v>
      </c>
      <c r="G6" s="94">
        <f t="shared" si="1"/>
        <v>2</v>
      </c>
      <c r="H6" s="94">
        <f t="shared" si="1"/>
        <v>3</v>
      </c>
      <c r="I6" s="94">
        <f t="shared" si="1"/>
        <v>4</v>
      </c>
      <c r="J6" s="94">
        <f t="shared" si="1"/>
        <v>5</v>
      </c>
      <c r="K6" s="94">
        <f t="shared" si="1"/>
        <v>6</v>
      </c>
      <c r="L6" s="94">
        <f t="shared" si="1"/>
        <v>7</v>
      </c>
      <c r="M6" s="94" t="str">
        <f t="shared" si="1"/>
        <v>CN</v>
      </c>
      <c r="N6" s="94">
        <f t="shared" si="1"/>
        <v>2</v>
      </c>
      <c r="O6" s="94">
        <f t="shared" si="1"/>
        <v>3</v>
      </c>
      <c r="P6" s="94">
        <f t="shared" si="1"/>
        <v>4</v>
      </c>
      <c r="Q6" s="94">
        <f t="shared" si="1"/>
        <v>5</v>
      </c>
      <c r="R6" s="94">
        <f t="shared" si="1"/>
        <v>6</v>
      </c>
      <c r="S6" s="94">
        <f t="shared" si="1"/>
        <v>7</v>
      </c>
      <c r="T6" s="94" t="str">
        <f t="shared" si="1"/>
        <v>CN</v>
      </c>
      <c r="U6" s="94">
        <f t="shared" si="1"/>
        <v>2</v>
      </c>
      <c r="V6" s="94">
        <f t="shared" si="1"/>
        <v>3</v>
      </c>
      <c r="W6" s="94">
        <f t="shared" si="1"/>
        <v>4</v>
      </c>
      <c r="X6" s="94">
        <f t="shared" si="1"/>
        <v>5</v>
      </c>
      <c r="Y6" s="94">
        <f t="shared" si="1"/>
        <v>6</v>
      </c>
      <c r="Z6" s="94">
        <f t="shared" si="1"/>
        <v>7</v>
      </c>
      <c r="AA6" s="94" t="str">
        <f t="shared" si="1"/>
        <v>CN</v>
      </c>
      <c r="AB6" s="94">
        <f t="shared" si="1"/>
        <v>2</v>
      </c>
      <c r="AC6" s="94">
        <f t="shared" si="1"/>
        <v>3</v>
      </c>
      <c r="AD6" s="94">
        <f t="shared" si="1"/>
        <v>4</v>
      </c>
      <c r="AE6" s="94">
        <f t="shared" si="1"/>
        <v>5</v>
      </c>
      <c r="AF6" s="94">
        <f t="shared" si="1"/>
        <v>6</v>
      </c>
      <c r="AG6" s="94">
        <f t="shared" si="1"/>
        <v>7</v>
      </c>
      <c r="AH6" s="94" t="str">
        <f t="shared" si="1"/>
        <v>CN</v>
      </c>
      <c r="AI6" s="196"/>
      <c r="AJ6" s="196"/>
      <c r="AK6" s="196"/>
    </row>
    <row r="7" spans="1:40" s="1" customFormat="1" ht="21" customHeight="1">
      <c r="A7" s="12">
        <v>1</v>
      </c>
      <c r="B7" s="119" t="s">
        <v>233</v>
      </c>
      <c r="C7" s="120" t="s">
        <v>234</v>
      </c>
      <c r="D7" s="32"/>
      <c r="E7" s="33"/>
      <c r="F7" s="33"/>
      <c r="G7" s="33"/>
      <c r="H7" s="33"/>
      <c r="I7" s="33"/>
      <c r="J7" s="33"/>
      <c r="K7" s="33"/>
      <c r="L7" s="33"/>
      <c r="M7" s="33"/>
      <c r="N7" s="33"/>
      <c r="O7" s="48"/>
      <c r="P7" s="33"/>
      <c r="Q7" s="33"/>
      <c r="R7" s="33"/>
      <c r="S7" s="33"/>
      <c r="T7" s="33"/>
      <c r="U7" s="33"/>
      <c r="V7" s="33"/>
      <c r="W7" s="33"/>
      <c r="X7" s="33"/>
      <c r="Y7" s="33"/>
      <c r="Z7" s="33"/>
      <c r="AA7" s="33"/>
      <c r="AB7" s="33"/>
      <c r="AC7" s="33"/>
      <c r="AD7" s="33"/>
      <c r="AE7" s="33"/>
      <c r="AF7" s="33"/>
      <c r="AG7" s="33"/>
      <c r="AH7" s="33"/>
      <c r="AI7" s="7">
        <f>COUNTIF(D7:AH7,"K")+2*COUNTIF(D7:AH7,"2K")+COUNTIF(D7:AH7,"TK")+COUNTIF(D7:AH7,"KT")+COUNTIF(D7:AH7,"PK")+COUNTIF(D7:AH7,"KP")+2*COUNTIF(D7:AH7,"K2")</f>
        <v>0</v>
      </c>
      <c r="AJ7" s="95">
        <f>COUNTIF(E7:AI7,"P")+2*COUNTIF(E7:AI7,"2P")+COUNTIF(E7:AI7,"TP")+COUNTIF(E7:AI7,"PT")+COUNTIF(E7:AI7,"PK")+COUNTIF(E7:AI7,"KP")+2*COUNTIF(E7:AI7,"P2")</f>
        <v>0</v>
      </c>
      <c r="AK7" s="109">
        <f>COUNTIF(D7:AH7,"T")+2*COUNTIF(D7:AH7,"2T")+2*COUNTIF(D7:AH7,"T2")+COUNTIF(D7:AH7,"PT")+COUNTIF(D7:AH7,"TP")+COUNTIF(D7:AH7,"TK")+COUNTIF(D7:AH7,"KT")</f>
        <v>0</v>
      </c>
      <c r="AL7" s="2"/>
      <c r="AM7" s="3"/>
      <c r="AN7" s="4"/>
    </row>
    <row r="8" spans="1:40" s="1" customFormat="1" ht="21" customHeight="1">
      <c r="A8" s="18">
        <v>2</v>
      </c>
      <c r="B8" s="119" t="s">
        <v>185</v>
      </c>
      <c r="C8" s="120" t="s">
        <v>235</v>
      </c>
      <c r="D8" s="32"/>
      <c r="E8" s="33"/>
      <c r="F8" s="33"/>
      <c r="G8" s="33"/>
      <c r="H8" s="33"/>
      <c r="I8" s="33"/>
      <c r="J8" s="33"/>
      <c r="K8" s="21"/>
      <c r="L8" s="33"/>
      <c r="M8" s="33"/>
      <c r="N8" s="33"/>
      <c r="O8" s="48"/>
      <c r="P8" s="33"/>
      <c r="Q8" s="33"/>
      <c r="R8" s="33"/>
      <c r="S8" s="33"/>
      <c r="T8" s="33"/>
      <c r="U8" s="33"/>
      <c r="V8" s="33"/>
      <c r="W8" s="33"/>
      <c r="X8" s="33"/>
      <c r="Y8" s="33"/>
      <c r="Z8" s="33"/>
      <c r="AA8" s="33"/>
      <c r="AB8" s="33"/>
      <c r="AC8" s="33"/>
      <c r="AD8" s="33"/>
      <c r="AE8" s="33"/>
      <c r="AF8" s="33"/>
      <c r="AG8" s="33"/>
      <c r="AH8" s="33"/>
      <c r="AI8" s="7">
        <f t="shared" ref="AI8:AI54" si="2">COUNTIF(D8:AH8,"K")+2*COUNTIF(D8:AH8,"2K")+COUNTIF(D8:AH8,"TK")+COUNTIF(D8:AH8,"KT")+COUNTIF(D8:AH8,"PK")+COUNTIF(D8:AH8,"KP")+2*COUNTIF(D8:AH8,"K2")</f>
        <v>0</v>
      </c>
      <c r="AJ8" s="95">
        <f t="shared" ref="AJ8:AJ54" si="3">COUNTIF(E8:AI8,"P")+2*COUNTIF(E8:AI8,"2P")+COUNTIF(E8:AI8,"TP")+COUNTIF(E8:AI8,"PT")+COUNTIF(E8:AI8,"PK")+COUNTIF(E8:AI8,"KP")+2*COUNTIF(E8:AI8,"P2")</f>
        <v>0</v>
      </c>
      <c r="AK8" s="109">
        <f t="shared" ref="AK8:AK54" si="4">COUNTIF(D8:AH8,"T")+2*COUNTIF(D8:AH8,"2T")+2*COUNTIF(D8:AH8,"T2")+COUNTIF(D8:AH8,"PT")+COUNTIF(D8:AH8,"TP")+COUNTIF(D8:AH8,"TK")+COUNTIF(D8:AH8,"KT")</f>
        <v>0</v>
      </c>
      <c r="AL8" s="4"/>
      <c r="AM8" s="4"/>
      <c r="AN8" s="4"/>
    </row>
    <row r="9" spans="1:40" s="1" customFormat="1" ht="21" customHeight="1">
      <c r="A9" s="12">
        <v>3</v>
      </c>
      <c r="B9" s="119" t="s">
        <v>236</v>
      </c>
      <c r="C9" s="120" t="s">
        <v>24</v>
      </c>
      <c r="D9" s="32"/>
      <c r="E9" s="33"/>
      <c r="F9" s="33"/>
      <c r="G9" s="33"/>
      <c r="H9" s="33"/>
      <c r="I9" s="33"/>
      <c r="J9" s="33"/>
      <c r="K9" s="33"/>
      <c r="L9" s="33"/>
      <c r="M9" s="33"/>
      <c r="N9" s="33"/>
      <c r="O9" s="48"/>
      <c r="P9" s="33"/>
      <c r="Q9" s="33"/>
      <c r="R9" s="33"/>
      <c r="S9" s="33"/>
      <c r="T9" s="33"/>
      <c r="U9" s="33"/>
      <c r="V9" s="33"/>
      <c r="W9" s="33"/>
      <c r="X9" s="33"/>
      <c r="Y9" s="33"/>
      <c r="Z9" s="33"/>
      <c r="AA9" s="33"/>
      <c r="AB9" s="33"/>
      <c r="AC9" s="33"/>
      <c r="AD9" s="33"/>
      <c r="AE9" s="33"/>
      <c r="AF9" s="33"/>
      <c r="AG9" s="33"/>
      <c r="AH9" s="33"/>
      <c r="AI9" s="7">
        <f t="shared" si="2"/>
        <v>0</v>
      </c>
      <c r="AJ9" s="95">
        <f t="shared" si="3"/>
        <v>0</v>
      </c>
      <c r="AK9" s="109">
        <f t="shared" si="4"/>
        <v>0</v>
      </c>
      <c r="AL9" s="4"/>
      <c r="AM9" s="4"/>
      <c r="AN9" s="4"/>
    </row>
    <row r="10" spans="1:40" s="1" customFormat="1" ht="21" customHeight="1">
      <c r="A10" s="18">
        <v>4</v>
      </c>
      <c r="B10" s="119" t="s">
        <v>237</v>
      </c>
      <c r="C10" s="120" t="s">
        <v>24</v>
      </c>
      <c r="D10" s="32"/>
      <c r="E10" s="33"/>
      <c r="F10" s="33"/>
      <c r="G10" s="33"/>
      <c r="H10" s="33"/>
      <c r="I10" s="33"/>
      <c r="J10" s="33"/>
      <c r="K10" s="33"/>
      <c r="L10" s="33"/>
      <c r="M10" s="33"/>
      <c r="N10" s="33"/>
      <c r="O10" s="48"/>
      <c r="P10" s="33"/>
      <c r="Q10" s="33"/>
      <c r="R10" s="33"/>
      <c r="S10" s="33"/>
      <c r="T10" s="33"/>
      <c r="U10" s="33"/>
      <c r="V10" s="33"/>
      <c r="W10" s="33"/>
      <c r="X10" s="33"/>
      <c r="Y10" s="33"/>
      <c r="Z10" s="33"/>
      <c r="AA10" s="33"/>
      <c r="AB10" s="33"/>
      <c r="AC10" s="33"/>
      <c r="AD10" s="33"/>
      <c r="AE10" s="33"/>
      <c r="AF10" s="33"/>
      <c r="AG10" s="33"/>
      <c r="AH10" s="33"/>
      <c r="AI10" s="7">
        <f t="shared" si="2"/>
        <v>0</v>
      </c>
      <c r="AJ10" s="95">
        <f t="shared" si="3"/>
        <v>0</v>
      </c>
      <c r="AK10" s="109">
        <f t="shared" si="4"/>
        <v>0</v>
      </c>
      <c r="AL10" s="4"/>
      <c r="AM10" s="4"/>
      <c r="AN10" s="4"/>
    </row>
    <row r="11" spans="1:40" s="1" customFormat="1" ht="21" customHeight="1">
      <c r="A11" s="12">
        <v>5</v>
      </c>
      <c r="B11" s="119" t="s">
        <v>238</v>
      </c>
      <c r="C11" s="120" t="s">
        <v>24</v>
      </c>
      <c r="D11" s="32"/>
      <c r="E11" s="33"/>
      <c r="F11" s="33"/>
      <c r="G11" s="33"/>
      <c r="H11" s="33"/>
      <c r="I11" s="33"/>
      <c r="J11" s="33"/>
      <c r="K11" s="33"/>
      <c r="L11" s="33"/>
      <c r="M11" s="33"/>
      <c r="N11" s="33"/>
      <c r="O11" s="48"/>
      <c r="P11" s="33"/>
      <c r="Q11" s="33"/>
      <c r="R11" s="33"/>
      <c r="S11" s="33"/>
      <c r="T11" s="33"/>
      <c r="U11" s="33"/>
      <c r="V11" s="33"/>
      <c r="W11" s="33"/>
      <c r="X11" s="33"/>
      <c r="Y11" s="33"/>
      <c r="Z11" s="33"/>
      <c r="AA11" s="33"/>
      <c r="AB11" s="33"/>
      <c r="AC11" s="33"/>
      <c r="AD11" s="33"/>
      <c r="AE11" s="33"/>
      <c r="AF11" s="33"/>
      <c r="AG11" s="33"/>
      <c r="AH11" s="33"/>
      <c r="AI11" s="7">
        <f t="shared" si="2"/>
        <v>0</v>
      </c>
      <c r="AJ11" s="95">
        <f t="shared" si="3"/>
        <v>0</v>
      </c>
      <c r="AK11" s="109">
        <f t="shared" si="4"/>
        <v>0</v>
      </c>
      <c r="AL11" s="4"/>
      <c r="AM11" s="4"/>
      <c r="AN11" s="4"/>
    </row>
    <row r="12" spans="1:40" s="1" customFormat="1" ht="21" customHeight="1">
      <c r="A12" s="18">
        <v>6</v>
      </c>
      <c r="B12" s="119" t="s">
        <v>239</v>
      </c>
      <c r="C12" s="120" t="s">
        <v>18</v>
      </c>
      <c r="D12" s="32"/>
      <c r="E12" s="33"/>
      <c r="F12" s="33"/>
      <c r="G12" s="33"/>
      <c r="H12" s="33"/>
      <c r="I12" s="33"/>
      <c r="J12" s="33"/>
      <c r="K12" s="33"/>
      <c r="L12" s="33"/>
      <c r="M12" s="33"/>
      <c r="N12" s="33"/>
      <c r="O12" s="48"/>
      <c r="P12" s="33"/>
      <c r="Q12" s="33"/>
      <c r="R12" s="33"/>
      <c r="S12" s="33"/>
      <c r="T12" s="33"/>
      <c r="U12" s="33"/>
      <c r="V12" s="33"/>
      <c r="W12" s="33"/>
      <c r="X12" s="33"/>
      <c r="Y12" s="33"/>
      <c r="Z12" s="33"/>
      <c r="AA12" s="33"/>
      <c r="AB12" s="33"/>
      <c r="AC12" s="33"/>
      <c r="AD12" s="33"/>
      <c r="AE12" s="33"/>
      <c r="AF12" s="33"/>
      <c r="AG12" s="33"/>
      <c r="AH12" s="33"/>
      <c r="AI12" s="7">
        <f t="shared" si="2"/>
        <v>0</v>
      </c>
      <c r="AJ12" s="95">
        <f t="shared" si="3"/>
        <v>0</v>
      </c>
      <c r="AK12" s="109">
        <f t="shared" si="4"/>
        <v>0</v>
      </c>
      <c r="AL12" s="4"/>
      <c r="AM12" s="4"/>
      <c r="AN12" s="4"/>
    </row>
    <row r="13" spans="1:40" s="1" customFormat="1" ht="21" customHeight="1">
      <c r="A13" s="12">
        <v>7</v>
      </c>
      <c r="B13" s="119" t="s">
        <v>240</v>
      </c>
      <c r="C13" s="120" t="s">
        <v>31</v>
      </c>
      <c r="D13" s="50"/>
      <c r="E13" s="51"/>
      <c r="F13" s="51"/>
      <c r="G13" s="51"/>
      <c r="H13" s="51"/>
      <c r="I13" s="51"/>
      <c r="J13" s="51"/>
      <c r="K13" s="51"/>
      <c r="L13" s="51"/>
      <c r="M13" s="51"/>
      <c r="N13" s="51"/>
      <c r="O13" s="48"/>
      <c r="P13" s="51"/>
      <c r="Q13" s="51"/>
      <c r="R13" s="51"/>
      <c r="S13" s="51"/>
      <c r="T13" s="51"/>
      <c r="U13" s="51"/>
      <c r="V13" s="51"/>
      <c r="W13" s="51"/>
      <c r="X13" s="51"/>
      <c r="Y13" s="51"/>
      <c r="Z13" s="51"/>
      <c r="AA13" s="51"/>
      <c r="AB13" s="51"/>
      <c r="AC13" s="51"/>
      <c r="AD13" s="51"/>
      <c r="AE13" s="51"/>
      <c r="AF13" s="51"/>
      <c r="AG13" s="33"/>
      <c r="AH13" s="51"/>
      <c r="AI13" s="7">
        <f t="shared" si="2"/>
        <v>0</v>
      </c>
      <c r="AJ13" s="95">
        <f t="shared" si="3"/>
        <v>0</v>
      </c>
      <c r="AK13" s="109">
        <f t="shared" si="4"/>
        <v>0</v>
      </c>
      <c r="AL13" s="4"/>
      <c r="AM13" s="4"/>
      <c r="AN13" s="4"/>
    </row>
    <row r="14" spans="1:40" s="1" customFormat="1" ht="21" customHeight="1">
      <c r="A14" s="18">
        <v>8</v>
      </c>
      <c r="B14" s="119" t="s">
        <v>241</v>
      </c>
      <c r="C14" s="120" t="s">
        <v>242</v>
      </c>
      <c r="D14" s="32"/>
      <c r="E14" s="33"/>
      <c r="F14" s="33"/>
      <c r="G14" s="33"/>
      <c r="H14" s="33"/>
      <c r="I14" s="33"/>
      <c r="J14" s="33"/>
      <c r="K14" s="33"/>
      <c r="L14" s="33"/>
      <c r="M14" s="33"/>
      <c r="N14" s="33"/>
      <c r="O14" s="48"/>
      <c r="P14" s="33"/>
      <c r="Q14" s="33"/>
      <c r="R14" s="33"/>
      <c r="S14" s="33"/>
      <c r="T14" s="33"/>
      <c r="U14" s="33"/>
      <c r="V14" s="33"/>
      <c r="W14" s="33"/>
      <c r="X14" s="33"/>
      <c r="Y14" s="33"/>
      <c r="Z14" s="33"/>
      <c r="AA14" s="33"/>
      <c r="AB14" s="33"/>
      <c r="AC14" s="33"/>
      <c r="AD14" s="33"/>
      <c r="AE14" s="33"/>
      <c r="AF14" s="33"/>
      <c r="AG14" s="33"/>
      <c r="AH14" s="33"/>
      <c r="AI14" s="7">
        <f t="shared" si="2"/>
        <v>0</v>
      </c>
      <c r="AJ14" s="95">
        <f t="shared" si="3"/>
        <v>0</v>
      </c>
      <c r="AK14" s="109">
        <f t="shared" si="4"/>
        <v>0</v>
      </c>
      <c r="AL14" s="4"/>
      <c r="AM14" s="4"/>
      <c r="AN14" s="4"/>
    </row>
    <row r="15" spans="1:40" s="1" customFormat="1" ht="21" customHeight="1">
      <c r="A15" s="12">
        <v>9</v>
      </c>
      <c r="B15" s="119" t="s">
        <v>243</v>
      </c>
      <c r="C15" s="120" t="s">
        <v>19</v>
      </c>
      <c r="D15" s="32"/>
      <c r="E15" s="33"/>
      <c r="F15" s="33"/>
      <c r="G15" s="33"/>
      <c r="H15" s="33"/>
      <c r="I15" s="33"/>
      <c r="J15" s="33"/>
      <c r="K15" s="33"/>
      <c r="L15" s="33"/>
      <c r="M15" s="33"/>
      <c r="N15" s="33"/>
      <c r="O15" s="48"/>
      <c r="P15" s="33"/>
      <c r="Q15" s="33"/>
      <c r="R15" s="33"/>
      <c r="S15" s="33"/>
      <c r="T15" s="33"/>
      <c r="U15" s="33"/>
      <c r="V15" s="33"/>
      <c r="W15" s="33"/>
      <c r="X15" s="33"/>
      <c r="Y15" s="33"/>
      <c r="Z15" s="33"/>
      <c r="AA15" s="33"/>
      <c r="AB15" s="33"/>
      <c r="AC15" s="33"/>
      <c r="AD15" s="33"/>
      <c r="AE15" s="33"/>
      <c r="AF15" s="33"/>
      <c r="AG15" s="33"/>
      <c r="AH15" s="33"/>
      <c r="AI15" s="7">
        <f t="shared" si="2"/>
        <v>0</v>
      </c>
      <c r="AJ15" s="95">
        <f t="shared" si="3"/>
        <v>0</v>
      </c>
      <c r="AK15" s="109">
        <f t="shared" si="4"/>
        <v>0</v>
      </c>
      <c r="AL15" s="4"/>
      <c r="AM15" s="4"/>
      <c r="AN15" s="4"/>
    </row>
    <row r="16" spans="1:40" s="17" customFormat="1" ht="21" customHeight="1">
      <c r="A16" s="18">
        <v>10</v>
      </c>
      <c r="B16" s="119" t="s">
        <v>244</v>
      </c>
      <c r="C16" s="120" t="s">
        <v>19</v>
      </c>
      <c r="D16" s="32"/>
      <c r="E16" s="33"/>
      <c r="F16" s="33"/>
      <c r="G16" s="33"/>
      <c r="H16" s="33"/>
      <c r="I16" s="33"/>
      <c r="J16" s="33"/>
      <c r="K16" s="33"/>
      <c r="L16" s="33"/>
      <c r="M16" s="33"/>
      <c r="N16" s="33"/>
      <c r="O16" s="48"/>
      <c r="P16" s="33"/>
      <c r="Q16" s="33"/>
      <c r="R16" s="33"/>
      <c r="S16" s="33"/>
      <c r="T16" s="33"/>
      <c r="U16" s="33"/>
      <c r="V16" s="33"/>
      <c r="W16" s="33"/>
      <c r="X16" s="33"/>
      <c r="Y16" s="33"/>
      <c r="Z16" s="33"/>
      <c r="AA16" s="33"/>
      <c r="AB16" s="33"/>
      <c r="AC16" s="33"/>
      <c r="AD16" s="33"/>
      <c r="AE16" s="33"/>
      <c r="AF16" s="33"/>
      <c r="AG16" s="33"/>
      <c r="AH16" s="33"/>
      <c r="AI16" s="7">
        <f t="shared" si="2"/>
        <v>0</v>
      </c>
      <c r="AJ16" s="95">
        <f t="shared" si="3"/>
        <v>0</v>
      </c>
      <c r="AK16" s="109">
        <f t="shared" si="4"/>
        <v>0</v>
      </c>
      <c r="AL16" s="16"/>
      <c r="AM16" s="16"/>
      <c r="AN16" s="16"/>
    </row>
    <row r="17" spans="1:40" s="1" customFormat="1" ht="21" customHeight="1">
      <c r="A17" s="12">
        <v>11</v>
      </c>
      <c r="B17" s="119" t="s">
        <v>245</v>
      </c>
      <c r="C17" s="120" t="s">
        <v>54</v>
      </c>
      <c r="D17" s="32"/>
      <c r="E17" s="33"/>
      <c r="F17" s="33"/>
      <c r="G17" s="33"/>
      <c r="H17" s="33"/>
      <c r="I17" s="33"/>
      <c r="J17" s="33"/>
      <c r="K17" s="33"/>
      <c r="L17" s="33"/>
      <c r="M17" s="33"/>
      <c r="N17" s="33"/>
      <c r="O17" s="48"/>
      <c r="P17" s="33"/>
      <c r="Q17" s="33"/>
      <c r="R17" s="33"/>
      <c r="S17" s="33"/>
      <c r="T17" s="33"/>
      <c r="U17" s="33"/>
      <c r="V17" s="33"/>
      <c r="W17" s="33"/>
      <c r="X17" s="33"/>
      <c r="Y17" s="33"/>
      <c r="Z17" s="33"/>
      <c r="AA17" s="33"/>
      <c r="AB17" s="33"/>
      <c r="AC17" s="33"/>
      <c r="AD17" s="33"/>
      <c r="AE17" s="33"/>
      <c r="AF17" s="33"/>
      <c r="AG17" s="33"/>
      <c r="AH17" s="33"/>
      <c r="AI17" s="7">
        <f t="shared" si="2"/>
        <v>0</v>
      </c>
      <c r="AJ17" s="95">
        <f t="shared" si="3"/>
        <v>0</v>
      </c>
      <c r="AK17" s="109">
        <f t="shared" si="4"/>
        <v>0</v>
      </c>
      <c r="AL17" s="4"/>
      <c r="AM17" s="4"/>
      <c r="AN17" s="4"/>
    </row>
    <row r="18" spans="1:40" s="1" customFormat="1" ht="21" customHeight="1">
      <c r="A18" s="18">
        <v>12</v>
      </c>
      <c r="B18" s="119" t="s">
        <v>246</v>
      </c>
      <c r="C18" s="120" t="s">
        <v>247</v>
      </c>
      <c r="D18" s="32"/>
      <c r="E18" s="33"/>
      <c r="F18" s="33"/>
      <c r="G18" s="33"/>
      <c r="H18" s="33"/>
      <c r="I18" s="33"/>
      <c r="J18" s="33"/>
      <c r="K18" s="21"/>
      <c r="L18" s="33"/>
      <c r="M18" s="33"/>
      <c r="N18" s="33"/>
      <c r="O18" s="48"/>
      <c r="P18" s="33"/>
      <c r="Q18" s="33"/>
      <c r="R18" s="33"/>
      <c r="S18" s="33"/>
      <c r="T18" s="33"/>
      <c r="U18" s="33"/>
      <c r="V18" s="33"/>
      <c r="W18" s="33"/>
      <c r="X18" s="33"/>
      <c r="Y18" s="33"/>
      <c r="Z18" s="33"/>
      <c r="AA18" s="33"/>
      <c r="AB18" s="33"/>
      <c r="AC18" s="33"/>
      <c r="AD18" s="33"/>
      <c r="AE18" s="33"/>
      <c r="AF18" s="33"/>
      <c r="AG18" s="33"/>
      <c r="AH18" s="33"/>
      <c r="AI18" s="7">
        <f t="shared" si="2"/>
        <v>0</v>
      </c>
      <c r="AJ18" s="95">
        <f t="shared" si="3"/>
        <v>0</v>
      </c>
      <c r="AK18" s="109">
        <f t="shared" si="4"/>
        <v>0</v>
      </c>
      <c r="AL18" s="4"/>
      <c r="AM18" s="4"/>
      <c r="AN18" s="4"/>
    </row>
    <row r="19" spans="1:40" s="1" customFormat="1" ht="21" customHeight="1">
      <c r="A19" s="12">
        <v>13</v>
      </c>
      <c r="B19" s="119" t="s">
        <v>248</v>
      </c>
      <c r="C19" s="120" t="s">
        <v>247</v>
      </c>
      <c r="D19" s="34"/>
      <c r="E19" s="34"/>
      <c r="F19" s="34"/>
      <c r="G19" s="34"/>
      <c r="H19" s="34"/>
      <c r="I19" s="34"/>
      <c r="J19" s="34"/>
      <c r="K19" s="34"/>
      <c r="L19" s="34"/>
      <c r="M19" s="34"/>
      <c r="N19" s="34"/>
      <c r="O19" s="48"/>
      <c r="P19" s="34"/>
      <c r="Q19" s="34"/>
      <c r="R19" s="34"/>
      <c r="S19" s="34"/>
      <c r="T19" s="34"/>
      <c r="U19" s="34"/>
      <c r="V19" s="52"/>
      <c r="W19" s="34"/>
      <c r="X19" s="34"/>
      <c r="Y19" s="34"/>
      <c r="Z19" s="34"/>
      <c r="AA19" s="34"/>
      <c r="AB19" s="34"/>
      <c r="AC19" s="34"/>
      <c r="AD19" s="34"/>
      <c r="AE19" s="34"/>
      <c r="AF19" s="34"/>
      <c r="AG19" s="34"/>
      <c r="AH19" s="34"/>
      <c r="AI19" s="7">
        <f t="shared" si="2"/>
        <v>0</v>
      </c>
      <c r="AJ19" s="95">
        <f t="shared" si="3"/>
        <v>0</v>
      </c>
      <c r="AK19" s="109">
        <f t="shared" si="4"/>
        <v>0</v>
      </c>
      <c r="AL19" s="4"/>
      <c r="AM19" s="4"/>
      <c r="AN19" s="4"/>
    </row>
    <row r="20" spans="1:40" s="1" customFormat="1" ht="21" customHeight="1">
      <c r="A20" s="18">
        <v>14</v>
      </c>
      <c r="B20" s="119" t="s">
        <v>249</v>
      </c>
      <c r="C20" s="120" t="s">
        <v>247</v>
      </c>
      <c r="D20" s="32"/>
      <c r="E20" s="33"/>
      <c r="F20" s="33"/>
      <c r="G20" s="33"/>
      <c r="H20" s="33"/>
      <c r="I20" s="33"/>
      <c r="J20" s="33"/>
      <c r="K20" s="33"/>
      <c r="L20" s="33"/>
      <c r="M20" s="33"/>
      <c r="N20" s="33"/>
      <c r="O20" s="48"/>
      <c r="P20" s="33"/>
      <c r="Q20" s="33"/>
      <c r="R20" s="34"/>
      <c r="S20" s="33"/>
      <c r="T20" s="33"/>
      <c r="U20" s="33"/>
      <c r="V20" s="33"/>
      <c r="W20" s="33"/>
      <c r="X20" s="33"/>
      <c r="Y20" s="33"/>
      <c r="Z20" s="33"/>
      <c r="AA20" s="33"/>
      <c r="AB20" s="33"/>
      <c r="AC20" s="33"/>
      <c r="AD20" s="33"/>
      <c r="AE20" s="33"/>
      <c r="AF20" s="33"/>
      <c r="AG20" s="33"/>
      <c r="AH20" s="33"/>
      <c r="AI20" s="7">
        <f t="shared" si="2"/>
        <v>0</v>
      </c>
      <c r="AJ20" s="95">
        <f t="shared" si="3"/>
        <v>0</v>
      </c>
      <c r="AK20" s="109">
        <f t="shared" si="4"/>
        <v>0</v>
      </c>
      <c r="AL20" s="4"/>
      <c r="AM20" s="4"/>
      <c r="AN20" s="4"/>
    </row>
    <row r="21" spans="1:40" s="1" customFormat="1" ht="21" customHeight="1">
      <c r="A21" s="12">
        <v>15</v>
      </c>
      <c r="B21" s="119" t="s">
        <v>250</v>
      </c>
      <c r="C21" s="120" t="s">
        <v>247</v>
      </c>
      <c r="D21" s="32"/>
      <c r="E21" s="33"/>
      <c r="F21" s="33"/>
      <c r="G21" s="33"/>
      <c r="H21" s="33"/>
      <c r="I21" s="33"/>
      <c r="J21" s="33"/>
      <c r="K21" s="21"/>
      <c r="L21" s="33"/>
      <c r="M21" s="33"/>
      <c r="N21" s="33"/>
      <c r="O21" s="48"/>
      <c r="P21" s="33"/>
      <c r="Q21" s="33"/>
      <c r="R21" s="33"/>
      <c r="S21" s="33"/>
      <c r="T21" s="33"/>
      <c r="U21" s="33"/>
      <c r="V21" s="33"/>
      <c r="W21" s="33"/>
      <c r="X21" s="33"/>
      <c r="Y21" s="33"/>
      <c r="Z21" s="33"/>
      <c r="AA21" s="33"/>
      <c r="AB21" s="33"/>
      <c r="AC21" s="33"/>
      <c r="AD21" s="33"/>
      <c r="AE21" s="33"/>
      <c r="AF21" s="33"/>
      <c r="AG21" s="33"/>
      <c r="AH21" s="33"/>
      <c r="AI21" s="7">
        <f t="shared" si="2"/>
        <v>0</v>
      </c>
      <c r="AJ21" s="95">
        <f t="shared" si="3"/>
        <v>0</v>
      </c>
      <c r="AK21" s="109">
        <f t="shared" si="4"/>
        <v>0</v>
      </c>
      <c r="AL21" s="209"/>
      <c r="AM21" s="210"/>
      <c r="AN21" s="4"/>
    </row>
    <row r="22" spans="1:40" s="1" customFormat="1" ht="21.75" customHeight="1">
      <c r="A22" s="18">
        <v>16</v>
      </c>
      <c r="B22" s="119" t="s">
        <v>251</v>
      </c>
      <c r="C22" s="120" t="s">
        <v>252</v>
      </c>
      <c r="D22" s="32"/>
      <c r="E22" s="33"/>
      <c r="F22" s="33"/>
      <c r="G22" s="33"/>
      <c r="H22" s="33"/>
      <c r="I22" s="33"/>
      <c r="J22" s="33"/>
      <c r="K22" s="33"/>
      <c r="L22" s="33"/>
      <c r="M22" s="33"/>
      <c r="N22" s="33"/>
      <c r="O22" s="48"/>
      <c r="P22" s="33"/>
      <c r="Q22" s="33"/>
      <c r="R22" s="33"/>
      <c r="S22" s="33"/>
      <c r="T22" s="33"/>
      <c r="U22" s="33"/>
      <c r="V22" s="33"/>
      <c r="W22" s="33"/>
      <c r="X22" s="33"/>
      <c r="Y22" s="33"/>
      <c r="Z22" s="33"/>
      <c r="AA22" s="33"/>
      <c r="AB22" s="33"/>
      <c r="AC22" s="33"/>
      <c r="AD22" s="33"/>
      <c r="AE22" s="33"/>
      <c r="AF22" s="33"/>
      <c r="AG22" s="33"/>
      <c r="AH22" s="33"/>
      <c r="AI22" s="7">
        <f t="shared" si="2"/>
        <v>0</v>
      </c>
      <c r="AJ22" s="95">
        <f t="shared" si="3"/>
        <v>0</v>
      </c>
      <c r="AK22" s="109">
        <f t="shared" si="4"/>
        <v>0</v>
      </c>
      <c r="AL22" s="4"/>
      <c r="AM22" s="4"/>
      <c r="AN22" s="4"/>
    </row>
    <row r="23" spans="1:40" s="1" customFormat="1" ht="21" customHeight="1">
      <c r="A23" s="12">
        <v>17</v>
      </c>
      <c r="B23" s="119" t="s">
        <v>253</v>
      </c>
      <c r="C23" s="120" t="s">
        <v>57</v>
      </c>
      <c r="D23" s="32"/>
      <c r="E23" s="33"/>
      <c r="F23" s="33"/>
      <c r="G23" s="33"/>
      <c r="H23" s="33"/>
      <c r="I23" s="33"/>
      <c r="J23" s="33"/>
      <c r="K23" s="33"/>
      <c r="L23" s="33"/>
      <c r="M23" s="33"/>
      <c r="N23" s="33"/>
      <c r="O23" s="48"/>
      <c r="P23" s="33"/>
      <c r="Q23" s="33"/>
      <c r="R23" s="33"/>
      <c r="S23" s="33"/>
      <c r="T23" s="33"/>
      <c r="U23" s="33"/>
      <c r="V23" s="33"/>
      <c r="W23" s="33"/>
      <c r="X23" s="33"/>
      <c r="Y23" s="33"/>
      <c r="Z23" s="33"/>
      <c r="AA23" s="33"/>
      <c r="AB23" s="33"/>
      <c r="AC23" s="33"/>
      <c r="AD23" s="33"/>
      <c r="AE23" s="33"/>
      <c r="AF23" s="33"/>
      <c r="AG23" s="33"/>
      <c r="AH23" s="33"/>
      <c r="AI23" s="7">
        <f t="shared" si="2"/>
        <v>0</v>
      </c>
      <c r="AJ23" s="95">
        <f t="shared" si="3"/>
        <v>0</v>
      </c>
      <c r="AK23" s="109">
        <f t="shared" si="4"/>
        <v>0</v>
      </c>
      <c r="AL23" s="4"/>
      <c r="AM23" s="4"/>
      <c r="AN23" s="4"/>
    </row>
    <row r="24" spans="1:40" s="1" customFormat="1" ht="21" customHeight="1">
      <c r="A24" s="18">
        <v>18</v>
      </c>
      <c r="B24" s="119" t="s">
        <v>254</v>
      </c>
      <c r="C24" s="120" t="s">
        <v>42</v>
      </c>
      <c r="D24" s="32"/>
      <c r="E24" s="33"/>
      <c r="F24" s="33"/>
      <c r="G24" s="33"/>
      <c r="H24" s="33"/>
      <c r="I24" s="33"/>
      <c r="J24" s="33"/>
      <c r="K24" s="33"/>
      <c r="L24" s="33"/>
      <c r="M24" s="33"/>
      <c r="N24" s="33"/>
      <c r="O24" s="48"/>
      <c r="P24" s="33"/>
      <c r="Q24" s="33"/>
      <c r="R24" s="33"/>
      <c r="S24" s="33"/>
      <c r="T24" s="33"/>
      <c r="U24" s="33"/>
      <c r="V24" s="33"/>
      <c r="W24" s="33"/>
      <c r="X24" s="33"/>
      <c r="Y24" s="33"/>
      <c r="Z24" s="33"/>
      <c r="AA24" s="33"/>
      <c r="AB24" s="33"/>
      <c r="AC24" s="33"/>
      <c r="AD24" s="33"/>
      <c r="AE24" s="33"/>
      <c r="AF24" s="33"/>
      <c r="AG24" s="33"/>
      <c r="AH24" s="33"/>
      <c r="AI24" s="7">
        <f t="shared" si="2"/>
        <v>0</v>
      </c>
      <c r="AJ24" s="95">
        <f t="shared" si="3"/>
        <v>0</v>
      </c>
      <c r="AK24" s="109">
        <f t="shared" si="4"/>
        <v>0</v>
      </c>
      <c r="AL24" s="4"/>
      <c r="AM24" s="4"/>
      <c r="AN24" s="4"/>
    </row>
    <row r="25" spans="1:40" s="1" customFormat="1" ht="21" customHeight="1">
      <c r="A25" s="12">
        <v>19</v>
      </c>
      <c r="B25" s="119" t="s">
        <v>185</v>
      </c>
      <c r="C25" s="120" t="s">
        <v>255</v>
      </c>
      <c r="D25" s="32"/>
      <c r="E25" s="33"/>
      <c r="F25" s="33"/>
      <c r="G25" s="33"/>
      <c r="H25" s="33"/>
      <c r="I25" s="33"/>
      <c r="J25" s="33"/>
      <c r="K25" s="33"/>
      <c r="L25" s="33"/>
      <c r="M25" s="33"/>
      <c r="N25" s="33"/>
      <c r="O25" s="48"/>
      <c r="P25" s="33"/>
      <c r="Q25" s="33"/>
      <c r="R25" s="33"/>
      <c r="S25" s="33"/>
      <c r="T25" s="33"/>
      <c r="U25" s="33"/>
      <c r="V25" s="33"/>
      <c r="W25" s="33"/>
      <c r="X25" s="33"/>
      <c r="Y25" s="33"/>
      <c r="Z25" s="33"/>
      <c r="AA25" s="33"/>
      <c r="AB25" s="33"/>
      <c r="AC25" s="33"/>
      <c r="AD25" s="33"/>
      <c r="AE25" s="33"/>
      <c r="AF25" s="33"/>
      <c r="AG25" s="33"/>
      <c r="AH25" s="33"/>
      <c r="AI25" s="7">
        <f t="shared" si="2"/>
        <v>0</v>
      </c>
      <c r="AJ25" s="95">
        <f t="shared" si="3"/>
        <v>0</v>
      </c>
      <c r="AK25" s="109">
        <f t="shared" si="4"/>
        <v>0</v>
      </c>
      <c r="AL25" s="4"/>
      <c r="AM25" s="4"/>
      <c r="AN25" s="4"/>
    </row>
    <row r="26" spans="1:40" s="1" customFormat="1" ht="21" customHeight="1">
      <c r="A26" s="18">
        <v>20</v>
      </c>
      <c r="B26" s="119" t="s">
        <v>256</v>
      </c>
      <c r="C26" s="120" t="s">
        <v>50</v>
      </c>
      <c r="D26" s="22"/>
      <c r="E26" s="21"/>
      <c r="F26" s="21"/>
      <c r="G26" s="21"/>
      <c r="H26" s="21"/>
      <c r="I26" s="21"/>
      <c r="J26" s="21"/>
      <c r="K26" s="21"/>
      <c r="L26" s="21"/>
      <c r="M26" s="21"/>
      <c r="N26" s="21"/>
      <c r="O26" s="23"/>
      <c r="P26" s="21"/>
      <c r="Q26" s="21"/>
      <c r="R26" s="21"/>
      <c r="S26" s="21"/>
      <c r="T26" s="21"/>
      <c r="U26" s="21"/>
      <c r="V26" s="21"/>
      <c r="W26" s="21"/>
      <c r="X26" s="21"/>
      <c r="Y26" s="21"/>
      <c r="Z26" s="21"/>
      <c r="AA26" s="21"/>
      <c r="AB26" s="21"/>
      <c r="AC26" s="21"/>
      <c r="AD26" s="21"/>
      <c r="AE26" s="21"/>
      <c r="AF26" s="21"/>
      <c r="AG26" s="21"/>
      <c r="AH26" s="21"/>
      <c r="AI26" s="7">
        <f t="shared" ref="AI26:AI44" si="5">COUNTIF(D26:AH26,"K")+2*COUNTIF(D26:AH26,"2K")+COUNTIF(D26:AH26,"TK")+COUNTIF(D26:AH26,"KT")+COUNTIF(D26:AH26,"PK")+COUNTIF(D26:AH26,"KP")+2*COUNTIF(D26:AH26,"K2")</f>
        <v>0</v>
      </c>
      <c r="AJ26" s="110">
        <f t="shared" ref="AJ26:AJ44" si="6">COUNTIF(E26:AI26,"P")+2*COUNTIF(E26:AI26,"2P")+COUNTIF(E26:AI26,"TP")+COUNTIF(E26:AI26,"PT")+COUNTIF(E26:AI26,"PK")+COUNTIF(E26:AI26,"KP")+2*COUNTIF(E26:AI26,"P2")</f>
        <v>0</v>
      </c>
      <c r="AK26" s="110">
        <f t="shared" ref="AK26:AK44" si="7">COUNTIF(D26:AH26,"T")+2*COUNTIF(D26:AH26,"2T")+2*COUNTIF(D26:AH26,"T2")+COUNTIF(D26:AH26,"PT")+COUNTIF(D26:AH26,"TP")+COUNTIF(D26:AH26,"TK")+COUNTIF(D26:AH26,"KT")</f>
        <v>0</v>
      </c>
      <c r="AL26" s="4"/>
      <c r="AM26" s="4"/>
      <c r="AN26" s="4"/>
    </row>
    <row r="27" spans="1:40" s="1" customFormat="1" ht="21" customHeight="1">
      <c r="A27" s="12">
        <v>21</v>
      </c>
      <c r="B27" s="119" t="s">
        <v>257</v>
      </c>
      <c r="C27" s="120" t="s">
        <v>9</v>
      </c>
      <c r="D27" s="22"/>
      <c r="E27" s="21"/>
      <c r="F27" s="21"/>
      <c r="G27" s="21"/>
      <c r="H27" s="21"/>
      <c r="I27" s="21"/>
      <c r="J27" s="21"/>
      <c r="K27" s="21"/>
      <c r="L27" s="21"/>
      <c r="M27" s="21"/>
      <c r="N27" s="21"/>
      <c r="O27" s="23"/>
      <c r="P27" s="21"/>
      <c r="Q27" s="21"/>
      <c r="R27" s="21"/>
      <c r="S27" s="21"/>
      <c r="T27" s="21"/>
      <c r="U27" s="21"/>
      <c r="V27" s="21"/>
      <c r="W27" s="21"/>
      <c r="X27" s="21"/>
      <c r="Y27" s="21"/>
      <c r="Z27" s="21"/>
      <c r="AA27" s="21"/>
      <c r="AB27" s="21"/>
      <c r="AC27" s="21"/>
      <c r="AD27" s="21"/>
      <c r="AE27" s="21"/>
      <c r="AF27" s="21"/>
      <c r="AG27" s="21"/>
      <c r="AH27" s="21"/>
      <c r="AI27" s="7">
        <f t="shared" si="5"/>
        <v>0</v>
      </c>
      <c r="AJ27" s="110">
        <f t="shared" si="6"/>
        <v>0</v>
      </c>
      <c r="AK27" s="110">
        <f t="shared" si="7"/>
        <v>0</v>
      </c>
      <c r="AL27" s="4"/>
      <c r="AM27" s="4"/>
      <c r="AN27" s="4"/>
    </row>
    <row r="28" spans="1:40" s="1" customFormat="1" ht="21" customHeight="1">
      <c r="A28" s="18">
        <v>22</v>
      </c>
      <c r="B28" s="119" t="s">
        <v>258</v>
      </c>
      <c r="C28" s="120" t="s">
        <v>9</v>
      </c>
      <c r="D28" s="22"/>
      <c r="E28" s="21"/>
      <c r="F28" s="21"/>
      <c r="G28" s="21"/>
      <c r="H28" s="21"/>
      <c r="I28" s="21"/>
      <c r="J28" s="21"/>
      <c r="K28" s="21"/>
      <c r="L28" s="21"/>
      <c r="M28" s="21"/>
      <c r="N28" s="21"/>
      <c r="O28" s="23"/>
      <c r="P28" s="21"/>
      <c r="Q28" s="21"/>
      <c r="R28" s="21"/>
      <c r="S28" s="21"/>
      <c r="T28" s="21"/>
      <c r="U28" s="21"/>
      <c r="V28" s="21"/>
      <c r="W28" s="21"/>
      <c r="X28" s="21"/>
      <c r="Y28" s="21"/>
      <c r="Z28" s="21"/>
      <c r="AA28" s="21"/>
      <c r="AB28" s="21"/>
      <c r="AC28" s="21"/>
      <c r="AD28" s="21"/>
      <c r="AE28" s="21"/>
      <c r="AF28" s="21"/>
      <c r="AG28" s="21"/>
      <c r="AH28" s="21"/>
      <c r="AI28" s="7">
        <f t="shared" ref="AI28:AI38" si="8">COUNTIF(D28:AH28,"K")+2*COUNTIF(D28:AH28,"2K")+COUNTIF(D28:AH28,"TK")+COUNTIF(D28:AH28,"KT")+COUNTIF(D28:AH28,"PK")+COUNTIF(D28:AH28,"KP")+2*COUNTIF(D28:AH28,"K2")</f>
        <v>0</v>
      </c>
      <c r="AJ28" s="117">
        <f t="shared" ref="AJ28:AJ38" si="9">COUNTIF(E28:AI28,"P")+2*COUNTIF(E28:AI28,"2P")+COUNTIF(E28:AI28,"TP")+COUNTIF(E28:AI28,"PT")+COUNTIF(E28:AI28,"PK")+COUNTIF(E28:AI28,"KP")+2*COUNTIF(E28:AI28,"P2")</f>
        <v>0</v>
      </c>
      <c r="AK28" s="117">
        <f t="shared" ref="AK28:AK38" si="10">COUNTIF(D28:AH28,"T")+2*COUNTIF(D28:AH28,"2T")+2*COUNTIF(D28:AH28,"T2")+COUNTIF(D28:AH28,"PT")+COUNTIF(D28:AH28,"TP")+COUNTIF(D28:AH28,"TK")+COUNTIF(D28:AH28,"KT")</f>
        <v>0</v>
      </c>
      <c r="AL28" s="4"/>
      <c r="AM28" s="4"/>
      <c r="AN28" s="4"/>
    </row>
    <row r="29" spans="1:40" s="1" customFormat="1" ht="21" customHeight="1">
      <c r="A29" s="12">
        <v>23</v>
      </c>
      <c r="B29" s="119" t="s">
        <v>259</v>
      </c>
      <c r="C29" s="120" t="s">
        <v>9</v>
      </c>
      <c r="D29" s="22"/>
      <c r="E29" s="21"/>
      <c r="F29" s="21"/>
      <c r="G29" s="21"/>
      <c r="H29" s="21"/>
      <c r="I29" s="21"/>
      <c r="J29" s="21"/>
      <c r="K29" s="21"/>
      <c r="L29" s="21"/>
      <c r="M29" s="21"/>
      <c r="N29" s="21"/>
      <c r="O29" s="23"/>
      <c r="P29" s="21"/>
      <c r="Q29" s="21"/>
      <c r="R29" s="21"/>
      <c r="S29" s="21"/>
      <c r="T29" s="21"/>
      <c r="U29" s="21"/>
      <c r="V29" s="21"/>
      <c r="W29" s="21"/>
      <c r="X29" s="21"/>
      <c r="Y29" s="21"/>
      <c r="Z29" s="21"/>
      <c r="AA29" s="21"/>
      <c r="AB29" s="21"/>
      <c r="AC29" s="21"/>
      <c r="AD29" s="21"/>
      <c r="AE29" s="21"/>
      <c r="AF29" s="21"/>
      <c r="AG29" s="21"/>
      <c r="AH29" s="21"/>
      <c r="AI29" s="7">
        <f t="shared" si="8"/>
        <v>0</v>
      </c>
      <c r="AJ29" s="117">
        <f t="shared" si="9"/>
        <v>0</v>
      </c>
      <c r="AK29" s="117">
        <f t="shared" si="10"/>
        <v>0</v>
      </c>
      <c r="AL29" s="4"/>
      <c r="AM29" s="4"/>
      <c r="AN29" s="4"/>
    </row>
    <row r="30" spans="1:40" s="1" customFormat="1" ht="21" customHeight="1">
      <c r="A30" s="18">
        <v>24</v>
      </c>
      <c r="B30" s="119" t="s">
        <v>260</v>
      </c>
      <c r="C30" s="120" t="s">
        <v>261</v>
      </c>
      <c r="D30" s="22"/>
      <c r="E30" s="21"/>
      <c r="F30" s="21"/>
      <c r="G30" s="21"/>
      <c r="H30" s="21"/>
      <c r="I30" s="21"/>
      <c r="J30" s="21"/>
      <c r="K30" s="21"/>
      <c r="L30" s="21"/>
      <c r="M30" s="21"/>
      <c r="N30" s="21"/>
      <c r="O30" s="23"/>
      <c r="P30" s="21"/>
      <c r="Q30" s="21"/>
      <c r="R30" s="21"/>
      <c r="S30" s="21"/>
      <c r="T30" s="21"/>
      <c r="U30" s="21"/>
      <c r="V30" s="21"/>
      <c r="W30" s="21"/>
      <c r="X30" s="21"/>
      <c r="Y30" s="21"/>
      <c r="Z30" s="21"/>
      <c r="AA30" s="21"/>
      <c r="AB30" s="21"/>
      <c r="AC30" s="21"/>
      <c r="AD30" s="21"/>
      <c r="AE30" s="21"/>
      <c r="AF30" s="21"/>
      <c r="AG30" s="21"/>
      <c r="AH30" s="21"/>
      <c r="AI30" s="7">
        <f t="shared" si="8"/>
        <v>0</v>
      </c>
      <c r="AJ30" s="117">
        <f t="shared" si="9"/>
        <v>0</v>
      </c>
      <c r="AK30" s="117">
        <f t="shared" si="10"/>
        <v>0</v>
      </c>
      <c r="AL30" s="4"/>
      <c r="AM30" s="4"/>
      <c r="AN30" s="4"/>
    </row>
    <row r="31" spans="1:40" s="1" customFormat="1" ht="21" customHeight="1">
      <c r="A31" s="12">
        <v>25</v>
      </c>
      <c r="B31" s="119" t="s">
        <v>262</v>
      </c>
      <c r="C31" s="120" t="s">
        <v>263</v>
      </c>
      <c r="D31" s="22"/>
      <c r="E31" s="21"/>
      <c r="F31" s="21"/>
      <c r="G31" s="21"/>
      <c r="H31" s="21"/>
      <c r="I31" s="21"/>
      <c r="J31" s="21"/>
      <c r="K31" s="21"/>
      <c r="L31" s="21"/>
      <c r="M31" s="21"/>
      <c r="N31" s="21"/>
      <c r="O31" s="23"/>
      <c r="P31" s="21"/>
      <c r="Q31" s="21"/>
      <c r="R31" s="21"/>
      <c r="S31" s="21"/>
      <c r="T31" s="21"/>
      <c r="U31" s="21"/>
      <c r="V31" s="21"/>
      <c r="W31" s="21"/>
      <c r="X31" s="21"/>
      <c r="Y31" s="21"/>
      <c r="Z31" s="21"/>
      <c r="AA31" s="21"/>
      <c r="AB31" s="21"/>
      <c r="AC31" s="21"/>
      <c r="AD31" s="21"/>
      <c r="AE31" s="21"/>
      <c r="AF31" s="21"/>
      <c r="AG31" s="21"/>
      <c r="AH31" s="21"/>
      <c r="AI31" s="7">
        <f t="shared" si="8"/>
        <v>0</v>
      </c>
      <c r="AJ31" s="117">
        <f t="shared" si="9"/>
        <v>0</v>
      </c>
      <c r="AK31" s="117">
        <f t="shared" si="10"/>
        <v>0</v>
      </c>
      <c r="AL31" s="4"/>
      <c r="AM31" s="4"/>
      <c r="AN31" s="4"/>
    </row>
    <row r="32" spans="1:40" s="1" customFormat="1" ht="21" customHeight="1">
      <c r="A32" s="18">
        <v>26</v>
      </c>
      <c r="B32" s="119" t="s">
        <v>264</v>
      </c>
      <c r="C32" s="120" t="s">
        <v>265</v>
      </c>
      <c r="D32" s="22"/>
      <c r="E32" s="21"/>
      <c r="F32" s="21"/>
      <c r="G32" s="21"/>
      <c r="H32" s="21"/>
      <c r="I32" s="21"/>
      <c r="J32" s="21"/>
      <c r="K32" s="21"/>
      <c r="L32" s="21"/>
      <c r="M32" s="21"/>
      <c r="N32" s="21"/>
      <c r="O32" s="23"/>
      <c r="P32" s="21"/>
      <c r="Q32" s="21"/>
      <c r="R32" s="21"/>
      <c r="S32" s="21"/>
      <c r="T32" s="21"/>
      <c r="U32" s="21"/>
      <c r="V32" s="21"/>
      <c r="W32" s="21"/>
      <c r="X32" s="21"/>
      <c r="Y32" s="21"/>
      <c r="Z32" s="21"/>
      <c r="AA32" s="21"/>
      <c r="AB32" s="21"/>
      <c r="AC32" s="21"/>
      <c r="AD32" s="21"/>
      <c r="AE32" s="21"/>
      <c r="AF32" s="21"/>
      <c r="AG32" s="21"/>
      <c r="AH32" s="21"/>
      <c r="AI32" s="7">
        <f t="shared" si="8"/>
        <v>0</v>
      </c>
      <c r="AJ32" s="117">
        <f t="shared" si="9"/>
        <v>0</v>
      </c>
      <c r="AK32" s="117">
        <f t="shared" si="10"/>
        <v>0</v>
      </c>
      <c r="AL32" s="4"/>
      <c r="AM32" s="4"/>
      <c r="AN32" s="4"/>
    </row>
    <row r="33" spans="1:40" s="1" customFormat="1" ht="21" customHeight="1">
      <c r="A33" s="12">
        <v>27</v>
      </c>
      <c r="B33" s="119" t="s">
        <v>259</v>
      </c>
      <c r="C33" s="120" t="s">
        <v>16</v>
      </c>
      <c r="D33" s="22"/>
      <c r="E33" s="21"/>
      <c r="F33" s="21"/>
      <c r="G33" s="21"/>
      <c r="H33" s="21"/>
      <c r="I33" s="21"/>
      <c r="J33" s="21"/>
      <c r="K33" s="21"/>
      <c r="L33" s="21"/>
      <c r="M33" s="21"/>
      <c r="N33" s="21"/>
      <c r="O33" s="23"/>
      <c r="P33" s="21"/>
      <c r="Q33" s="21"/>
      <c r="R33" s="21"/>
      <c r="S33" s="21"/>
      <c r="T33" s="21"/>
      <c r="U33" s="21"/>
      <c r="V33" s="21"/>
      <c r="W33" s="21"/>
      <c r="X33" s="21"/>
      <c r="Y33" s="21"/>
      <c r="Z33" s="21"/>
      <c r="AA33" s="21"/>
      <c r="AB33" s="21"/>
      <c r="AC33" s="21"/>
      <c r="AD33" s="21"/>
      <c r="AE33" s="21"/>
      <c r="AF33" s="21"/>
      <c r="AG33" s="21"/>
      <c r="AH33" s="21"/>
      <c r="AI33" s="7">
        <f t="shared" si="8"/>
        <v>0</v>
      </c>
      <c r="AJ33" s="117">
        <f t="shared" si="9"/>
        <v>0</v>
      </c>
      <c r="AK33" s="117">
        <f t="shared" si="10"/>
        <v>0</v>
      </c>
      <c r="AL33" s="4"/>
      <c r="AM33" s="4"/>
      <c r="AN33" s="4"/>
    </row>
    <row r="34" spans="1:40" s="1" customFormat="1" ht="21" customHeight="1">
      <c r="A34" s="18">
        <v>28</v>
      </c>
      <c r="B34" s="119" t="s">
        <v>266</v>
      </c>
      <c r="C34" s="120" t="s">
        <v>37</v>
      </c>
      <c r="D34" s="32"/>
      <c r="E34" s="33"/>
      <c r="F34" s="33"/>
      <c r="G34" s="33"/>
      <c r="H34" s="33"/>
      <c r="I34" s="33"/>
      <c r="J34" s="33"/>
      <c r="K34" s="33"/>
      <c r="L34" s="33"/>
      <c r="M34" s="33"/>
      <c r="N34" s="33"/>
      <c r="O34" s="48"/>
      <c r="P34" s="33"/>
      <c r="Q34" s="33"/>
      <c r="R34" s="33"/>
      <c r="S34" s="33"/>
      <c r="T34" s="33"/>
      <c r="U34" s="33"/>
      <c r="V34" s="33"/>
      <c r="W34" s="33"/>
      <c r="X34" s="33"/>
      <c r="Y34" s="33"/>
      <c r="Z34" s="33"/>
      <c r="AA34" s="33"/>
      <c r="AB34" s="33"/>
      <c r="AC34" s="33"/>
      <c r="AD34" s="33"/>
      <c r="AE34" s="33"/>
      <c r="AF34" s="33"/>
      <c r="AG34" s="33"/>
      <c r="AH34" s="33"/>
      <c r="AI34" s="7">
        <f t="shared" si="8"/>
        <v>0</v>
      </c>
      <c r="AJ34" s="117">
        <f t="shared" si="9"/>
        <v>0</v>
      </c>
      <c r="AK34" s="117">
        <f t="shared" si="10"/>
        <v>0</v>
      </c>
      <c r="AL34" s="5"/>
      <c r="AM34"/>
      <c r="AN34"/>
    </row>
    <row r="35" spans="1:40" s="9" customFormat="1" ht="21" customHeight="1">
      <c r="A35" s="12">
        <v>29</v>
      </c>
      <c r="B35" s="119" t="s">
        <v>267</v>
      </c>
      <c r="C35" s="120" t="s">
        <v>268</v>
      </c>
      <c r="D35" s="32"/>
      <c r="E35" s="33"/>
      <c r="F35" s="33"/>
      <c r="G35" s="33"/>
      <c r="H35" s="33"/>
      <c r="I35" s="33"/>
      <c r="J35" s="33"/>
      <c r="K35" s="33"/>
      <c r="L35" s="33"/>
      <c r="M35" s="33"/>
      <c r="N35" s="33"/>
      <c r="O35" s="48"/>
      <c r="P35" s="33"/>
      <c r="Q35" s="33"/>
      <c r="R35" s="33"/>
      <c r="S35" s="33"/>
      <c r="T35" s="33"/>
      <c r="U35" s="33"/>
      <c r="V35" s="33"/>
      <c r="W35" s="33"/>
      <c r="X35" s="33"/>
      <c r="Y35" s="33"/>
      <c r="Z35" s="33"/>
      <c r="AA35" s="33"/>
      <c r="AB35" s="33"/>
      <c r="AC35" s="33"/>
      <c r="AD35" s="33"/>
      <c r="AE35" s="33"/>
      <c r="AF35" s="33"/>
      <c r="AG35" s="33"/>
      <c r="AH35" s="33"/>
      <c r="AI35" s="7">
        <f t="shared" si="8"/>
        <v>0</v>
      </c>
      <c r="AJ35" s="117">
        <f t="shared" si="9"/>
        <v>0</v>
      </c>
      <c r="AK35" s="117">
        <f t="shared" si="10"/>
        <v>0</v>
      </c>
      <c r="AL35" s="96"/>
      <c r="AM35" s="96"/>
    </row>
    <row r="36" spans="1:40" ht="16.5">
      <c r="A36" s="18">
        <v>30</v>
      </c>
      <c r="B36" s="119" t="s">
        <v>269</v>
      </c>
      <c r="C36" s="120" t="s">
        <v>270</v>
      </c>
      <c r="D36" s="32"/>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7">
        <f t="shared" si="8"/>
        <v>0</v>
      </c>
      <c r="AJ36" s="117">
        <f t="shared" si="9"/>
        <v>0</v>
      </c>
      <c r="AK36" s="117">
        <f t="shared" si="10"/>
        <v>0</v>
      </c>
    </row>
    <row r="37" spans="1:40" ht="16.5">
      <c r="A37" s="12">
        <v>31</v>
      </c>
      <c r="B37" s="119" t="s">
        <v>271</v>
      </c>
      <c r="C37" s="120" t="s">
        <v>272</v>
      </c>
      <c r="D37" s="24"/>
      <c r="E37" s="26"/>
      <c r="F37" s="26"/>
      <c r="G37" s="26"/>
      <c r="H37" s="26"/>
      <c r="I37" s="26"/>
      <c r="J37" s="26"/>
      <c r="K37" s="21"/>
      <c r="L37" s="26"/>
      <c r="M37" s="26"/>
      <c r="N37" s="26"/>
      <c r="O37" s="26"/>
      <c r="P37" s="26"/>
      <c r="Q37" s="26"/>
      <c r="R37" s="26"/>
      <c r="S37" s="26"/>
      <c r="T37" s="26"/>
      <c r="U37" s="26"/>
      <c r="V37" s="26"/>
      <c r="W37" s="26"/>
      <c r="X37" s="26"/>
      <c r="Y37" s="26"/>
      <c r="Z37" s="26"/>
      <c r="AA37" s="26"/>
      <c r="AB37" s="26"/>
      <c r="AC37" s="26"/>
      <c r="AD37" s="26"/>
      <c r="AE37" s="26"/>
      <c r="AF37" s="26"/>
      <c r="AG37" s="26"/>
      <c r="AH37" s="26"/>
      <c r="AI37" s="7">
        <f t="shared" si="8"/>
        <v>0</v>
      </c>
      <c r="AJ37" s="117">
        <f t="shared" si="9"/>
        <v>0</v>
      </c>
      <c r="AK37" s="117">
        <f t="shared" si="10"/>
        <v>0</v>
      </c>
    </row>
    <row r="38" spans="1:40" ht="16.5">
      <c r="A38" s="18">
        <v>32</v>
      </c>
      <c r="B38" s="119" t="s">
        <v>273</v>
      </c>
      <c r="C38" s="120" t="s">
        <v>33</v>
      </c>
      <c r="D38" s="24"/>
      <c r="E38" s="26"/>
      <c r="F38" s="26"/>
      <c r="G38" s="26"/>
      <c r="H38" s="26"/>
      <c r="I38" s="26"/>
      <c r="J38" s="26"/>
      <c r="K38" s="21"/>
      <c r="L38" s="26"/>
      <c r="M38" s="26"/>
      <c r="N38" s="26"/>
      <c r="O38" s="26"/>
      <c r="P38" s="26"/>
      <c r="Q38" s="26"/>
      <c r="R38" s="26"/>
      <c r="S38" s="26"/>
      <c r="T38" s="26"/>
      <c r="U38" s="26"/>
      <c r="V38" s="26"/>
      <c r="W38" s="26"/>
      <c r="X38" s="26"/>
      <c r="Y38" s="26"/>
      <c r="Z38" s="26"/>
      <c r="AA38" s="26"/>
      <c r="AB38" s="26"/>
      <c r="AC38" s="26"/>
      <c r="AD38" s="26"/>
      <c r="AE38" s="26"/>
      <c r="AF38" s="26"/>
      <c r="AG38" s="26"/>
      <c r="AH38" s="26"/>
      <c r="AI38" s="7">
        <f t="shared" si="8"/>
        <v>0</v>
      </c>
      <c r="AJ38" s="117">
        <f t="shared" si="9"/>
        <v>0</v>
      </c>
      <c r="AK38" s="117">
        <f t="shared" si="10"/>
        <v>0</v>
      </c>
    </row>
    <row r="39" spans="1:40" ht="16.5">
      <c r="A39" s="12">
        <v>33</v>
      </c>
      <c r="B39" s="119" t="s">
        <v>274</v>
      </c>
      <c r="C39" s="120" t="s">
        <v>33</v>
      </c>
      <c r="D39" s="22"/>
      <c r="E39" s="21"/>
      <c r="F39" s="21"/>
      <c r="G39" s="21"/>
      <c r="H39" s="21"/>
      <c r="I39" s="21"/>
      <c r="J39" s="21"/>
      <c r="K39" s="21"/>
      <c r="L39" s="21"/>
      <c r="M39" s="21"/>
      <c r="N39" s="21"/>
      <c r="O39" s="23"/>
      <c r="P39" s="21"/>
      <c r="Q39" s="21"/>
      <c r="R39" s="21"/>
      <c r="S39" s="21"/>
      <c r="T39" s="21"/>
      <c r="U39" s="21"/>
      <c r="V39" s="21"/>
      <c r="W39" s="21"/>
      <c r="X39" s="21"/>
      <c r="Y39" s="21"/>
      <c r="Z39" s="21"/>
      <c r="AA39" s="21"/>
      <c r="AB39" s="21"/>
      <c r="AC39" s="21"/>
      <c r="AD39" s="21"/>
      <c r="AE39" s="21"/>
      <c r="AF39" s="21"/>
      <c r="AG39" s="21"/>
      <c r="AH39" s="21"/>
      <c r="AI39" s="7">
        <f t="shared" si="5"/>
        <v>0</v>
      </c>
      <c r="AJ39" s="110">
        <f t="shared" si="6"/>
        <v>0</v>
      </c>
      <c r="AK39" s="110">
        <f t="shared" si="7"/>
        <v>0</v>
      </c>
    </row>
    <row r="40" spans="1:40" ht="16.5">
      <c r="A40" s="18">
        <v>34</v>
      </c>
      <c r="B40" s="119" t="s">
        <v>275</v>
      </c>
      <c r="C40" s="120" t="s">
        <v>33</v>
      </c>
      <c r="D40" s="22"/>
      <c r="E40" s="21"/>
      <c r="F40" s="21"/>
      <c r="G40" s="21"/>
      <c r="H40" s="21"/>
      <c r="I40" s="21"/>
      <c r="J40" s="21"/>
      <c r="K40" s="21"/>
      <c r="L40" s="21"/>
      <c r="M40" s="21"/>
      <c r="N40" s="21"/>
      <c r="O40" s="23"/>
      <c r="P40" s="21"/>
      <c r="Q40" s="21"/>
      <c r="R40" s="21"/>
      <c r="S40" s="21"/>
      <c r="T40" s="21"/>
      <c r="U40" s="21"/>
      <c r="V40" s="21"/>
      <c r="W40" s="21"/>
      <c r="X40" s="21"/>
      <c r="Y40" s="21"/>
      <c r="Z40" s="21"/>
      <c r="AA40" s="21"/>
      <c r="AB40" s="21"/>
      <c r="AC40" s="21"/>
      <c r="AD40" s="21"/>
      <c r="AE40" s="21"/>
      <c r="AF40" s="21"/>
      <c r="AG40" s="21"/>
      <c r="AH40" s="21"/>
      <c r="AI40" s="7">
        <f t="shared" si="5"/>
        <v>0</v>
      </c>
      <c r="AJ40" s="110">
        <f t="shared" si="6"/>
        <v>0</v>
      </c>
      <c r="AK40" s="110">
        <f t="shared" si="7"/>
        <v>0</v>
      </c>
    </row>
    <row r="41" spans="1:40" ht="16.5">
      <c r="A41" s="12">
        <v>35</v>
      </c>
      <c r="B41" s="119" t="s">
        <v>276</v>
      </c>
      <c r="C41" s="120" t="s">
        <v>59</v>
      </c>
      <c r="D41" s="22"/>
      <c r="E41" s="21"/>
      <c r="F41" s="21"/>
      <c r="G41" s="21"/>
      <c r="H41" s="21"/>
      <c r="I41" s="21"/>
      <c r="J41" s="21"/>
      <c r="K41" s="21"/>
      <c r="L41" s="21"/>
      <c r="M41" s="21"/>
      <c r="N41" s="21"/>
      <c r="O41" s="23"/>
      <c r="P41" s="21"/>
      <c r="Q41" s="21"/>
      <c r="R41" s="21"/>
      <c r="S41" s="21"/>
      <c r="T41" s="21"/>
      <c r="U41" s="21"/>
      <c r="V41" s="21"/>
      <c r="W41" s="21"/>
      <c r="X41" s="21"/>
      <c r="Y41" s="21"/>
      <c r="Z41" s="21"/>
      <c r="AA41" s="21"/>
      <c r="AB41" s="21"/>
      <c r="AC41" s="21"/>
      <c r="AD41" s="21"/>
      <c r="AE41" s="21"/>
      <c r="AF41" s="21"/>
      <c r="AG41" s="21"/>
      <c r="AH41" s="21"/>
      <c r="AI41" s="7">
        <f t="shared" si="5"/>
        <v>0</v>
      </c>
      <c r="AJ41" s="110">
        <f t="shared" si="6"/>
        <v>0</v>
      </c>
      <c r="AK41" s="110">
        <f t="shared" si="7"/>
        <v>0</v>
      </c>
    </row>
    <row r="42" spans="1:40" ht="16.5">
      <c r="A42" s="18">
        <v>36</v>
      </c>
      <c r="B42" s="119" t="s">
        <v>277</v>
      </c>
      <c r="C42" s="120" t="s">
        <v>278</v>
      </c>
      <c r="D42" s="22"/>
      <c r="E42" s="21"/>
      <c r="F42" s="21"/>
      <c r="G42" s="21"/>
      <c r="H42" s="21"/>
      <c r="I42" s="21"/>
      <c r="J42" s="21"/>
      <c r="K42" s="21"/>
      <c r="L42" s="21"/>
      <c r="M42" s="21"/>
      <c r="N42" s="21"/>
      <c r="O42" s="23"/>
      <c r="P42" s="21"/>
      <c r="Q42" s="21"/>
      <c r="R42" s="21"/>
      <c r="S42" s="21"/>
      <c r="T42" s="21"/>
      <c r="U42" s="21"/>
      <c r="V42" s="21"/>
      <c r="W42" s="21"/>
      <c r="X42" s="21"/>
      <c r="Y42" s="21"/>
      <c r="Z42" s="21"/>
      <c r="AA42" s="21"/>
      <c r="AB42" s="21"/>
      <c r="AC42" s="21"/>
      <c r="AD42" s="21"/>
      <c r="AE42" s="21"/>
      <c r="AF42" s="21"/>
      <c r="AG42" s="21"/>
      <c r="AH42" s="21"/>
      <c r="AI42" s="7">
        <f t="shared" si="5"/>
        <v>0</v>
      </c>
      <c r="AJ42" s="110">
        <f t="shared" si="6"/>
        <v>0</v>
      </c>
      <c r="AK42" s="110">
        <f t="shared" si="7"/>
        <v>0</v>
      </c>
    </row>
    <row r="43" spans="1:40" ht="16.5">
      <c r="A43" s="12">
        <v>37</v>
      </c>
      <c r="B43" s="119" t="s">
        <v>279</v>
      </c>
      <c r="C43" s="120" t="s">
        <v>278</v>
      </c>
      <c r="D43" s="22"/>
      <c r="E43" s="21"/>
      <c r="F43" s="21"/>
      <c r="G43" s="21"/>
      <c r="H43" s="21"/>
      <c r="I43" s="21"/>
      <c r="J43" s="21"/>
      <c r="K43" s="21"/>
      <c r="L43" s="21"/>
      <c r="M43" s="21"/>
      <c r="N43" s="21"/>
      <c r="O43" s="23"/>
      <c r="P43" s="21"/>
      <c r="Q43" s="21"/>
      <c r="R43" s="21"/>
      <c r="S43" s="21"/>
      <c r="T43" s="21"/>
      <c r="U43" s="21"/>
      <c r="V43" s="21"/>
      <c r="W43" s="21"/>
      <c r="X43" s="21"/>
      <c r="Y43" s="21"/>
      <c r="Z43" s="21"/>
      <c r="AA43" s="21"/>
      <c r="AB43" s="21"/>
      <c r="AC43" s="21"/>
      <c r="AD43" s="21"/>
      <c r="AE43" s="21"/>
      <c r="AF43" s="21"/>
      <c r="AG43" s="21"/>
      <c r="AH43" s="21"/>
      <c r="AI43" s="7">
        <f t="shared" si="5"/>
        <v>0</v>
      </c>
      <c r="AJ43" s="110">
        <f t="shared" si="6"/>
        <v>0</v>
      </c>
      <c r="AK43" s="110">
        <f t="shared" si="7"/>
        <v>0</v>
      </c>
    </row>
    <row r="44" spans="1:40" ht="16.5">
      <c r="A44" s="18">
        <v>38</v>
      </c>
      <c r="B44" s="119" t="s">
        <v>280</v>
      </c>
      <c r="C44" s="120" t="s">
        <v>278</v>
      </c>
      <c r="D44" s="22"/>
      <c r="E44" s="21"/>
      <c r="F44" s="21"/>
      <c r="G44" s="21"/>
      <c r="H44" s="21"/>
      <c r="I44" s="21"/>
      <c r="J44" s="21"/>
      <c r="K44" s="21"/>
      <c r="L44" s="21"/>
      <c r="M44" s="21"/>
      <c r="N44" s="21"/>
      <c r="O44" s="23"/>
      <c r="P44" s="21"/>
      <c r="Q44" s="21"/>
      <c r="R44" s="21"/>
      <c r="S44" s="21"/>
      <c r="T44" s="21"/>
      <c r="U44" s="21"/>
      <c r="V44" s="21"/>
      <c r="W44" s="21"/>
      <c r="X44" s="21"/>
      <c r="Y44" s="21"/>
      <c r="Z44" s="21"/>
      <c r="AA44" s="21"/>
      <c r="AB44" s="21"/>
      <c r="AC44" s="21"/>
      <c r="AD44" s="21"/>
      <c r="AE44" s="21"/>
      <c r="AF44" s="21"/>
      <c r="AG44" s="21"/>
      <c r="AH44" s="21"/>
      <c r="AI44" s="7">
        <f t="shared" si="5"/>
        <v>0</v>
      </c>
      <c r="AJ44" s="110">
        <f t="shared" si="6"/>
        <v>0</v>
      </c>
      <c r="AK44" s="110">
        <f t="shared" si="7"/>
        <v>0</v>
      </c>
    </row>
    <row r="45" spans="1:40" ht="16.5">
      <c r="A45" s="18"/>
      <c r="B45" s="122"/>
      <c r="C45" s="123"/>
      <c r="D45" s="22"/>
      <c r="E45" s="21"/>
      <c r="F45" s="21"/>
      <c r="G45" s="21"/>
      <c r="H45" s="21"/>
      <c r="I45" s="21"/>
      <c r="J45" s="21"/>
      <c r="K45" s="21"/>
      <c r="L45" s="21"/>
      <c r="M45" s="21"/>
      <c r="N45" s="21"/>
      <c r="O45" s="23"/>
      <c r="P45" s="21"/>
      <c r="Q45" s="21"/>
      <c r="R45" s="21"/>
      <c r="S45" s="21"/>
      <c r="T45" s="21"/>
      <c r="U45" s="21"/>
      <c r="V45" s="21"/>
      <c r="W45" s="21"/>
      <c r="X45" s="21"/>
      <c r="Y45" s="21"/>
      <c r="Z45" s="21"/>
      <c r="AA45" s="21"/>
      <c r="AB45" s="21"/>
      <c r="AC45" s="21"/>
      <c r="AD45" s="21"/>
      <c r="AE45" s="21"/>
      <c r="AF45" s="21"/>
      <c r="AG45" s="21"/>
      <c r="AH45" s="21"/>
      <c r="AI45" s="97"/>
      <c r="AJ45" s="118"/>
      <c r="AK45" s="118"/>
    </row>
    <row r="46" spans="1:40" ht="16.5">
      <c r="A46" s="18"/>
      <c r="B46" s="122"/>
      <c r="C46" s="123"/>
      <c r="D46" s="22"/>
      <c r="E46" s="21"/>
      <c r="F46" s="21"/>
      <c r="G46" s="21"/>
      <c r="H46" s="21"/>
      <c r="I46" s="21"/>
      <c r="J46" s="21"/>
      <c r="K46" s="21"/>
      <c r="L46" s="21"/>
      <c r="M46" s="21"/>
      <c r="N46" s="21"/>
      <c r="O46" s="23"/>
      <c r="P46" s="21"/>
      <c r="Q46" s="21"/>
      <c r="R46" s="21"/>
      <c r="S46" s="21"/>
      <c r="T46" s="21"/>
      <c r="U46" s="21"/>
      <c r="V46" s="21"/>
      <c r="W46" s="21"/>
      <c r="X46" s="21"/>
      <c r="Y46" s="21"/>
      <c r="Z46" s="21"/>
      <c r="AA46" s="21"/>
      <c r="AB46" s="21"/>
      <c r="AC46" s="21"/>
      <c r="AD46" s="21"/>
      <c r="AE46" s="21"/>
      <c r="AF46" s="21"/>
      <c r="AG46" s="21"/>
      <c r="AH46" s="21"/>
      <c r="AI46" s="97"/>
      <c r="AJ46" s="118"/>
      <c r="AK46" s="118"/>
    </row>
    <row r="47" spans="1:40" ht="16.5">
      <c r="A47" s="18"/>
      <c r="B47" s="122"/>
      <c r="C47" s="123"/>
      <c r="D47" s="22"/>
      <c r="E47" s="21"/>
      <c r="F47" s="21"/>
      <c r="G47" s="21"/>
      <c r="H47" s="21"/>
      <c r="I47" s="21"/>
      <c r="J47" s="21"/>
      <c r="K47" s="21"/>
      <c r="L47" s="21"/>
      <c r="M47" s="21"/>
      <c r="N47" s="21"/>
      <c r="O47" s="23"/>
      <c r="P47" s="21"/>
      <c r="Q47" s="21"/>
      <c r="R47" s="21"/>
      <c r="S47" s="21"/>
      <c r="T47" s="21"/>
      <c r="U47" s="21"/>
      <c r="V47" s="21"/>
      <c r="W47" s="21"/>
      <c r="X47" s="21"/>
      <c r="Y47" s="21"/>
      <c r="Z47" s="21"/>
      <c r="AA47" s="21"/>
      <c r="AB47" s="21"/>
      <c r="AC47" s="21"/>
      <c r="AD47" s="21"/>
      <c r="AE47" s="21"/>
      <c r="AF47" s="21"/>
      <c r="AG47" s="21"/>
      <c r="AH47" s="21"/>
      <c r="AI47" s="97"/>
      <c r="AJ47" s="118"/>
      <c r="AK47" s="118"/>
    </row>
    <row r="48" spans="1:40" ht="16.5">
      <c r="A48" s="18"/>
      <c r="B48" s="122"/>
      <c r="C48" s="123"/>
      <c r="D48" s="22"/>
      <c r="E48" s="21"/>
      <c r="F48" s="21"/>
      <c r="G48" s="21"/>
      <c r="H48" s="21"/>
      <c r="I48" s="21"/>
      <c r="J48" s="21"/>
      <c r="K48" s="21"/>
      <c r="L48" s="21"/>
      <c r="M48" s="21"/>
      <c r="N48" s="21"/>
      <c r="O48" s="23"/>
      <c r="P48" s="21"/>
      <c r="Q48" s="21"/>
      <c r="R48" s="21"/>
      <c r="S48" s="21"/>
      <c r="T48" s="21"/>
      <c r="U48" s="21"/>
      <c r="V48" s="21"/>
      <c r="W48" s="21"/>
      <c r="X48" s="21"/>
      <c r="Y48" s="21"/>
      <c r="Z48" s="21"/>
      <c r="AA48" s="21"/>
      <c r="AB48" s="21"/>
      <c r="AC48" s="21"/>
      <c r="AD48" s="21"/>
      <c r="AE48" s="21"/>
      <c r="AF48" s="21"/>
      <c r="AG48" s="21"/>
      <c r="AH48" s="21"/>
      <c r="AI48" s="97"/>
      <c r="AJ48" s="118"/>
      <c r="AK48" s="118"/>
    </row>
    <row r="49" spans="1:37" ht="16.5">
      <c r="A49" s="18"/>
      <c r="B49" s="122"/>
      <c r="C49" s="123"/>
      <c r="D49" s="22"/>
      <c r="E49" s="21"/>
      <c r="F49" s="21"/>
      <c r="G49" s="21"/>
      <c r="H49" s="21"/>
      <c r="I49" s="21"/>
      <c r="J49" s="21"/>
      <c r="K49" s="21"/>
      <c r="L49" s="21"/>
      <c r="M49" s="21"/>
      <c r="N49" s="21"/>
      <c r="O49" s="23"/>
      <c r="P49" s="21"/>
      <c r="Q49" s="21"/>
      <c r="R49" s="21"/>
      <c r="S49" s="21"/>
      <c r="T49" s="21"/>
      <c r="U49" s="21"/>
      <c r="V49" s="21"/>
      <c r="W49" s="21"/>
      <c r="X49" s="21"/>
      <c r="Y49" s="21"/>
      <c r="Z49" s="21"/>
      <c r="AA49" s="21"/>
      <c r="AB49" s="21"/>
      <c r="AC49" s="21"/>
      <c r="AD49" s="21"/>
      <c r="AE49" s="21"/>
      <c r="AF49" s="21"/>
      <c r="AG49" s="21"/>
      <c r="AH49" s="21"/>
      <c r="AI49" s="97"/>
      <c r="AJ49" s="118"/>
      <c r="AK49" s="118"/>
    </row>
    <row r="50" spans="1:37" ht="16.5">
      <c r="A50" s="18"/>
      <c r="B50" s="13"/>
      <c r="C50" s="14"/>
      <c r="D50" s="32"/>
      <c r="E50" s="33"/>
      <c r="F50" s="33"/>
      <c r="G50" s="33"/>
      <c r="H50" s="33"/>
      <c r="I50" s="33"/>
      <c r="J50" s="33"/>
      <c r="K50" s="33"/>
      <c r="L50" s="33"/>
      <c r="M50" s="33"/>
      <c r="N50" s="33"/>
      <c r="O50" s="48"/>
      <c r="P50" s="33"/>
      <c r="Q50" s="33"/>
      <c r="R50" s="33"/>
      <c r="S50" s="33"/>
      <c r="T50" s="33"/>
      <c r="U50" s="33"/>
      <c r="V50" s="33"/>
      <c r="W50" s="33"/>
      <c r="X50" s="33"/>
      <c r="Y50" s="33"/>
      <c r="Z50" s="33"/>
      <c r="AA50" s="33"/>
      <c r="AB50" s="33"/>
      <c r="AC50" s="33"/>
      <c r="AD50" s="33"/>
      <c r="AE50" s="33"/>
      <c r="AF50" s="33"/>
      <c r="AG50" s="33"/>
      <c r="AH50" s="33"/>
      <c r="AI50" s="7">
        <f t="shared" si="2"/>
        <v>0</v>
      </c>
      <c r="AJ50" s="95">
        <f t="shared" si="3"/>
        <v>0</v>
      </c>
      <c r="AK50" s="109">
        <f t="shared" si="4"/>
        <v>0</v>
      </c>
    </row>
    <row r="51" spans="1:37" ht="16.5">
      <c r="A51" s="12"/>
      <c r="B51" s="19"/>
      <c r="C51" s="20"/>
      <c r="D51" s="32"/>
      <c r="E51" s="33"/>
      <c r="F51" s="33"/>
      <c r="G51" s="33"/>
      <c r="H51" s="33"/>
      <c r="I51" s="33"/>
      <c r="J51" s="33"/>
      <c r="K51" s="33"/>
      <c r="L51" s="33"/>
      <c r="M51" s="33"/>
      <c r="N51" s="33"/>
      <c r="O51" s="48"/>
      <c r="P51" s="33"/>
      <c r="Q51" s="33"/>
      <c r="R51" s="33"/>
      <c r="S51" s="33"/>
      <c r="T51" s="33"/>
      <c r="U51" s="33"/>
      <c r="V51" s="33"/>
      <c r="W51" s="33"/>
      <c r="X51" s="33"/>
      <c r="Y51" s="33"/>
      <c r="Z51" s="33"/>
      <c r="AA51" s="33"/>
      <c r="AB51" s="33"/>
      <c r="AC51" s="33"/>
      <c r="AD51" s="33"/>
      <c r="AE51" s="33"/>
      <c r="AF51" s="33"/>
      <c r="AG51" s="33"/>
      <c r="AH51" s="33"/>
      <c r="AI51" s="7">
        <f t="shared" si="2"/>
        <v>0</v>
      </c>
      <c r="AJ51" s="95">
        <f t="shared" si="3"/>
        <v>0</v>
      </c>
      <c r="AK51" s="109">
        <f t="shared" si="4"/>
        <v>0</v>
      </c>
    </row>
    <row r="52" spans="1:37" ht="16.5">
      <c r="A52" s="18"/>
      <c r="B52" s="13"/>
      <c r="C52" s="14"/>
      <c r="D52" s="32"/>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7">
        <f t="shared" si="2"/>
        <v>0</v>
      </c>
      <c r="AJ52" s="95">
        <f t="shared" si="3"/>
        <v>0</v>
      </c>
      <c r="AK52" s="109">
        <f t="shared" si="4"/>
        <v>0</v>
      </c>
    </row>
    <row r="53" spans="1:37" ht="16.5">
      <c r="A53" s="12"/>
      <c r="B53" s="13"/>
      <c r="C53" s="14"/>
      <c r="D53" s="24"/>
      <c r="E53" s="26"/>
      <c r="F53" s="26"/>
      <c r="G53" s="26"/>
      <c r="H53" s="26"/>
      <c r="I53" s="26"/>
      <c r="J53" s="26"/>
      <c r="K53" s="21"/>
      <c r="L53" s="26"/>
      <c r="M53" s="26"/>
      <c r="N53" s="26"/>
      <c r="O53" s="26"/>
      <c r="P53" s="26"/>
      <c r="Q53" s="26"/>
      <c r="R53" s="26"/>
      <c r="S53" s="26"/>
      <c r="T53" s="26"/>
      <c r="U53" s="26"/>
      <c r="V53" s="26"/>
      <c r="W53" s="26"/>
      <c r="X53" s="26"/>
      <c r="Y53" s="26"/>
      <c r="Z53" s="26"/>
      <c r="AA53" s="26"/>
      <c r="AB53" s="26"/>
      <c r="AC53" s="26"/>
      <c r="AD53" s="26"/>
      <c r="AE53" s="26"/>
      <c r="AF53" s="26"/>
      <c r="AG53" s="26"/>
      <c r="AH53" s="26"/>
      <c r="AI53" s="7">
        <f t="shared" si="2"/>
        <v>0</v>
      </c>
      <c r="AJ53" s="95">
        <f t="shared" si="3"/>
        <v>0</v>
      </c>
      <c r="AK53" s="109">
        <f t="shared" si="4"/>
        <v>0</v>
      </c>
    </row>
    <row r="54" spans="1:37" ht="16.5">
      <c r="A54" s="18"/>
      <c r="B54" s="19"/>
      <c r="C54" s="20"/>
      <c r="D54" s="24"/>
      <c r="E54" s="26"/>
      <c r="F54" s="26"/>
      <c r="G54" s="26"/>
      <c r="H54" s="26"/>
      <c r="I54" s="26"/>
      <c r="J54" s="26"/>
      <c r="K54" s="21"/>
      <c r="L54" s="26"/>
      <c r="M54" s="26"/>
      <c r="N54" s="26"/>
      <c r="O54" s="26"/>
      <c r="P54" s="26"/>
      <c r="Q54" s="26"/>
      <c r="R54" s="26"/>
      <c r="S54" s="26"/>
      <c r="T54" s="26"/>
      <c r="U54" s="26"/>
      <c r="V54" s="26"/>
      <c r="W54" s="26"/>
      <c r="X54" s="26"/>
      <c r="Y54" s="26"/>
      <c r="Z54" s="26"/>
      <c r="AA54" s="26"/>
      <c r="AB54" s="26"/>
      <c r="AC54" s="26"/>
      <c r="AD54" s="26"/>
      <c r="AE54" s="26"/>
      <c r="AF54" s="26"/>
      <c r="AG54" s="26"/>
      <c r="AH54" s="26"/>
      <c r="AI54" s="7">
        <f t="shared" si="2"/>
        <v>0</v>
      </c>
      <c r="AJ54" s="95">
        <f t="shared" si="3"/>
        <v>0</v>
      </c>
      <c r="AK54" s="109">
        <f t="shared" si="4"/>
        <v>0</v>
      </c>
    </row>
    <row r="55" spans="1:37" ht="20.25">
      <c r="A55" s="208" t="s">
        <v>8</v>
      </c>
      <c r="B55" s="208"/>
      <c r="C55" s="208"/>
      <c r="D55" s="208"/>
      <c r="E55" s="208"/>
      <c r="F55" s="208"/>
      <c r="G55" s="208"/>
      <c r="H55" s="208"/>
      <c r="I55" s="208"/>
      <c r="J55" s="208"/>
      <c r="K55" s="208"/>
      <c r="L55" s="208"/>
      <c r="M55" s="208"/>
      <c r="N55" s="208"/>
      <c r="O55" s="208"/>
      <c r="P55" s="208"/>
      <c r="Q55" s="208"/>
      <c r="R55" s="208"/>
      <c r="S55" s="208"/>
      <c r="T55" s="208"/>
      <c r="U55" s="208"/>
      <c r="V55" s="208"/>
      <c r="W55" s="208"/>
      <c r="X55" s="208"/>
      <c r="Y55" s="208"/>
      <c r="Z55" s="208"/>
      <c r="AA55" s="208"/>
      <c r="AB55" s="208"/>
      <c r="AC55" s="208"/>
      <c r="AD55" s="208"/>
      <c r="AE55" s="208"/>
      <c r="AF55" s="208"/>
      <c r="AG55" s="208"/>
      <c r="AH55" s="208"/>
      <c r="AI55" s="31">
        <f>SUM(AI7:AI54)</f>
        <v>0</v>
      </c>
      <c r="AJ55" s="31">
        <f>SUM(AJ7:AJ54)</f>
        <v>0</v>
      </c>
      <c r="AK55" s="31">
        <f>SUM(AK7:AK54)</f>
        <v>0</v>
      </c>
    </row>
    <row r="56" spans="1:37">
      <c r="A56" s="192" t="s">
        <v>135</v>
      </c>
      <c r="B56" s="193"/>
      <c r="C56" s="193"/>
      <c r="D56" s="193"/>
      <c r="E56" s="193"/>
      <c r="F56" s="193"/>
      <c r="G56" s="193"/>
      <c r="H56" s="193"/>
      <c r="I56" s="193"/>
      <c r="J56" s="193"/>
      <c r="K56" s="193"/>
      <c r="L56" s="193"/>
      <c r="M56" s="193"/>
      <c r="N56" s="193"/>
      <c r="O56" s="193"/>
      <c r="P56" s="193"/>
      <c r="Q56" s="193"/>
      <c r="R56" s="193"/>
      <c r="S56" s="193"/>
      <c r="T56" s="193"/>
      <c r="U56" s="193"/>
      <c r="V56" s="193"/>
      <c r="W56" s="193"/>
      <c r="X56" s="193"/>
      <c r="Y56" s="193"/>
      <c r="Z56" s="193"/>
      <c r="AA56" s="193"/>
      <c r="AB56" s="193"/>
      <c r="AC56" s="193"/>
      <c r="AD56" s="193"/>
      <c r="AE56" s="193"/>
      <c r="AF56" s="193"/>
      <c r="AG56" s="193"/>
      <c r="AH56" s="193"/>
      <c r="AI56" s="193"/>
      <c r="AJ56" s="193"/>
      <c r="AK56" s="194"/>
    </row>
    <row r="57" spans="1:37" ht="19.5">
      <c r="B57" s="191"/>
      <c r="C57" s="191"/>
      <c r="D57" s="191"/>
      <c r="E57" s="191"/>
      <c r="F57" s="191"/>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row>
    <row r="58" spans="1:37" ht="19.5">
      <c r="B58" s="191"/>
      <c r="C58" s="191"/>
      <c r="D58" s="191"/>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row>
    <row r="59" spans="1:37" ht="19.5">
      <c r="B59" s="191"/>
      <c r="C59" s="191"/>
      <c r="D59" s="5"/>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row>
  </sheetData>
  <mergeCells count="20">
    <mergeCell ref="AL21:AM21"/>
    <mergeCell ref="H4:K4"/>
    <mergeCell ref="L4:M4"/>
    <mergeCell ref="N4:P4"/>
    <mergeCell ref="Q4:S4"/>
    <mergeCell ref="AK5:AK6"/>
    <mergeCell ref="AI5:AI6"/>
    <mergeCell ref="AJ5:AJ6"/>
    <mergeCell ref="A1:O1"/>
    <mergeCell ref="P1:AK1"/>
    <mergeCell ref="A2:O2"/>
    <mergeCell ref="P2:AK2"/>
    <mergeCell ref="A3:AK3"/>
    <mergeCell ref="B59:C59"/>
    <mergeCell ref="B57:F57"/>
    <mergeCell ref="B58:D58"/>
    <mergeCell ref="A55:AH55"/>
    <mergeCell ref="A5:A6"/>
    <mergeCell ref="A56:AK56"/>
    <mergeCell ref="B5:C6"/>
  </mergeCells>
  <conditionalFormatting sqref="D6:AH7 D21:J21 L21:AH21 D19:AH20 D18:J18 L18:AH18 D9:AH17 D8:J8 L8:AH8 D53:J54 L53:AH54 D22:AH27 D39:AH52">
    <cfRule type="expression" dxfId="22" priority="10">
      <formula>IF(D$6="CN",1,0)</formula>
    </cfRule>
  </conditionalFormatting>
  <conditionalFormatting sqref="K21">
    <cfRule type="expression" dxfId="21" priority="9">
      <formula>IF(K$6="CN",1,0)</formula>
    </cfRule>
  </conditionalFormatting>
  <conditionalFormatting sqref="K18">
    <cfRule type="expression" dxfId="20" priority="8">
      <formula>IF(K$6="CN",1,0)</formula>
    </cfRule>
  </conditionalFormatting>
  <conditionalFormatting sqref="K8">
    <cfRule type="expression" dxfId="19" priority="7">
      <formula>IF(K$6="CN",1,0)</formula>
    </cfRule>
  </conditionalFormatting>
  <conditionalFormatting sqref="K53">
    <cfRule type="expression" dxfId="18" priority="6">
      <formula>IF(K$6="CN",1,0)</formula>
    </cfRule>
  </conditionalFormatting>
  <conditionalFormatting sqref="K54">
    <cfRule type="expression" dxfId="17" priority="4">
      <formula>IF(K$6="CN",1,0)</formula>
    </cfRule>
  </conditionalFormatting>
  <conditionalFormatting sqref="D6:AH6">
    <cfRule type="expression" dxfId="16" priority="12">
      <formula>IF(#REF!="CN",1,0)</formula>
    </cfRule>
  </conditionalFormatting>
  <conditionalFormatting sqref="D6:AH6">
    <cfRule type="expression" dxfId="15" priority="11">
      <formula>IF(#REF!="CN",1,0)</formula>
    </cfRule>
  </conditionalFormatting>
  <conditionalFormatting sqref="D37:J38 L37:AH38 D28:AH36">
    <cfRule type="expression" dxfId="14" priority="3">
      <formula>IF(D$6="CN",1,0)</formula>
    </cfRule>
  </conditionalFormatting>
  <conditionalFormatting sqref="K37">
    <cfRule type="expression" dxfId="13" priority="2">
      <formula>IF(K$6="CN",1,0)</formula>
    </cfRule>
  </conditionalFormatting>
  <conditionalFormatting sqref="K38">
    <cfRule type="expression" dxfId="12" priority="1">
      <formula>IF(K$6="CN",1,0)</formula>
    </cfRule>
  </conditionalFormatting>
  <pageMargins left="0.7" right="0.7" top="0.75" bottom="0.75" header="0.3" footer="0.3"/>
  <pageSetup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48"/>
  <sheetViews>
    <sheetView topLeftCell="A25" zoomScaleNormal="100" workbookViewId="0">
      <selection activeCell="Q37" sqref="Q37"/>
    </sheetView>
  </sheetViews>
  <sheetFormatPr defaultColWidth="9.33203125" defaultRowHeight="18"/>
  <cols>
    <col min="1" max="1" width="6.33203125" style="8" customWidth="1"/>
    <col min="2" max="2" width="29.1640625" style="8" customWidth="1"/>
    <col min="3" max="3" width="9.6640625" style="8" customWidth="1"/>
    <col min="4" max="34" width="3.83203125" style="8" customWidth="1"/>
    <col min="35" max="37" width="6.33203125" style="8" customWidth="1"/>
    <col min="38" max="38" width="10.83203125" style="8" customWidth="1"/>
    <col min="39" max="39" width="12.1640625" style="8" customWidth="1"/>
    <col min="40" max="40" width="10.83203125" style="8" customWidth="1"/>
    <col min="41" max="16384" width="9.33203125" style="8"/>
  </cols>
  <sheetData>
    <row r="1" spans="1:40">
      <c r="A1" s="204" t="s">
        <v>0</v>
      </c>
      <c r="B1" s="204"/>
      <c r="C1" s="204"/>
      <c r="D1" s="204"/>
      <c r="E1" s="204"/>
      <c r="F1" s="204"/>
      <c r="G1" s="204"/>
      <c r="H1" s="204"/>
      <c r="I1" s="204"/>
      <c r="J1" s="204"/>
      <c r="K1" s="204"/>
      <c r="L1" s="204"/>
      <c r="M1" s="204"/>
      <c r="N1" s="204"/>
      <c r="O1" s="204"/>
      <c r="P1" s="205" t="s">
        <v>1</v>
      </c>
      <c r="Q1" s="205"/>
      <c r="R1" s="205"/>
      <c r="S1" s="205"/>
      <c r="T1" s="205"/>
      <c r="U1" s="205"/>
      <c r="V1" s="205"/>
      <c r="W1" s="205"/>
      <c r="X1" s="205"/>
      <c r="Y1" s="205"/>
      <c r="Z1" s="205"/>
      <c r="AA1" s="205"/>
      <c r="AB1" s="205"/>
      <c r="AC1" s="205"/>
      <c r="AD1" s="205"/>
      <c r="AE1" s="205"/>
      <c r="AF1" s="205"/>
      <c r="AG1" s="205"/>
      <c r="AH1" s="205"/>
      <c r="AI1" s="205"/>
      <c r="AJ1" s="205"/>
      <c r="AK1" s="205"/>
    </row>
    <row r="2" spans="1:40">
      <c r="A2" s="205" t="s">
        <v>49</v>
      </c>
      <c r="B2" s="205"/>
      <c r="C2" s="205"/>
      <c r="D2" s="205"/>
      <c r="E2" s="205"/>
      <c r="F2" s="205"/>
      <c r="G2" s="205"/>
      <c r="H2" s="205"/>
      <c r="I2" s="205"/>
      <c r="J2" s="205"/>
      <c r="K2" s="205"/>
      <c r="L2" s="205"/>
      <c r="M2" s="205"/>
      <c r="N2" s="205"/>
      <c r="O2" s="205"/>
      <c r="P2" s="205" t="s">
        <v>2</v>
      </c>
      <c r="Q2" s="205"/>
      <c r="R2" s="205"/>
      <c r="S2" s="205"/>
      <c r="T2" s="205"/>
      <c r="U2" s="205"/>
      <c r="V2" s="205"/>
      <c r="W2" s="205"/>
      <c r="X2" s="205"/>
      <c r="Y2" s="205"/>
      <c r="Z2" s="205"/>
      <c r="AA2" s="205"/>
      <c r="AB2" s="205"/>
      <c r="AC2" s="205"/>
      <c r="AD2" s="205"/>
      <c r="AE2" s="205"/>
      <c r="AF2" s="205"/>
      <c r="AG2" s="205"/>
      <c r="AH2" s="205"/>
      <c r="AI2" s="205"/>
      <c r="AJ2" s="205"/>
      <c r="AK2" s="205"/>
    </row>
    <row r="3" spans="1:40" ht="35.25" customHeight="1">
      <c r="A3" s="206" t="s">
        <v>187</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06"/>
      <c r="AI3" s="206"/>
      <c r="AJ3" s="206"/>
      <c r="AK3" s="206"/>
    </row>
    <row r="4" spans="1:40" ht="31.5" customHeight="1">
      <c r="B4" s="92"/>
      <c r="C4" s="92"/>
      <c r="D4" s="92" t="s">
        <v>60</v>
      </c>
      <c r="E4" s="92" t="s">
        <v>60</v>
      </c>
      <c r="F4" s="92"/>
      <c r="G4" s="92"/>
      <c r="H4" s="190" t="s">
        <v>131</v>
      </c>
      <c r="I4" s="190"/>
      <c r="J4" s="190"/>
      <c r="K4" s="190"/>
      <c r="L4" s="190">
        <v>10</v>
      </c>
      <c r="M4" s="190"/>
      <c r="N4" s="190" t="s">
        <v>132</v>
      </c>
      <c r="O4" s="190"/>
      <c r="P4" s="190"/>
      <c r="Q4" s="190">
        <v>2021</v>
      </c>
      <c r="R4" s="190"/>
      <c r="S4" s="190"/>
      <c r="T4" s="92"/>
      <c r="U4" s="92"/>
      <c r="V4" s="92"/>
      <c r="W4" s="92"/>
      <c r="X4" s="92"/>
      <c r="Y4" s="92"/>
      <c r="Z4" s="92"/>
      <c r="AA4" s="92"/>
      <c r="AB4" s="92"/>
      <c r="AC4" s="92"/>
      <c r="AD4" s="92"/>
      <c r="AE4" s="92"/>
      <c r="AF4" s="92"/>
      <c r="AG4" s="92"/>
      <c r="AH4" s="92"/>
      <c r="AI4" s="92"/>
      <c r="AJ4" s="92"/>
      <c r="AK4" s="92"/>
    </row>
    <row r="5" spans="1:40" s="9" customFormat="1" ht="21" customHeight="1">
      <c r="A5" s="197" t="s">
        <v>3</v>
      </c>
      <c r="B5" s="199" t="s">
        <v>4</v>
      </c>
      <c r="C5" s="200"/>
      <c r="D5" s="93">
        <f>DATE(Q4,L4,1)</f>
        <v>44470</v>
      </c>
      <c r="E5" s="93">
        <f>D5+1</f>
        <v>44471</v>
      </c>
      <c r="F5" s="93">
        <f t="shared" ref="F5:AH5" si="0">E5+1</f>
        <v>44472</v>
      </c>
      <c r="G5" s="93">
        <f t="shared" si="0"/>
        <v>44473</v>
      </c>
      <c r="H5" s="93">
        <f t="shared" si="0"/>
        <v>44474</v>
      </c>
      <c r="I5" s="93">
        <f t="shared" si="0"/>
        <v>44475</v>
      </c>
      <c r="J5" s="93">
        <f t="shared" si="0"/>
        <v>44476</v>
      </c>
      <c r="K5" s="93">
        <f t="shared" si="0"/>
        <v>44477</v>
      </c>
      <c r="L5" s="93">
        <f t="shared" si="0"/>
        <v>44478</v>
      </c>
      <c r="M5" s="93">
        <f t="shared" si="0"/>
        <v>44479</v>
      </c>
      <c r="N5" s="93">
        <f t="shared" si="0"/>
        <v>44480</v>
      </c>
      <c r="O5" s="93">
        <f t="shared" si="0"/>
        <v>44481</v>
      </c>
      <c r="P5" s="93">
        <f t="shared" si="0"/>
        <v>44482</v>
      </c>
      <c r="Q5" s="93">
        <f t="shared" si="0"/>
        <v>44483</v>
      </c>
      <c r="R5" s="93">
        <f t="shared" si="0"/>
        <v>44484</v>
      </c>
      <c r="S5" s="93">
        <f t="shared" si="0"/>
        <v>44485</v>
      </c>
      <c r="T5" s="93">
        <f t="shared" si="0"/>
        <v>44486</v>
      </c>
      <c r="U5" s="93">
        <f t="shared" si="0"/>
        <v>44487</v>
      </c>
      <c r="V5" s="93">
        <f t="shared" si="0"/>
        <v>44488</v>
      </c>
      <c r="W5" s="93">
        <f t="shared" si="0"/>
        <v>44489</v>
      </c>
      <c r="X5" s="93">
        <f t="shared" si="0"/>
        <v>44490</v>
      </c>
      <c r="Y5" s="93">
        <f t="shared" si="0"/>
        <v>44491</v>
      </c>
      <c r="Z5" s="93">
        <f t="shared" si="0"/>
        <v>44492</v>
      </c>
      <c r="AA5" s="93">
        <f t="shared" si="0"/>
        <v>44493</v>
      </c>
      <c r="AB5" s="93">
        <f t="shared" si="0"/>
        <v>44494</v>
      </c>
      <c r="AC5" s="93">
        <f t="shared" si="0"/>
        <v>44495</v>
      </c>
      <c r="AD5" s="93">
        <f t="shared" si="0"/>
        <v>44496</v>
      </c>
      <c r="AE5" s="93">
        <f t="shared" si="0"/>
        <v>44497</v>
      </c>
      <c r="AF5" s="93">
        <f t="shared" si="0"/>
        <v>44498</v>
      </c>
      <c r="AG5" s="93">
        <f t="shared" si="0"/>
        <v>44499</v>
      </c>
      <c r="AH5" s="93">
        <f t="shared" si="0"/>
        <v>44500</v>
      </c>
      <c r="AI5" s="195" t="s">
        <v>5</v>
      </c>
      <c r="AJ5" s="195" t="s">
        <v>6</v>
      </c>
      <c r="AK5" s="195" t="s">
        <v>7</v>
      </c>
    </row>
    <row r="6" spans="1:40" s="9" customFormat="1" ht="21" customHeight="1">
      <c r="A6" s="198"/>
      <c r="B6" s="201"/>
      <c r="C6" s="202"/>
      <c r="D6" s="94">
        <f>IF(WEEKDAY(D5)=1,"CN",WEEKDAY(D5))</f>
        <v>6</v>
      </c>
      <c r="E6" s="94">
        <f t="shared" ref="E6:AH6" si="1">IF(WEEKDAY(E5)=1,"CN",WEEKDAY(E5))</f>
        <v>7</v>
      </c>
      <c r="F6" s="94" t="str">
        <f t="shared" si="1"/>
        <v>CN</v>
      </c>
      <c r="G6" s="94">
        <f t="shared" si="1"/>
        <v>2</v>
      </c>
      <c r="H6" s="94">
        <f t="shared" si="1"/>
        <v>3</v>
      </c>
      <c r="I6" s="94">
        <f t="shared" si="1"/>
        <v>4</v>
      </c>
      <c r="J6" s="94">
        <f t="shared" si="1"/>
        <v>5</v>
      </c>
      <c r="K6" s="94">
        <f t="shared" si="1"/>
        <v>6</v>
      </c>
      <c r="L6" s="94">
        <f t="shared" si="1"/>
        <v>7</v>
      </c>
      <c r="M6" s="94" t="str">
        <f t="shared" si="1"/>
        <v>CN</v>
      </c>
      <c r="N6" s="94">
        <f t="shared" si="1"/>
        <v>2</v>
      </c>
      <c r="O6" s="94">
        <f t="shared" si="1"/>
        <v>3</v>
      </c>
      <c r="P6" s="94">
        <f t="shared" si="1"/>
        <v>4</v>
      </c>
      <c r="Q6" s="94">
        <f t="shared" si="1"/>
        <v>5</v>
      </c>
      <c r="R6" s="94">
        <f t="shared" si="1"/>
        <v>6</v>
      </c>
      <c r="S6" s="94">
        <f t="shared" si="1"/>
        <v>7</v>
      </c>
      <c r="T6" s="94" t="str">
        <f t="shared" si="1"/>
        <v>CN</v>
      </c>
      <c r="U6" s="94">
        <f t="shared" si="1"/>
        <v>2</v>
      </c>
      <c r="V6" s="94">
        <f t="shared" si="1"/>
        <v>3</v>
      </c>
      <c r="W6" s="94">
        <f t="shared" si="1"/>
        <v>4</v>
      </c>
      <c r="X6" s="94">
        <f t="shared" si="1"/>
        <v>5</v>
      </c>
      <c r="Y6" s="94">
        <f t="shared" si="1"/>
        <v>6</v>
      </c>
      <c r="Z6" s="94">
        <f t="shared" si="1"/>
        <v>7</v>
      </c>
      <c r="AA6" s="94" t="str">
        <f t="shared" si="1"/>
        <v>CN</v>
      </c>
      <c r="AB6" s="94">
        <f t="shared" si="1"/>
        <v>2</v>
      </c>
      <c r="AC6" s="94">
        <f t="shared" si="1"/>
        <v>3</v>
      </c>
      <c r="AD6" s="94">
        <f t="shared" si="1"/>
        <v>4</v>
      </c>
      <c r="AE6" s="94">
        <f t="shared" si="1"/>
        <v>5</v>
      </c>
      <c r="AF6" s="94">
        <f t="shared" si="1"/>
        <v>6</v>
      </c>
      <c r="AG6" s="94">
        <f t="shared" si="1"/>
        <v>7</v>
      </c>
      <c r="AH6" s="94" t="str">
        <f t="shared" si="1"/>
        <v>CN</v>
      </c>
      <c r="AI6" s="196"/>
      <c r="AJ6" s="196"/>
      <c r="AK6" s="196"/>
    </row>
    <row r="7" spans="1:40" s="61" customFormat="1" ht="21" customHeight="1">
      <c r="A7" s="121">
        <v>1</v>
      </c>
      <c r="B7" s="119" t="s">
        <v>188</v>
      </c>
      <c r="C7" s="120" t="s">
        <v>40</v>
      </c>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5">
        <f>COUNTIF(D7:AH7,"K")+2*COUNTIF(D7:AH7,"2K")+COUNTIF(D7:AH7,"TK")+COUNTIF(D7:AH7,"KT")+COUNTIF(D7:AH7,"PK")+COUNTIF(D7:AH7,"KP")+2*COUNTIF(D7:AH7,"K2")</f>
        <v>0</v>
      </c>
      <c r="AJ7" s="112">
        <f>COUNTIF(E7:AI7,"P")+2*COUNTIF(E7:AI7,"2P")+COUNTIF(E7:AI7,"TP")+COUNTIF(E7:AI7,"PT")+COUNTIF(E7:AI7,"PK")+COUNTIF(E7:AI7,"KP")+2*COUNTIF(E7:AI7,"P2")</f>
        <v>0</v>
      </c>
      <c r="AK7" s="112">
        <f>COUNTIF(D7:AH7,"T")+2*COUNTIF(D7:AH7,"2T")+2*COUNTIF(D7:AH7,"T2")+COUNTIF(D7:AH7,"PT")+COUNTIF(D7:AH7,"TP")+COUNTIF(D7:AH7,"TK")+COUNTIF(D7:AH7,"KT")</f>
        <v>0</v>
      </c>
      <c r="AL7" s="114"/>
      <c r="AM7" s="115"/>
      <c r="AN7" s="98"/>
    </row>
    <row r="8" spans="1:40" s="61" customFormat="1" ht="21" customHeight="1">
      <c r="A8" s="121">
        <v>2</v>
      </c>
      <c r="B8" s="119" t="s">
        <v>189</v>
      </c>
      <c r="C8" s="120" t="s">
        <v>14</v>
      </c>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5">
        <f t="shared" ref="AI8:AI42" si="2">COUNTIF(D8:AH8,"K")+2*COUNTIF(D8:AH8,"2K")+COUNTIF(D8:AH8,"TK")+COUNTIF(D8:AH8,"KT")+COUNTIF(D8:AH8,"PK")+COUNTIF(D8:AH8,"KP")+2*COUNTIF(D8:AH8,"K2")</f>
        <v>0</v>
      </c>
      <c r="AJ8" s="112">
        <f t="shared" ref="AJ8:AJ42" si="3">COUNTIF(E8:AI8,"P")+2*COUNTIF(E8:AI8,"2P")+COUNTIF(E8:AI8,"TP")+COUNTIF(E8:AI8,"PT")+COUNTIF(E8:AI8,"PK")+COUNTIF(E8:AI8,"KP")+2*COUNTIF(E8:AI8,"P2")</f>
        <v>0</v>
      </c>
      <c r="AK8" s="112">
        <f t="shared" ref="AK8:AK42" si="4">COUNTIF(D8:AH8,"T")+2*COUNTIF(D8:AH8,"2T")+2*COUNTIF(D8:AH8,"T2")+COUNTIF(D8:AH8,"PT")+COUNTIF(D8:AH8,"TP")+COUNTIF(D8:AH8,"TK")+COUNTIF(D8:AH8,"KT")</f>
        <v>0</v>
      </c>
      <c r="AL8" s="98"/>
      <c r="AM8" s="98"/>
      <c r="AN8" s="98"/>
    </row>
    <row r="9" spans="1:40" s="61" customFormat="1" ht="21" customHeight="1">
      <c r="A9" s="121">
        <v>3</v>
      </c>
      <c r="B9" s="119" t="s">
        <v>190</v>
      </c>
      <c r="C9" s="120" t="s">
        <v>39</v>
      </c>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5">
        <f t="shared" si="2"/>
        <v>0</v>
      </c>
      <c r="AJ9" s="112">
        <f t="shared" si="3"/>
        <v>0</v>
      </c>
      <c r="AK9" s="112">
        <f t="shared" si="4"/>
        <v>0</v>
      </c>
      <c r="AL9" s="98"/>
      <c r="AM9" s="98"/>
      <c r="AN9" s="98"/>
    </row>
    <row r="10" spans="1:40" s="61" customFormat="1" ht="21" customHeight="1">
      <c r="A10" s="121">
        <v>4</v>
      </c>
      <c r="B10" s="119" t="s">
        <v>191</v>
      </c>
      <c r="C10" s="120" t="s">
        <v>39</v>
      </c>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5">
        <f t="shared" si="2"/>
        <v>0</v>
      </c>
      <c r="AJ10" s="112">
        <f t="shared" si="3"/>
        <v>0</v>
      </c>
      <c r="AK10" s="112">
        <f t="shared" si="4"/>
        <v>0</v>
      </c>
      <c r="AL10" s="98"/>
      <c r="AM10" s="98"/>
      <c r="AN10" s="98"/>
    </row>
    <row r="11" spans="1:40" s="61" customFormat="1" ht="21" customHeight="1">
      <c r="A11" s="121">
        <v>5</v>
      </c>
      <c r="B11" s="119" t="s">
        <v>192</v>
      </c>
      <c r="C11" s="120" t="s">
        <v>39</v>
      </c>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5">
        <f t="shared" si="2"/>
        <v>0</v>
      </c>
      <c r="AJ11" s="112">
        <f t="shared" si="3"/>
        <v>0</v>
      </c>
      <c r="AK11" s="112">
        <f t="shared" si="4"/>
        <v>0</v>
      </c>
      <c r="AL11" s="98"/>
      <c r="AM11" s="98"/>
      <c r="AN11" s="98"/>
    </row>
    <row r="12" spans="1:40" s="9" customFormat="1" ht="21" customHeight="1">
      <c r="A12" s="121">
        <v>6</v>
      </c>
      <c r="B12" s="119" t="s">
        <v>184</v>
      </c>
      <c r="C12" s="120" t="s">
        <v>12</v>
      </c>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5">
        <f t="shared" si="2"/>
        <v>0</v>
      </c>
      <c r="AJ12" s="112">
        <f t="shared" si="3"/>
        <v>0</v>
      </c>
      <c r="AK12" s="112">
        <f t="shared" si="4"/>
        <v>0</v>
      </c>
      <c r="AL12" s="40"/>
      <c r="AM12" s="40"/>
      <c r="AN12" s="40"/>
    </row>
    <row r="13" spans="1:40" s="9" customFormat="1" ht="21" customHeight="1">
      <c r="A13" s="121">
        <v>7</v>
      </c>
      <c r="B13" s="119" t="s">
        <v>178</v>
      </c>
      <c r="C13" s="120" t="s">
        <v>29</v>
      </c>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5">
        <f t="shared" si="2"/>
        <v>0</v>
      </c>
      <c r="AJ13" s="112">
        <f t="shared" si="3"/>
        <v>0</v>
      </c>
      <c r="AK13" s="112">
        <f t="shared" si="4"/>
        <v>0</v>
      </c>
      <c r="AL13" s="40"/>
      <c r="AM13" s="40"/>
      <c r="AN13" s="40"/>
    </row>
    <row r="14" spans="1:40" s="9" customFormat="1" ht="21" customHeight="1">
      <c r="A14" s="121">
        <v>8</v>
      </c>
      <c r="B14" s="119" t="s">
        <v>193</v>
      </c>
      <c r="C14" s="120" t="s">
        <v>29</v>
      </c>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5">
        <f t="shared" si="2"/>
        <v>0</v>
      </c>
      <c r="AJ14" s="112">
        <f t="shared" si="3"/>
        <v>0</v>
      </c>
      <c r="AK14" s="112">
        <f t="shared" si="4"/>
        <v>0</v>
      </c>
      <c r="AL14" s="40"/>
      <c r="AM14" s="40"/>
      <c r="AN14" s="40"/>
    </row>
    <row r="15" spans="1:40" s="9" customFormat="1" ht="21" customHeight="1">
      <c r="A15" s="121">
        <v>9</v>
      </c>
      <c r="B15" s="119" t="s">
        <v>194</v>
      </c>
      <c r="C15" s="120" t="s">
        <v>61</v>
      </c>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5">
        <f t="shared" si="2"/>
        <v>0</v>
      </c>
      <c r="AJ15" s="112">
        <f t="shared" si="3"/>
        <v>0</v>
      </c>
      <c r="AK15" s="112">
        <f t="shared" si="4"/>
        <v>0</v>
      </c>
      <c r="AL15" s="40"/>
      <c r="AM15" s="40"/>
      <c r="AN15" s="40"/>
    </row>
    <row r="16" spans="1:40" s="9" customFormat="1" ht="21" customHeight="1">
      <c r="A16" s="121">
        <v>10</v>
      </c>
      <c r="B16" s="119" t="s">
        <v>195</v>
      </c>
      <c r="C16" s="120" t="s">
        <v>30</v>
      </c>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5">
        <f t="shared" si="2"/>
        <v>0</v>
      </c>
      <c r="AJ16" s="112">
        <f t="shared" si="3"/>
        <v>0</v>
      </c>
      <c r="AK16" s="112">
        <f t="shared" si="4"/>
        <v>0</v>
      </c>
      <c r="AL16" s="40"/>
      <c r="AM16" s="40"/>
      <c r="AN16" s="40"/>
    </row>
    <row r="17" spans="1:40" s="9" customFormat="1" ht="21" customHeight="1">
      <c r="A17" s="121">
        <v>11</v>
      </c>
      <c r="B17" s="119" t="s">
        <v>196</v>
      </c>
      <c r="C17" s="120" t="s">
        <v>30</v>
      </c>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5">
        <f t="shared" si="2"/>
        <v>0</v>
      </c>
      <c r="AJ17" s="112">
        <f t="shared" si="3"/>
        <v>0</v>
      </c>
      <c r="AK17" s="112">
        <f t="shared" si="4"/>
        <v>0</v>
      </c>
      <c r="AL17" s="40"/>
      <c r="AM17" s="40"/>
      <c r="AN17" s="40"/>
    </row>
    <row r="18" spans="1:40" s="9" customFormat="1" ht="21" customHeight="1">
      <c r="A18" s="121">
        <v>12</v>
      </c>
      <c r="B18" s="119" t="s">
        <v>197</v>
      </c>
      <c r="C18" s="120" t="s">
        <v>30</v>
      </c>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5">
        <f t="shared" si="2"/>
        <v>0</v>
      </c>
      <c r="AJ18" s="112">
        <f t="shared" si="3"/>
        <v>0</v>
      </c>
      <c r="AK18" s="112">
        <f t="shared" si="4"/>
        <v>0</v>
      </c>
      <c r="AL18" s="40"/>
      <c r="AM18" s="40"/>
      <c r="AN18" s="40"/>
    </row>
    <row r="19" spans="1:40" s="9" customFormat="1" ht="21" customHeight="1">
      <c r="A19" s="121">
        <v>13</v>
      </c>
      <c r="B19" s="119" t="s">
        <v>198</v>
      </c>
      <c r="C19" s="120" t="s">
        <v>199</v>
      </c>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5">
        <f t="shared" si="2"/>
        <v>0</v>
      </c>
      <c r="AJ19" s="112">
        <f t="shared" si="3"/>
        <v>0</v>
      </c>
      <c r="AK19" s="112">
        <f t="shared" si="4"/>
        <v>0</v>
      </c>
      <c r="AL19" s="40"/>
      <c r="AM19" s="40"/>
      <c r="AN19" s="40"/>
    </row>
    <row r="20" spans="1:40" s="9" customFormat="1">
      <c r="A20" s="121">
        <v>14</v>
      </c>
      <c r="B20" s="119" t="s">
        <v>200</v>
      </c>
      <c r="C20" s="120" t="s">
        <v>26</v>
      </c>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5">
        <f t="shared" si="2"/>
        <v>0</v>
      </c>
      <c r="AJ20" s="112">
        <f t="shared" si="3"/>
        <v>0</v>
      </c>
      <c r="AK20" s="112">
        <f t="shared" si="4"/>
        <v>0</v>
      </c>
    </row>
    <row r="21" spans="1:40" s="9" customFormat="1">
      <c r="A21" s="121">
        <v>15</v>
      </c>
      <c r="B21" s="119" t="s">
        <v>201</v>
      </c>
      <c r="C21" s="120" t="s">
        <v>43</v>
      </c>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5">
        <f t="shared" si="2"/>
        <v>0</v>
      </c>
      <c r="AJ21" s="112">
        <f t="shared" si="3"/>
        <v>0</v>
      </c>
      <c r="AK21" s="112">
        <f t="shared" si="4"/>
        <v>0</v>
      </c>
    </row>
    <row r="22" spans="1:40" s="9" customFormat="1">
      <c r="A22" s="121">
        <v>16</v>
      </c>
      <c r="B22" s="119" t="s">
        <v>202</v>
      </c>
      <c r="C22" s="120" t="s">
        <v>38</v>
      </c>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5">
        <f t="shared" si="2"/>
        <v>0</v>
      </c>
      <c r="AJ22" s="112">
        <f t="shared" si="3"/>
        <v>0</v>
      </c>
      <c r="AK22" s="112">
        <f t="shared" si="4"/>
        <v>0</v>
      </c>
    </row>
    <row r="23" spans="1:40" s="9" customFormat="1">
      <c r="A23" s="121">
        <v>17</v>
      </c>
      <c r="B23" s="119" t="s">
        <v>203</v>
      </c>
      <c r="C23" s="120" t="s">
        <v>21</v>
      </c>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5">
        <f t="shared" si="2"/>
        <v>0</v>
      </c>
      <c r="AJ23" s="112">
        <f t="shared" si="3"/>
        <v>0</v>
      </c>
      <c r="AK23" s="112">
        <f t="shared" si="4"/>
        <v>0</v>
      </c>
    </row>
    <row r="24" spans="1:40" s="9" customFormat="1">
      <c r="A24" s="121">
        <v>18</v>
      </c>
      <c r="B24" s="119" t="s">
        <v>204</v>
      </c>
      <c r="C24" s="120" t="s">
        <v>21</v>
      </c>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5">
        <f t="shared" si="2"/>
        <v>0</v>
      </c>
      <c r="AJ24" s="112">
        <f t="shared" si="3"/>
        <v>0</v>
      </c>
      <c r="AK24" s="112">
        <f t="shared" si="4"/>
        <v>0</v>
      </c>
    </row>
    <row r="25" spans="1:40" s="9" customFormat="1">
      <c r="A25" s="121">
        <v>19</v>
      </c>
      <c r="B25" s="119" t="s">
        <v>182</v>
      </c>
      <c r="C25" s="120" t="s">
        <v>21</v>
      </c>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5">
        <f t="shared" si="2"/>
        <v>0</v>
      </c>
      <c r="AJ25" s="112">
        <f t="shared" si="3"/>
        <v>0</v>
      </c>
      <c r="AK25" s="112">
        <f t="shared" si="4"/>
        <v>0</v>
      </c>
    </row>
    <row r="26" spans="1:40" s="9" customFormat="1">
      <c r="A26" s="121">
        <v>20</v>
      </c>
      <c r="B26" s="119" t="s">
        <v>200</v>
      </c>
      <c r="C26" s="120" t="s">
        <v>21</v>
      </c>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5">
        <f t="shared" si="2"/>
        <v>0</v>
      </c>
      <c r="AJ26" s="112">
        <f t="shared" si="3"/>
        <v>0</v>
      </c>
      <c r="AK26" s="112">
        <f t="shared" si="4"/>
        <v>0</v>
      </c>
    </row>
    <row r="27" spans="1:40" s="9" customFormat="1">
      <c r="A27" s="121">
        <v>21</v>
      </c>
      <c r="B27" s="119" t="s">
        <v>205</v>
      </c>
      <c r="C27" s="120" t="s">
        <v>51</v>
      </c>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5">
        <f t="shared" si="2"/>
        <v>0</v>
      </c>
      <c r="AJ27" s="112">
        <f t="shared" si="3"/>
        <v>0</v>
      </c>
      <c r="AK27" s="112">
        <f t="shared" si="4"/>
        <v>0</v>
      </c>
    </row>
    <row r="28" spans="1:40" s="9" customFormat="1">
      <c r="A28" s="121">
        <v>22</v>
      </c>
      <c r="B28" s="119" t="s">
        <v>206</v>
      </c>
      <c r="C28" s="120" t="s">
        <v>51</v>
      </c>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5">
        <f t="shared" si="2"/>
        <v>0</v>
      </c>
      <c r="AJ28" s="112">
        <f t="shared" si="3"/>
        <v>0</v>
      </c>
      <c r="AK28" s="112">
        <f t="shared" si="4"/>
        <v>0</v>
      </c>
    </row>
    <row r="29" spans="1:40" s="9" customFormat="1">
      <c r="A29" s="121">
        <v>23</v>
      </c>
      <c r="B29" s="119" t="s">
        <v>207</v>
      </c>
      <c r="C29" s="120" t="s">
        <v>46</v>
      </c>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5">
        <f t="shared" ref="AI29:AI35" si="5">COUNTIF(D29:AH29,"K")+2*COUNTIF(D29:AH29,"2K")+COUNTIF(D29:AH29,"TK")+COUNTIF(D29:AH29,"KT")+COUNTIF(D29:AH29,"PK")+COUNTIF(D29:AH29,"KP")+2*COUNTIF(D29:AH29,"K2")</f>
        <v>0</v>
      </c>
      <c r="AJ29" s="112">
        <f t="shared" ref="AJ29:AJ35" si="6">COUNTIF(E29:AI29,"P")+2*COUNTIF(E29:AI29,"2P")+COUNTIF(E29:AI29,"TP")+COUNTIF(E29:AI29,"PT")+COUNTIF(E29:AI29,"PK")+COUNTIF(E29:AI29,"KP")+2*COUNTIF(E29:AI29,"P2")</f>
        <v>0</v>
      </c>
      <c r="AK29" s="112">
        <f t="shared" ref="AK29:AK35" si="7">COUNTIF(D29:AH29,"T")+2*COUNTIF(D29:AH29,"2T")+2*COUNTIF(D29:AH29,"T2")+COUNTIF(D29:AH29,"PT")+COUNTIF(D29:AH29,"TP")+COUNTIF(D29:AH29,"TK")+COUNTIF(D29:AH29,"KT")</f>
        <v>0</v>
      </c>
    </row>
    <row r="30" spans="1:40" s="9" customFormat="1">
      <c r="A30" s="121">
        <v>24</v>
      </c>
      <c r="B30" s="119" t="s">
        <v>208</v>
      </c>
      <c r="C30" s="120" t="s">
        <v>45</v>
      </c>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5">
        <f t="shared" si="5"/>
        <v>0</v>
      </c>
      <c r="AJ30" s="112">
        <f t="shared" si="6"/>
        <v>0</v>
      </c>
      <c r="AK30" s="112">
        <f t="shared" si="7"/>
        <v>0</v>
      </c>
    </row>
    <row r="31" spans="1:40" s="9" customFormat="1">
      <c r="A31" s="121">
        <v>25</v>
      </c>
      <c r="B31" s="119" t="s">
        <v>209</v>
      </c>
      <c r="C31" s="120" t="s">
        <v>53</v>
      </c>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5">
        <f t="shared" si="5"/>
        <v>0</v>
      </c>
      <c r="AJ31" s="112">
        <f t="shared" si="6"/>
        <v>0</v>
      </c>
      <c r="AK31" s="112">
        <f t="shared" si="7"/>
        <v>0</v>
      </c>
    </row>
    <row r="32" spans="1:40" s="9" customFormat="1">
      <c r="A32" s="121">
        <v>26</v>
      </c>
      <c r="B32" s="119" t="s">
        <v>210</v>
      </c>
      <c r="C32" s="120" t="s">
        <v>53</v>
      </c>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5">
        <f t="shared" si="5"/>
        <v>0</v>
      </c>
      <c r="AJ32" s="112">
        <f t="shared" si="6"/>
        <v>0</v>
      </c>
      <c r="AK32" s="112">
        <f t="shared" si="7"/>
        <v>0</v>
      </c>
    </row>
    <row r="33" spans="1:37" s="9" customFormat="1">
      <c r="A33" s="121">
        <v>27</v>
      </c>
      <c r="B33" s="119" t="s">
        <v>211</v>
      </c>
      <c r="C33" s="120" t="s">
        <v>41</v>
      </c>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5">
        <f t="shared" si="5"/>
        <v>0</v>
      </c>
      <c r="AJ33" s="112">
        <f t="shared" si="6"/>
        <v>0</v>
      </c>
      <c r="AK33" s="112">
        <f t="shared" si="7"/>
        <v>0</v>
      </c>
    </row>
    <row r="34" spans="1:37">
      <c r="A34" s="121">
        <v>28</v>
      </c>
      <c r="B34" s="119" t="s">
        <v>212</v>
      </c>
      <c r="C34" s="120" t="s">
        <v>27</v>
      </c>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5">
        <f t="shared" si="5"/>
        <v>0</v>
      </c>
      <c r="AJ34" s="112">
        <f t="shared" si="6"/>
        <v>0</v>
      </c>
      <c r="AK34" s="112">
        <f t="shared" si="7"/>
        <v>0</v>
      </c>
    </row>
    <row r="35" spans="1:37">
      <c r="A35" s="121">
        <v>29</v>
      </c>
      <c r="B35" s="119" t="s">
        <v>213</v>
      </c>
      <c r="C35" s="120" t="s">
        <v>35</v>
      </c>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5">
        <f t="shared" si="5"/>
        <v>0</v>
      </c>
      <c r="AJ35" s="112">
        <f t="shared" si="6"/>
        <v>0</v>
      </c>
      <c r="AK35" s="112">
        <f t="shared" si="7"/>
        <v>0</v>
      </c>
    </row>
    <row r="36" spans="1:37">
      <c r="A36" s="121"/>
      <c r="B36" s="119"/>
      <c r="C36" s="120"/>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5">
        <f t="shared" si="2"/>
        <v>0</v>
      </c>
      <c r="AJ36" s="112">
        <f t="shared" si="3"/>
        <v>0</v>
      </c>
      <c r="AK36" s="112">
        <f t="shared" si="4"/>
        <v>0</v>
      </c>
    </row>
    <row r="37" spans="1:37">
      <c r="A37" s="121"/>
      <c r="B37" s="119"/>
      <c r="C37" s="120"/>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5">
        <f t="shared" si="2"/>
        <v>0</v>
      </c>
      <c r="AJ37" s="112">
        <f t="shared" si="3"/>
        <v>0</v>
      </c>
      <c r="AK37" s="112">
        <f t="shared" si="4"/>
        <v>0</v>
      </c>
    </row>
    <row r="38" spans="1:37">
      <c r="A38" s="121"/>
      <c r="B38" s="119"/>
      <c r="C38" s="120"/>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5">
        <f t="shared" si="2"/>
        <v>0</v>
      </c>
      <c r="AJ38" s="112">
        <f t="shared" si="3"/>
        <v>0</v>
      </c>
      <c r="AK38" s="112">
        <f t="shared" si="4"/>
        <v>0</v>
      </c>
    </row>
    <row r="39" spans="1:37">
      <c r="A39" s="121"/>
      <c r="B39" s="119"/>
      <c r="C39" s="120"/>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5">
        <f t="shared" si="2"/>
        <v>0</v>
      </c>
      <c r="AJ39" s="112">
        <f t="shared" si="3"/>
        <v>0</v>
      </c>
      <c r="AK39" s="112">
        <f t="shared" si="4"/>
        <v>0</v>
      </c>
    </row>
    <row r="40" spans="1:37">
      <c r="A40" s="121"/>
      <c r="B40" s="119"/>
      <c r="C40" s="120"/>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5">
        <f t="shared" si="2"/>
        <v>0</v>
      </c>
      <c r="AJ40" s="112">
        <f t="shared" si="3"/>
        <v>0</v>
      </c>
      <c r="AK40" s="112">
        <f t="shared" si="4"/>
        <v>0</v>
      </c>
    </row>
    <row r="41" spans="1:37">
      <c r="A41" s="121"/>
      <c r="B41" s="119"/>
      <c r="C41" s="120"/>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5">
        <f t="shared" si="2"/>
        <v>0</v>
      </c>
      <c r="AJ41" s="112">
        <f t="shared" si="3"/>
        <v>0</v>
      </c>
      <c r="AK41" s="112">
        <f t="shared" si="4"/>
        <v>0</v>
      </c>
    </row>
    <row r="42" spans="1:37">
      <c r="A42" s="121"/>
      <c r="B42" s="119"/>
      <c r="C42" s="120"/>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5">
        <f t="shared" si="2"/>
        <v>0</v>
      </c>
      <c r="AJ42" s="112">
        <f t="shared" si="3"/>
        <v>0</v>
      </c>
      <c r="AK42" s="112">
        <f t="shared" si="4"/>
        <v>0</v>
      </c>
    </row>
    <row r="43" spans="1:37">
      <c r="A43" s="211" t="s">
        <v>8</v>
      </c>
      <c r="B43" s="212"/>
      <c r="C43" s="212"/>
      <c r="D43" s="212"/>
      <c r="E43" s="212"/>
      <c r="F43" s="212"/>
      <c r="G43" s="212"/>
      <c r="H43" s="212"/>
      <c r="I43" s="212"/>
      <c r="J43" s="212"/>
      <c r="K43" s="212"/>
      <c r="L43" s="212"/>
      <c r="M43" s="212"/>
      <c r="N43" s="212"/>
      <c r="O43" s="212"/>
      <c r="P43" s="212"/>
      <c r="Q43" s="212"/>
      <c r="R43" s="212"/>
      <c r="S43" s="212"/>
      <c r="T43" s="212"/>
      <c r="U43" s="212"/>
      <c r="V43" s="212"/>
      <c r="W43" s="212"/>
      <c r="X43" s="212"/>
      <c r="Y43" s="212"/>
      <c r="Z43" s="212"/>
      <c r="AA43" s="212"/>
      <c r="AB43" s="212"/>
      <c r="AC43" s="212"/>
      <c r="AD43" s="212"/>
      <c r="AE43" s="212"/>
      <c r="AF43" s="212"/>
      <c r="AG43" s="212"/>
      <c r="AH43" s="213"/>
      <c r="AI43" s="54">
        <f>SUM(AI7:AI42)</f>
        <v>0</v>
      </c>
      <c r="AJ43" s="54">
        <f>SUM(AJ7:AJ42)</f>
        <v>0</v>
      </c>
      <c r="AK43" s="54">
        <f>SUM(AK7:AK42)</f>
        <v>0</v>
      </c>
    </row>
    <row r="44" spans="1:37">
      <c r="A44" s="192" t="s">
        <v>135</v>
      </c>
      <c r="B44" s="193"/>
      <c r="C44" s="193"/>
      <c r="D44" s="193"/>
      <c r="E44" s="193"/>
      <c r="F44" s="193"/>
      <c r="G44" s="193"/>
      <c r="H44" s="193"/>
      <c r="I44" s="193"/>
      <c r="J44" s="193"/>
      <c r="K44" s="193"/>
      <c r="L44" s="193"/>
      <c r="M44" s="193"/>
      <c r="N44" s="193"/>
      <c r="O44" s="193"/>
      <c r="P44" s="193"/>
      <c r="Q44" s="193"/>
      <c r="R44" s="193"/>
      <c r="S44" s="193"/>
      <c r="T44" s="193"/>
      <c r="U44" s="193"/>
      <c r="V44" s="193"/>
      <c r="W44" s="193"/>
      <c r="X44" s="193"/>
      <c r="Y44" s="193"/>
      <c r="Z44" s="193"/>
      <c r="AA44" s="193"/>
      <c r="AB44" s="193"/>
      <c r="AC44" s="193"/>
      <c r="AD44" s="193"/>
      <c r="AE44" s="193"/>
      <c r="AF44" s="193"/>
      <c r="AG44" s="193"/>
      <c r="AH44" s="193"/>
      <c r="AI44" s="193"/>
      <c r="AJ44" s="193"/>
      <c r="AK44" s="194"/>
    </row>
    <row r="45" spans="1:37">
      <c r="B45" s="191"/>
      <c r="C45" s="191"/>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row>
    <row r="46" spans="1:37">
      <c r="B46" s="191"/>
      <c r="C46" s="191"/>
      <c r="D46" s="191"/>
      <c r="E46" s="191"/>
      <c r="F46" s="191"/>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row>
    <row r="47" spans="1:37">
      <c r="B47" s="191"/>
      <c r="C47" s="191"/>
      <c r="D47" s="191"/>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row>
    <row r="48" spans="1:37">
      <c r="B48" s="191"/>
      <c r="C48" s="191"/>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row>
  </sheetData>
  <mergeCells count="20">
    <mergeCell ref="A5:A6"/>
    <mergeCell ref="A44:AK44"/>
    <mergeCell ref="A1:O1"/>
    <mergeCell ref="P1:AK1"/>
    <mergeCell ref="A2:O2"/>
    <mergeCell ref="P2:AK2"/>
    <mergeCell ref="A3:AK3"/>
    <mergeCell ref="H4:K4"/>
    <mergeCell ref="L4:M4"/>
    <mergeCell ref="N4:P4"/>
    <mergeCell ref="Q4:S4"/>
    <mergeCell ref="AK5:AK6"/>
    <mergeCell ref="B5:C6"/>
    <mergeCell ref="AI5:AI6"/>
    <mergeCell ref="AJ5:AJ6"/>
    <mergeCell ref="B48:C48"/>
    <mergeCell ref="B45:C45"/>
    <mergeCell ref="B46:F46"/>
    <mergeCell ref="B47:D47"/>
    <mergeCell ref="A43:AH43"/>
  </mergeCells>
  <conditionalFormatting sqref="D6:AH28 D36:AH42">
    <cfRule type="expression" dxfId="11" priority="5">
      <formula>IF(D$6="CN",1,0)</formula>
    </cfRule>
  </conditionalFormatting>
  <conditionalFormatting sqref="D6:AH28 D36:AH42">
    <cfRule type="expression" dxfId="10" priority="7">
      <formula>IF(#REF!="CN",1,0)</formula>
    </cfRule>
  </conditionalFormatting>
  <conditionalFormatting sqref="D6:AH28 D36:AH42">
    <cfRule type="expression" dxfId="9" priority="6">
      <formula>IF(#REF!="CN",1,0)</formula>
    </cfRule>
  </conditionalFormatting>
  <conditionalFormatting sqref="D29:AH35">
    <cfRule type="expression" dxfId="8" priority="1">
      <formula>IF(D$6="CN",1,0)</formula>
    </cfRule>
  </conditionalFormatting>
  <conditionalFormatting sqref="D29:AH35">
    <cfRule type="expression" dxfId="7" priority="3">
      <formula>IF(#REF!="CN",1,0)</formula>
    </cfRule>
  </conditionalFormatting>
  <conditionalFormatting sqref="D29:AH35">
    <cfRule type="expression" dxfId="6" priority="2">
      <formula>IF(#REF!="CN",1,0)</formula>
    </cfRule>
  </conditionalFormatting>
  <pageMargins left="0.7" right="0.7" top="0.75" bottom="0.75" header="0.3" footer="0.3"/>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37"/>
  <sheetViews>
    <sheetView topLeftCell="A13" zoomScaleNormal="100" workbookViewId="0">
      <selection activeCell="K24" sqref="K24"/>
    </sheetView>
  </sheetViews>
  <sheetFormatPr defaultColWidth="9.33203125" defaultRowHeight="18"/>
  <cols>
    <col min="1" max="1" width="7.1640625" style="8" customWidth="1"/>
    <col min="2" max="2" width="26.5" style="8" customWidth="1"/>
    <col min="3" max="3" width="9.83203125" style="8" customWidth="1"/>
    <col min="4" max="34" width="4" style="8" customWidth="1"/>
    <col min="35" max="37" width="5.6640625" style="8" customWidth="1"/>
    <col min="38" max="38" width="10.83203125" style="8" customWidth="1"/>
    <col min="39" max="39" width="12.1640625" style="8" customWidth="1"/>
    <col min="40" max="40" width="10.83203125" style="8" customWidth="1"/>
    <col min="41" max="16384" width="9.33203125" style="8"/>
  </cols>
  <sheetData>
    <row r="1" spans="1:40">
      <c r="A1" s="204" t="s">
        <v>0</v>
      </c>
      <c r="B1" s="204"/>
      <c r="C1" s="204"/>
      <c r="D1" s="204"/>
      <c r="E1" s="204"/>
      <c r="F1" s="204"/>
      <c r="G1" s="204"/>
      <c r="H1" s="204"/>
      <c r="I1" s="204"/>
      <c r="J1" s="204"/>
      <c r="K1" s="204"/>
      <c r="L1" s="204"/>
      <c r="M1" s="204"/>
      <c r="N1" s="204"/>
      <c r="O1" s="204"/>
      <c r="P1" s="205" t="s">
        <v>1</v>
      </c>
      <c r="Q1" s="205"/>
      <c r="R1" s="205"/>
      <c r="S1" s="205"/>
      <c r="T1" s="205"/>
      <c r="U1" s="205"/>
      <c r="V1" s="205"/>
      <c r="W1" s="205"/>
      <c r="X1" s="205"/>
      <c r="Y1" s="205"/>
      <c r="Z1" s="205"/>
      <c r="AA1" s="205"/>
      <c r="AB1" s="205"/>
      <c r="AC1" s="205"/>
      <c r="AD1" s="205"/>
      <c r="AE1" s="205"/>
      <c r="AF1" s="205"/>
      <c r="AG1" s="205"/>
      <c r="AH1" s="205"/>
      <c r="AI1" s="205"/>
      <c r="AJ1" s="205"/>
      <c r="AK1" s="205"/>
    </row>
    <row r="2" spans="1:40">
      <c r="A2" s="205" t="s">
        <v>49</v>
      </c>
      <c r="B2" s="205"/>
      <c r="C2" s="205"/>
      <c r="D2" s="205"/>
      <c r="E2" s="205"/>
      <c r="F2" s="205"/>
      <c r="G2" s="205"/>
      <c r="H2" s="205"/>
      <c r="I2" s="205"/>
      <c r="J2" s="205"/>
      <c r="K2" s="205"/>
      <c r="L2" s="205"/>
      <c r="M2" s="205"/>
      <c r="N2" s="205"/>
      <c r="O2" s="205"/>
      <c r="P2" s="205" t="s">
        <v>2</v>
      </c>
      <c r="Q2" s="205"/>
      <c r="R2" s="205"/>
      <c r="S2" s="205"/>
      <c r="T2" s="205"/>
      <c r="U2" s="205"/>
      <c r="V2" s="205"/>
      <c r="W2" s="205"/>
      <c r="X2" s="205"/>
      <c r="Y2" s="205"/>
      <c r="Z2" s="205"/>
      <c r="AA2" s="205"/>
      <c r="AB2" s="205"/>
      <c r="AC2" s="205"/>
      <c r="AD2" s="205"/>
      <c r="AE2" s="205"/>
      <c r="AF2" s="205"/>
      <c r="AG2" s="205"/>
      <c r="AH2" s="205"/>
      <c r="AI2" s="205"/>
      <c r="AJ2" s="205"/>
      <c r="AK2" s="205"/>
    </row>
    <row r="3" spans="1:40" ht="22.5">
      <c r="A3" s="206" t="s">
        <v>231</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06"/>
      <c r="AI3" s="206"/>
      <c r="AJ3" s="206"/>
      <c r="AK3" s="206"/>
    </row>
    <row r="4" spans="1:40" ht="31.5" customHeight="1">
      <c r="B4" s="92"/>
      <c r="C4" s="92"/>
      <c r="D4" s="92" t="s">
        <v>60</v>
      </c>
      <c r="E4" s="92" t="s">
        <v>60</v>
      </c>
      <c r="F4" s="92"/>
      <c r="G4" s="92"/>
      <c r="H4" s="190" t="s">
        <v>131</v>
      </c>
      <c r="I4" s="190"/>
      <c r="J4" s="190"/>
      <c r="K4" s="190"/>
      <c r="L4" s="190">
        <v>10</v>
      </c>
      <c r="M4" s="190"/>
      <c r="N4" s="190" t="s">
        <v>132</v>
      </c>
      <c r="O4" s="190"/>
      <c r="P4" s="190"/>
      <c r="Q4" s="190">
        <v>2021</v>
      </c>
      <c r="R4" s="190"/>
      <c r="S4" s="190"/>
      <c r="T4" s="92"/>
      <c r="U4" s="92"/>
      <c r="V4" s="92"/>
      <c r="W4" s="92"/>
      <c r="X4" s="92"/>
      <c r="Y4" s="92"/>
      <c r="Z4" s="92"/>
      <c r="AA4" s="92"/>
      <c r="AB4" s="92"/>
      <c r="AC4" s="92"/>
      <c r="AD4" s="92"/>
      <c r="AE4" s="92"/>
      <c r="AF4" s="92"/>
      <c r="AG4" s="92"/>
      <c r="AH4" s="92"/>
      <c r="AI4" s="92"/>
      <c r="AJ4" s="92"/>
      <c r="AK4" s="92"/>
    </row>
    <row r="5" spans="1:40" s="9" customFormat="1" ht="21" customHeight="1">
      <c r="A5" s="197" t="s">
        <v>3</v>
      </c>
      <c r="B5" s="199" t="s">
        <v>4</v>
      </c>
      <c r="C5" s="200"/>
      <c r="D5" s="93">
        <f>DATE(Q4,L4,1)</f>
        <v>44470</v>
      </c>
      <c r="E5" s="93">
        <f>D5+1</f>
        <v>44471</v>
      </c>
      <c r="F5" s="93">
        <f t="shared" ref="F5:AH5" si="0">E5+1</f>
        <v>44472</v>
      </c>
      <c r="G5" s="93">
        <f t="shared" si="0"/>
        <v>44473</v>
      </c>
      <c r="H5" s="93">
        <f t="shared" si="0"/>
        <v>44474</v>
      </c>
      <c r="I5" s="93">
        <f t="shared" si="0"/>
        <v>44475</v>
      </c>
      <c r="J5" s="93">
        <f t="shared" si="0"/>
        <v>44476</v>
      </c>
      <c r="K5" s="93">
        <f t="shared" si="0"/>
        <v>44477</v>
      </c>
      <c r="L5" s="93">
        <f t="shared" si="0"/>
        <v>44478</v>
      </c>
      <c r="M5" s="93">
        <f t="shared" si="0"/>
        <v>44479</v>
      </c>
      <c r="N5" s="93">
        <f t="shared" si="0"/>
        <v>44480</v>
      </c>
      <c r="O5" s="93">
        <f t="shared" si="0"/>
        <v>44481</v>
      </c>
      <c r="P5" s="93">
        <f t="shared" si="0"/>
        <v>44482</v>
      </c>
      <c r="Q5" s="93">
        <f t="shared" si="0"/>
        <v>44483</v>
      </c>
      <c r="R5" s="93">
        <f t="shared" si="0"/>
        <v>44484</v>
      </c>
      <c r="S5" s="93">
        <f t="shared" si="0"/>
        <v>44485</v>
      </c>
      <c r="T5" s="93">
        <f t="shared" si="0"/>
        <v>44486</v>
      </c>
      <c r="U5" s="93">
        <f t="shared" si="0"/>
        <v>44487</v>
      </c>
      <c r="V5" s="93">
        <f t="shared" si="0"/>
        <v>44488</v>
      </c>
      <c r="W5" s="93">
        <f t="shared" si="0"/>
        <v>44489</v>
      </c>
      <c r="X5" s="93">
        <f t="shared" si="0"/>
        <v>44490</v>
      </c>
      <c r="Y5" s="93">
        <f t="shared" si="0"/>
        <v>44491</v>
      </c>
      <c r="Z5" s="93">
        <f t="shared" si="0"/>
        <v>44492</v>
      </c>
      <c r="AA5" s="93">
        <f t="shared" si="0"/>
        <v>44493</v>
      </c>
      <c r="AB5" s="93">
        <f t="shared" si="0"/>
        <v>44494</v>
      </c>
      <c r="AC5" s="93">
        <f t="shared" si="0"/>
        <v>44495</v>
      </c>
      <c r="AD5" s="93">
        <f t="shared" si="0"/>
        <v>44496</v>
      </c>
      <c r="AE5" s="93">
        <f t="shared" si="0"/>
        <v>44497</v>
      </c>
      <c r="AF5" s="93">
        <f t="shared" si="0"/>
        <v>44498</v>
      </c>
      <c r="AG5" s="93">
        <f t="shared" si="0"/>
        <v>44499</v>
      </c>
      <c r="AH5" s="93">
        <f t="shared" si="0"/>
        <v>44500</v>
      </c>
      <c r="AI5" s="195" t="s">
        <v>5</v>
      </c>
      <c r="AJ5" s="195" t="s">
        <v>6</v>
      </c>
      <c r="AK5" s="195" t="s">
        <v>7</v>
      </c>
    </row>
    <row r="6" spans="1:40" s="9" customFormat="1" ht="21" customHeight="1">
      <c r="A6" s="198"/>
      <c r="B6" s="201"/>
      <c r="C6" s="202"/>
      <c r="D6" s="94">
        <f>IF(WEEKDAY(D5)=1,"CN",WEEKDAY(D5))</f>
        <v>6</v>
      </c>
      <c r="E6" s="94">
        <f t="shared" ref="E6:AH6" si="1">IF(WEEKDAY(E5)=1,"CN",WEEKDAY(E5))</f>
        <v>7</v>
      </c>
      <c r="F6" s="94" t="str">
        <f t="shared" si="1"/>
        <v>CN</v>
      </c>
      <c r="G6" s="94">
        <f t="shared" si="1"/>
        <v>2</v>
      </c>
      <c r="H6" s="94">
        <f t="shared" si="1"/>
        <v>3</v>
      </c>
      <c r="I6" s="94">
        <f t="shared" si="1"/>
        <v>4</v>
      </c>
      <c r="J6" s="94">
        <f t="shared" si="1"/>
        <v>5</v>
      </c>
      <c r="K6" s="94">
        <f t="shared" si="1"/>
        <v>6</v>
      </c>
      <c r="L6" s="94">
        <f t="shared" si="1"/>
        <v>7</v>
      </c>
      <c r="M6" s="94" t="str">
        <f t="shared" si="1"/>
        <v>CN</v>
      </c>
      <c r="N6" s="94">
        <f t="shared" si="1"/>
        <v>2</v>
      </c>
      <c r="O6" s="94">
        <f t="shared" si="1"/>
        <v>3</v>
      </c>
      <c r="P6" s="94">
        <f t="shared" si="1"/>
        <v>4</v>
      </c>
      <c r="Q6" s="94">
        <f t="shared" si="1"/>
        <v>5</v>
      </c>
      <c r="R6" s="94">
        <f t="shared" si="1"/>
        <v>6</v>
      </c>
      <c r="S6" s="94">
        <f t="shared" si="1"/>
        <v>7</v>
      </c>
      <c r="T6" s="94" t="str">
        <f t="shared" si="1"/>
        <v>CN</v>
      </c>
      <c r="U6" s="94">
        <f t="shared" si="1"/>
        <v>2</v>
      </c>
      <c r="V6" s="94">
        <f t="shared" si="1"/>
        <v>3</v>
      </c>
      <c r="W6" s="94">
        <f t="shared" si="1"/>
        <v>4</v>
      </c>
      <c r="X6" s="94">
        <f t="shared" si="1"/>
        <v>5</v>
      </c>
      <c r="Y6" s="94">
        <f t="shared" si="1"/>
        <v>6</v>
      </c>
      <c r="Z6" s="94">
        <f t="shared" si="1"/>
        <v>7</v>
      </c>
      <c r="AA6" s="94" t="str">
        <f t="shared" si="1"/>
        <v>CN</v>
      </c>
      <c r="AB6" s="94">
        <f t="shared" si="1"/>
        <v>2</v>
      </c>
      <c r="AC6" s="94">
        <f t="shared" si="1"/>
        <v>3</v>
      </c>
      <c r="AD6" s="94">
        <f t="shared" si="1"/>
        <v>4</v>
      </c>
      <c r="AE6" s="94">
        <f t="shared" si="1"/>
        <v>5</v>
      </c>
      <c r="AF6" s="94">
        <f t="shared" si="1"/>
        <v>6</v>
      </c>
      <c r="AG6" s="94">
        <f t="shared" si="1"/>
        <v>7</v>
      </c>
      <c r="AH6" s="94" t="str">
        <f t="shared" si="1"/>
        <v>CN</v>
      </c>
      <c r="AI6" s="196"/>
      <c r="AJ6" s="196"/>
      <c r="AK6" s="196"/>
    </row>
    <row r="7" spans="1:40" s="60" customFormat="1">
      <c r="A7" s="18">
        <v>1</v>
      </c>
      <c r="B7" s="119" t="s">
        <v>214</v>
      </c>
      <c r="C7" s="120" t="s">
        <v>18</v>
      </c>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7">
        <f t="shared" ref="AI7:AI30" si="2">COUNTIF(D7:AH7,"K")+2*COUNTIF(D7:AH7,"2K")+COUNTIF(D7:AH7,"TK")+COUNTIF(D7:AH7,"KT")+COUNTIF(D7:AH7,"PK")+COUNTIF(D7:AH7,"KP")+2*COUNTIF(D7:AH7,"K2")</f>
        <v>0</v>
      </c>
      <c r="AJ7" s="110">
        <f t="shared" ref="AJ7:AJ30" si="3">COUNTIF(E7:AI7,"P")+2*COUNTIF(E7:AI7,"2P")+COUNTIF(E7:AI7,"TP")+COUNTIF(E7:AI7,"PT")+COUNTIF(E7:AI7,"PK")+COUNTIF(E7:AI7,"KP")+2*COUNTIF(E7:AI7,"P2")</f>
        <v>0</v>
      </c>
      <c r="AK7" s="110">
        <f t="shared" ref="AK7:AK30" si="4">COUNTIF(D7:AH7,"T")+2*COUNTIF(D7:AH7,"2T")+2*COUNTIF(D7:AH7,"T2")+COUNTIF(D7:AH7,"PT")+COUNTIF(D7:AH7,"TP")+COUNTIF(D7:AH7,"TK")+COUNTIF(D7:AH7,"KT")</f>
        <v>0</v>
      </c>
      <c r="AL7" s="57"/>
      <c r="AM7" s="58"/>
      <c r="AN7" s="59"/>
    </row>
    <row r="8" spans="1:40" s="60" customFormat="1">
      <c r="A8" s="18">
        <v>2</v>
      </c>
      <c r="B8" s="119" t="s">
        <v>215</v>
      </c>
      <c r="C8" s="120" t="s">
        <v>19</v>
      </c>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7">
        <f t="shared" si="2"/>
        <v>0</v>
      </c>
      <c r="AJ8" s="110">
        <f t="shared" si="3"/>
        <v>0</v>
      </c>
      <c r="AK8" s="110">
        <f t="shared" si="4"/>
        <v>0</v>
      </c>
      <c r="AL8" s="59"/>
      <c r="AM8" s="59"/>
      <c r="AN8" s="59"/>
    </row>
    <row r="9" spans="1:40" s="60" customFormat="1">
      <c r="A9" s="18">
        <v>3</v>
      </c>
      <c r="B9" s="119" t="s">
        <v>216</v>
      </c>
      <c r="C9" s="120" t="s">
        <v>47</v>
      </c>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7">
        <f t="shared" si="2"/>
        <v>0</v>
      </c>
      <c r="AJ9" s="110">
        <f t="shared" si="3"/>
        <v>0</v>
      </c>
      <c r="AK9" s="110">
        <f t="shared" si="4"/>
        <v>0</v>
      </c>
      <c r="AL9" s="59"/>
      <c r="AM9" s="59"/>
      <c r="AN9" s="59"/>
    </row>
    <row r="10" spans="1:40" s="60" customFormat="1">
      <c r="A10" s="18">
        <v>4</v>
      </c>
      <c r="B10" s="119" t="s">
        <v>217</v>
      </c>
      <c r="C10" s="120" t="s">
        <v>9</v>
      </c>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7">
        <f t="shared" si="2"/>
        <v>0</v>
      </c>
      <c r="AJ10" s="110">
        <f t="shared" si="3"/>
        <v>0</v>
      </c>
      <c r="AK10" s="110">
        <f t="shared" si="4"/>
        <v>0</v>
      </c>
      <c r="AL10" s="59"/>
      <c r="AM10" s="59"/>
      <c r="AN10" s="59"/>
    </row>
    <row r="11" spans="1:40" s="60" customFormat="1">
      <c r="A11" s="18">
        <v>5</v>
      </c>
      <c r="B11" s="119" t="s">
        <v>218</v>
      </c>
      <c r="C11" s="120" t="s">
        <v>25</v>
      </c>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7">
        <f t="shared" si="2"/>
        <v>0</v>
      </c>
      <c r="AJ11" s="110">
        <f t="shared" si="3"/>
        <v>0</v>
      </c>
      <c r="AK11" s="110">
        <f t="shared" si="4"/>
        <v>0</v>
      </c>
      <c r="AL11" s="59"/>
      <c r="AM11" s="59"/>
      <c r="AN11" s="59"/>
    </row>
    <row r="12" spans="1:40" s="60" customFormat="1">
      <c r="A12" s="18">
        <v>6</v>
      </c>
      <c r="B12" s="119" t="s">
        <v>219</v>
      </c>
      <c r="C12" s="120" t="s">
        <v>25</v>
      </c>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7">
        <f t="shared" si="2"/>
        <v>0</v>
      </c>
      <c r="AJ12" s="110">
        <f t="shared" si="3"/>
        <v>0</v>
      </c>
      <c r="AK12" s="110">
        <f t="shared" si="4"/>
        <v>0</v>
      </c>
      <c r="AL12" s="59"/>
      <c r="AM12" s="59"/>
      <c r="AN12" s="59"/>
    </row>
    <row r="13" spans="1:40" s="60" customFormat="1">
      <c r="A13" s="18">
        <v>7</v>
      </c>
      <c r="B13" s="119" t="s">
        <v>220</v>
      </c>
      <c r="C13" s="120" t="s">
        <v>221</v>
      </c>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7">
        <f t="shared" si="2"/>
        <v>0</v>
      </c>
      <c r="AJ13" s="110">
        <f t="shared" si="3"/>
        <v>0</v>
      </c>
      <c r="AK13" s="110">
        <f t="shared" si="4"/>
        <v>0</v>
      </c>
      <c r="AL13" s="59"/>
      <c r="AM13" s="59"/>
      <c r="AN13" s="59"/>
    </row>
    <row r="14" spans="1:40" s="60" customFormat="1">
      <c r="A14" s="18">
        <v>8</v>
      </c>
      <c r="B14" s="119" t="s">
        <v>222</v>
      </c>
      <c r="C14" s="120" t="s">
        <v>15</v>
      </c>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7">
        <f t="shared" si="2"/>
        <v>0</v>
      </c>
      <c r="AJ14" s="110">
        <f t="shared" si="3"/>
        <v>0</v>
      </c>
      <c r="AK14" s="110">
        <f t="shared" si="4"/>
        <v>0</v>
      </c>
      <c r="AL14" s="59"/>
      <c r="AM14" s="59"/>
      <c r="AN14" s="59"/>
    </row>
    <row r="15" spans="1:40" s="60" customFormat="1">
      <c r="A15" s="18">
        <v>9</v>
      </c>
      <c r="B15" s="119" t="s">
        <v>223</v>
      </c>
      <c r="C15" s="120" t="s">
        <v>15</v>
      </c>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7">
        <f t="shared" si="2"/>
        <v>0</v>
      </c>
      <c r="AJ15" s="110">
        <f t="shared" si="3"/>
        <v>0</v>
      </c>
      <c r="AK15" s="110">
        <f t="shared" si="4"/>
        <v>0</v>
      </c>
      <c r="AL15" s="59"/>
      <c r="AM15" s="59"/>
      <c r="AN15" s="59"/>
    </row>
    <row r="16" spans="1:40" s="60" customFormat="1">
      <c r="A16" s="18">
        <v>10</v>
      </c>
      <c r="B16" s="119" t="s">
        <v>181</v>
      </c>
      <c r="C16" s="120" t="s">
        <v>43</v>
      </c>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7">
        <f t="shared" ref="AI16:AI21" si="5">COUNTIF(D16:AH16,"K")+2*COUNTIF(D16:AH16,"2K")+COUNTIF(D16:AH16,"TK")+COUNTIF(D16:AH16,"KT")+COUNTIF(D16:AH16,"PK")+COUNTIF(D16:AH16,"KP")+2*COUNTIF(D16:AH16,"K2")</f>
        <v>0</v>
      </c>
      <c r="AJ16" s="117">
        <f t="shared" ref="AJ16:AJ21" si="6">COUNTIF(E16:AI16,"P")+2*COUNTIF(E16:AI16,"2P")+COUNTIF(E16:AI16,"TP")+COUNTIF(E16:AI16,"PT")+COUNTIF(E16:AI16,"PK")+COUNTIF(E16:AI16,"KP")+2*COUNTIF(E16:AI16,"P2")</f>
        <v>0</v>
      </c>
      <c r="AK16" s="117">
        <f t="shared" ref="AK16:AK21" si="7">COUNTIF(D16:AH16,"T")+2*COUNTIF(D16:AH16,"2T")+2*COUNTIF(D16:AH16,"T2")+COUNTIF(D16:AH16,"PT")+COUNTIF(D16:AH16,"TP")+COUNTIF(D16:AH16,"TK")+COUNTIF(D16:AH16,"KT")</f>
        <v>0</v>
      </c>
      <c r="AL16" s="59"/>
      <c r="AM16" s="59"/>
      <c r="AN16" s="59"/>
    </row>
    <row r="17" spans="1:40" s="60" customFormat="1">
      <c r="A17" s="18">
        <v>11</v>
      </c>
      <c r="B17" s="119" t="s">
        <v>224</v>
      </c>
      <c r="C17" s="120" t="s">
        <v>13</v>
      </c>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7">
        <f t="shared" si="5"/>
        <v>0</v>
      </c>
      <c r="AJ17" s="117">
        <f t="shared" si="6"/>
        <v>0</v>
      </c>
      <c r="AK17" s="117">
        <f t="shared" si="7"/>
        <v>0</v>
      </c>
      <c r="AL17" s="59"/>
      <c r="AM17" s="59"/>
      <c r="AN17" s="59"/>
    </row>
    <row r="18" spans="1:40" s="60" customFormat="1" ht="21" customHeight="1">
      <c r="A18" s="18">
        <v>12</v>
      </c>
      <c r="B18" s="119" t="s">
        <v>225</v>
      </c>
      <c r="C18" s="120" t="s">
        <v>21</v>
      </c>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7">
        <f t="shared" si="5"/>
        <v>0</v>
      </c>
      <c r="AJ18" s="117">
        <f t="shared" si="6"/>
        <v>0</v>
      </c>
      <c r="AK18" s="117">
        <f t="shared" si="7"/>
        <v>0</v>
      </c>
      <c r="AL18" s="59"/>
      <c r="AM18" s="59"/>
      <c r="AN18" s="59"/>
    </row>
    <row r="19" spans="1:40" s="60" customFormat="1" ht="21" customHeight="1">
      <c r="A19" s="18">
        <v>13</v>
      </c>
      <c r="B19" s="119" t="s">
        <v>200</v>
      </c>
      <c r="C19" s="120" t="s">
        <v>21</v>
      </c>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7">
        <f t="shared" si="5"/>
        <v>0</v>
      </c>
      <c r="AJ19" s="117">
        <f t="shared" si="6"/>
        <v>0</v>
      </c>
      <c r="AK19" s="117">
        <f t="shared" si="7"/>
        <v>0</v>
      </c>
      <c r="AL19" s="59"/>
      <c r="AM19" s="59"/>
      <c r="AN19" s="59"/>
    </row>
    <row r="20" spans="1:40" s="60" customFormat="1" ht="21" customHeight="1">
      <c r="A20" s="18">
        <v>14</v>
      </c>
      <c r="B20" s="119" t="s">
        <v>226</v>
      </c>
      <c r="C20" s="120" t="s">
        <v>32</v>
      </c>
      <c r="D20" s="113"/>
      <c r="E20" s="113"/>
      <c r="F20" s="113"/>
      <c r="G20" s="113"/>
      <c r="H20" s="113"/>
      <c r="I20" s="113"/>
      <c r="J20" s="113"/>
      <c r="K20" s="113"/>
      <c r="L20" s="113"/>
      <c r="M20" s="113"/>
      <c r="N20" s="113"/>
      <c r="O20" s="113"/>
      <c r="P20" s="113"/>
      <c r="Q20" s="113" t="s">
        <v>6</v>
      </c>
      <c r="R20" s="113"/>
      <c r="S20" s="113"/>
      <c r="T20" s="113"/>
      <c r="U20" s="113"/>
      <c r="V20" s="113"/>
      <c r="W20" s="113"/>
      <c r="X20" s="113"/>
      <c r="Y20" s="113"/>
      <c r="Z20" s="113"/>
      <c r="AA20" s="113"/>
      <c r="AB20" s="113"/>
      <c r="AC20" s="113"/>
      <c r="AD20" s="113"/>
      <c r="AE20" s="113"/>
      <c r="AF20" s="113"/>
      <c r="AG20" s="113"/>
      <c r="AH20" s="113"/>
      <c r="AI20" s="7">
        <f t="shared" si="5"/>
        <v>0</v>
      </c>
      <c r="AJ20" s="117">
        <f t="shared" si="6"/>
        <v>1</v>
      </c>
      <c r="AK20" s="117">
        <f t="shared" si="7"/>
        <v>0</v>
      </c>
      <c r="AL20" s="214"/>
      <c r="AM20" s="215"/>
      <c r="AN20" s="59"/>
    </row>
    <row r="21" spans="1:40" s="60" customFormat="1" ht="21" customHeight="1">
      <c r="A21" s="18">
        <v>15</v>
      </c>
      <c r="B21" s="119" t="s">
        <v>157</v>
      </c>
      <c r="C21" s="120" t="s">
        <v>227</v>
      </c>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7">
        <f t="shared" si="5"/>
        <v>0</v>
      </c>
      <c r="AJ21" s="117">
        <f t="shared" si="6"/>
        <v>0</v>
      </c>
      <c r="AK21" s="117">
        <f t="shared" si="7"/>
        <v>0</v>
      </c>
      <c r="AL21" s="59"/>
      <c r="AM21" s="59"/>
      <c r="AN21" s="59"/>
    </row>
    <row r="22" spans="1:40" s="60" customFormat="1" ht="21" customHeight="1">
      <c r="A22" s="18">
        <v>16</v>
      </c>
      <c r="B22" s="119" t="s">
        <v>228</v>
      </c>
      <c r="C22" s="120" t="s">
        <v>27</v>
      </c>
      <c r="D22" s="55"/>
      <c r="E22" s="53"/>
      <c r="F22" s="53"/>
      <c r="G22" s="53"/>
      <c r="H22" s="53"/>
      <c r="I22" s="53"/>
      <c r="J22" s="53" t="s">
        <v>5</v>
      </c>
      <c r="K22" s="53"/>
      <c r="L22" s="53"/>
      <c r="M22" s="53"/>
      <c r="N22" s="53"/>
      <c r="O22" s="53"/>
      <c r="P22" s="53"/>
      <c r="Q22" s="53" t="s">
        <v>6</v>
      </c>
      <c r="R22" s="53"/>
      <c r="S22" s="53"/>
      <c r="T22" s="53"/>
      <c r="U22" s="53"/>
      <c r="V22" s="53"/>
      <c r="W22" s="53"/>
      <c r="X22" s="53"/>
      <c r="Y22" s="53"/>
      <c r="Z22" s="53"/>
      <c r="AA22" s="53"/>
      <c r="AB22" s="53"/>
      <c r="AC22" s="53"/>
      <c r="AD22" s="53"/>
      <c r="AE22" s="53"/>
      <c r="AF22" s="53"/>
      <c r="AG22" s="53"/>
      <c r="AH22" s="53"/>
      <c r="AI22" s="7">
        <f>COUNTIF(D22:AH22,"K")+2*COUNTIF(D22:AH22,"2K")+COUNTIF(D22:AH22,"TK")+COUNTIF(D22:AH22,"KT")+COUNTIF(D22:AH22,"PK")+COUNTIF(D22:AH22,"KP")+2*COUNTIF(D22:AH22,"K2")</f>
        <v>1</v>
      </c>
      <c r="AJ22" s="117">
        <f>COUNTIF(E22:AI22,"P")+2*COUNTIF(E22:AI22,"2P")+COUNTIF(E22:AI22,"TP")+COUNTIF(E22:AI22,"PT")+COUNTIF(E22:AI22,"PK")+COUNTIF(E22:AI22,"KP")+2*COUNTIF(E22:AI22,"P2")</f>
        <v>1</v>
      </c>
      <c r="AK22" s="117">
        <f>COUNTIF(D22:AH22,"T")+2*COUNTIF(D22:AH22,"2T")+2*COUNTIF(D22:AH22,"T2")+COUNTIF(D22:AH22,"PT")+COUNTIF(D22:AH22,"TP")+COUNTIF(D22:AH22,"TK")+COUNTIF(D22:AH22,"KT")</f>
        <v>0</v>
      </c>
      <c r="AL22" s="59"/>
      <c r="AM22" s="59"/>
      <c r="AN22" s="59"/>
    </row>
    <row r="23" spans="1:40" s="60" customFormat="1" ht="21" customHeight="1">
      <c r="A23" s="18">
        <v>17</v>
      </c>
      <c r="B23" s="119" t="s">
        <v>229</v>
      </c>
      <c r="C23" s="120" t="s">
        <v>23</v>
      </c>
      <c r="D23" s="55"/>
      <c r="E23" s="53"/>
      <c r="F23" s="53"/>
      <c r="G23" s="53"/>
      <c r="H23" s="53"/>
      <c r="I23" s="53"/>
      <c r="J23" s="53" t="s">
        <v>5</v>
      </c>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7">
        <f t="shared" ref="AI23:AI24" si="8">COUNTIF(D23:AH23,"K")+2*COUNTIF(D23:AH23,"2K")+COUNTIF(D23:AH23,"TK")+COUNTIF(D23:AH23,"KT")+COUNTIF(D23:AH23,"PK")+COUNTIF(D23:AH23,"KP")+2*COUNTIF(D23:AH23,"K2")</f>
        <v>1</v>
      </c>
      <c r="AJ23" s="117">
        <f t="shared" ref="AJ23:AJ24" si="9">COUNTIF(E23:AI23,"P")+2*COUNTIF(E23:AI23,"2P")+COUNTIF(E23:AI23,"TP")+COUNTIF(E23:AI23,"PT")+COUNTIF(E23:AI23,"PK")+COUNTIF(E23:AI23,"KP")+2*COUNTIF(E23:AI23,"P2")</f>
        <v>0</v>
      </c>
      <c r="AK23" s="117">
        <f t="shared" ref="AK23:AK24" si="10">COUNTIF(D23:AH23,"T")+2*COUNTIF(D23:AH23,"2T")+2*COUNTIF(D23:AH23,"T2")+COUNTIF(D23:AH23,"PT")+COUNTIF(D23:AH23,"TP")+COUNTIF(D23:AH23,"TK")+COUNTIF(D23:AH23,"KT")</f>
        <v>0</v>
      </c>
      <c r="AL23" s="59"/>
      <c r="AM23" s="59"/>
      <c r="AN23" s="59"/>
    </row>
    <row r="24" spans="1:40" s="60" customFormat="1" ht="21" customHeight="1">
      <c r="A24" s="18">
        <v>18</v>
      </c>
      <c r="B24" s="119" t="s">
        <v>230</v>
      </c>
      <c r="C24" s="120" t="s">
        <v>23</v>
      </c>
      <c r="D24" s="55"/>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7">
        <f t="shared" si="8"/>
        <v>0</v>
      </c>
      <c r="AJ24" s="117">
        <f t="shared" si="9"/>
        <v>0</v>
      </c>
      <c r="AK24" s="117">
        <f t="shared" si="10"/>
        <v>0</v>
      </c>
      <c r="AL24" s="59"/>
      <c r="AM24" s="59"/>
      <c r="AN24" s="59"/>
    </row>
    <row r="25" spans="1:40">
      <c r="A25" s="18"/>
      <c r="B25" s="119"/>
      <c r="C25" s="120"/>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7">
        <f t="shared" si="2"/>
        <v>0</v>
      </c>
      <c r="AJ25" s="110">
        <f t="shared" si="3"/>
        <v>0</v>
      </c>
      <c r="AK25" s="110">
        <f t="shared" si="4"/>
        <v>0</v>
      </c>
    </row>
    <row r="26" spans="1:40">
      <c r="A26" s="18"/>
      <c r="B26" s="119"/>
      <c r="C26" s="120"/>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7">
        <f t="shared" si="2"/>
        <v>0</v>
      </c>
      <c r="AJ26" s="110">
        <f t="shared" si="3"/>
        <v>0</v>
      </c>
      <c r="AK26" s="110">
        <f t="shared" si="4"/>
        <v>0</v>
      </c>
    </row>
    <row r="27" spans="1:40">
      <c r="A27" s="18"/>
      <c r="B27" s="119"/>
      <c r="C27" s="120"/>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7">
        <f t="shared" si="2"/>
        <v>0</v>
      </c>
      <c r="AJ27" s="110">
        <f t="shared" si="3"/>
        <v>0</v>
      </c>
      <c r="AK27" s="110">
        <f t="shared" si="4"/>
        <v>0</v>
      </c>
    </row>
    <row r="28" spans="1:40">
      <c r="A28" s="18"/>
      <c r="B28" s="119"/>
      <c r="C28" s="120"/>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7">
        <f t="shared" si="2"/>
        <v>0</v>
      </c>
      <c r="AJ28" s="110">
        <f t="shared" si="3"/>
        <v>0</v>
      </c>
      <c r="AK28" s="110">
        <f t="shared" si="4"/>
        <v>0</v>
      </c>
    </row>
    <row r="29" spans="1:40">
      <c r="A29" s="18"/>
      <c r="B29" s="119"/>
      <c r="C29" s="120"/>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7">
        <f t="shared" si="2"/>
        <v>0</v>
      </c>
      <c r="AJ29" s="110">
        <f t="shared" si="3"/>
        <v>0</v>
      </c>
      <c r="AK29" s="110">
        <f t="shared" si="4"/>
        <v>0</v>
      </c>
    </row>
    <row r="30" spans="1:40">
      <c r="A30" s="18"/>
      <c r="B30" s="119"/>
      <c r="C30" s="120"/>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7">
        <f t="shared" si="2"/>
        <v>0</v>
      </c>
      <c r="AJ30" s="110">
        <f t="shared" si="3"/>
        <v>0</v>
      </c>
      <c r="AK30" s="110">
        <f t="shared" si="4"/>
        <v>0</v>
      </c>
    </row>
    <row r="31" spans="1:40">
      <c r="A31" s="18"/>
      <c r="B31" s="119"/>
      <c r="C31" s="120"/>
      <c r="D31" s="55"/>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7">
        <f>COUNTIF(D31:AH31,"K")+2*COUNTIF(D31:AH31,"2K")+COUNTIF(D31:AH31,"TK")+COUNTIF(D31:AH31,"KT")+COUNTIF(D31:AH31,"PK")+COUNTIF(D31:AH31,"KP")+2*COUNTIF(D31:AH31,"K2")</f>
        <v>0</v>
      </c>
      <c r="AJ31" s="95">
        <f>COUNTIF(E31:AI31,"P")+2*COUNTIF(E31:AI31,"2P")+COUNTIF(E31:AI31,"TP")+COUNTIF(E31:AI31,"PT")+COUNTIF(E31:AI31,"PK")+COUNTIF(E31:AI31,"KP")+2*COUNTIF(E31:AI31,"P2")</f>
        <v>0</v>
      </c>
      <c r="AK31" s="109">
        <f>COUNTIF(D31:AH31,"T")+2*COUNTIF(D31:AH31,"2T")+2*COUNTIF(D31:AH31,"T2")+COUNTIF(D31:AH31,"PT")+COUNTIF(D31:AH31,"TP")+COUNTIF(D31:AH31,"TK")+COUNTIF(D31:AH31,"KT")</f>
        <v>0</v>
      </c>
    </row>
    <row r="32" spans="1:40">
      <c r="A32" s="18"/>
      <c r="B32" s="119"/>
      <c r="C32" s="120"/>
      <c r="D32" s="55"/>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7">
        <f t="shared" ref="AI32:AI33" si="11">COUNTIF(D32:AH32,"K")+2*COUNTIF(D32:AH32,"2K")+COUNTIF(D32:AH32,"TK")+COUNTIF(D32:AH32,"KT")+COUNTIF(D32:AH32,"PK")+COUNTIF(D32:AH32,"KP")+2*COUNTIF(D32:AH32,"K2")</f>
        <v>0</v>
      </c>
      <c r="AJ32" s="95">
        <f t="shared" ref="AJ32:AJ33" si="12">COUNTIF(E32:AI32,"P")+2*COUNTIF(E32:AI32,"2P")+COUNTIF(E32:AI32,"TP")+COUNTIF(E32:AI32,"PT")+COUNTIF(E32:AI32,"PK")+COUNTIF(E32:AI32,"KP")+2*COUNTIF(E32:AI32,"P2")</f>
        <v>0</v>
      </c>
      <c r="AK32" s="109">
        <f t="shared" ref="AK32:AK33" si="13">COUNTIF(D32:AH32,"T")+2*COUNTIF(D32:AH32,"2T")+2*COUNTIF(D32:AH32,"T2")+COUNTIF(D32:AH32,"PT")+COUNTIF(D32:AH32,"TP")+COUNTIF(D32:AH32,"TK")+COUNTIF(D32:AH32,"KT")</f>
        <v>0</v>
      </c>
    </row>
    <row r="33" spans="1:37">
      <c r="A33" s="18"/>
      <c r="B33" s="119"/>
      <c r="C33" s="120"/>
      <c r="D33" s="55"/>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7">
        <f t="shared" si="11"/>
        <v>0</v>
      </c>
      <c r="AJ33" s="95">
        <f t="shared" si="12"/>
        <v>0</v>
      </c>
      <c r="AK33" s="109">
        <f t="shared" si="13"/>
        <v>0</v>
      </c>
    </row>
    <row r="34" spans="1:37">
      <c r="A34" s="203" t="s">
        <v>8</v>
      </c>
      <c r="B34" s="203"/>
      <c r="C34" s="203"/>
      <c r="D34" s="203"/>
      <c r="E34" s="203"/>
      <c r="F34" s="203"/>
      <c r="G34" s="203"/>
      <c r="H34" s="203"/>
      <c r="I34" s="203"/>
      <c r="J34" s="203"/>
      <c r="K34" s="203"/>
      <c r="L34" s="203"/>
      <c r="M34" s="203"/>
      <c r="N34" s="203"/>
      <c r="O34" s="203"/>
      <c r="P34" s="203"/>
      <c r="Q34" s="203"/>
      <c r="R34" s="203"/>
      <c r="S34" s="203"/>
      <c r="T34" s="203"/>
      <c r="U34" s="203"/>
      <c r="V34" s="203"/>
      <c r="W34" s="203"/>
      <c r="X34" s="203"/>
      <c r="Y34" s="203"/>
      <c r="Z34" s="203"/>
      <c r="AA34" s="203"/>
      <c r="AB34" s="203"/>
      <c r="AC34" s="203"/>
      <c r="AD34" s="203"/>
      <c r="AE34" s="203"/>
      <c r="AF34" s="203"/>
      <c r="AG34" s="203"/>
      <c r="AH34" s="203"/>
      <c r="AI34" s="7">
        <f>SUM(AI31:AI33)</f>
        <v>0</v>
      </c>
      <c r="AJ34" s="7">
        <f>SUM(AJ31:AJ33)</f>
        <v>0</v>
      </c>
      <c r="AK34" s="7">
        <f>SUM(AK31:AK33)</f>
        <v>0</v>
      </c>
    </row>
    <row r="35" spans="1:37">
      <c r="A35" s="192" t="s">
        <v>135</v>
      </c>
      <c r="B35" s="193"/>
      <c r="C35" s="193"/>
      <c r="D35" s="193"/>
      <c r="E35" s="193"/>
      <c r="F35" s="193"/>
      <c r="G35" s="193"/>
      <c r="H35" s="193"/>
      <c r="I35" s="193"/>
      <c r="J35" s="193"/>
      <c r="K35" s="193"/>
      <c r="L35" s="193"/>
      <c r="M35" s="193"/>
      <c r="N35" s="193"/>
      <c r="O35" s="193"/>
      <c r="P35" s="193"/>
      <c r="Q35" s="193"/>
      <c r="R35" s="193"/>
      <c r="S35" s="193"/>
      <c r="T35" s="193"/>
      <c r="U35" s="193"/>
      <c r="V35" s="193"/>
      <c r="W35" s="193"/>
      <c r="X35" s="193"/>
      <c r="Y35" s="193"/>
      <c r="Z35" s="193"/>
      <c r="AA35" s="193"/>
      <c r="AB35" s="193"/>
      <c r="AC35" s="193"/>
      <c r="AD35" s="193"/>
      <c r="AE35" s="193"/>
      <c r="AF35" s="193"/>
      <c r="AG35" s="193"/>
      <c r="AH35" s="193"/>
      <c r="AI35" s="193"/>
      <c r="AJ35" s="193"/>
      <c r="AK35" s="194"/>
    </row>
    <row r="36" spans="1:37">
      <c r="B36" s="191"/>
      <c r="C36" s="191"/>
      <c r="D36" s="191"/>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row>
    <row r="37" spans="1:37">
      <c r="B37" s="191"/>
      <c r="C37" s="191"/>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row>
  </sheetData>
  <mergeCells count="19">
    <mergeCell ref="AL20:AM20"/>
    <mergeCell ref="H4:K4"/>
    <mergeCell ref="L4:M4"/>
    <mergeCell ref="N4:P4"/>
    <mergeCell ref="Q4:S4"/>
    <mergeCell ref="AK5:AK6"/>
    <mergeCell ref="AI5:AI6"/>
    <mergeCell ref="AJ5:AJ6"/>
    <mergeCell ref="A1:O1"/>
    <mergeCell ref="P1:AK1"/>
    <mergeCell ref="A2:O2"/>
    <mergeCell ref="P2:AK2"/>
    <mergeCell ref="A3:AK3"/>
    <mergeCell ref="B37:C37"/>
    <mergeCell ref="B36:D36"/>
    <mergeCell ref="A34:AH34"/>
    <mergeCell ref="A5:A6"/>
    <mergeCell ref="A35:AK35"/>
    <mergeCell ref="B5:C6"/>
  </mergeCells>
  <conditionalFormatting sqref="D6:AH15 D25:AH33">
    <cfRule type="expression" dxfId="5" priority="4">
      <formula>IF(D$6="CN",1,0)</formula>
    </cfRule>
  </conditionalFormatting>
  <conditionalFormatting sqref="D6:AH15 D25:AH30">
    <cfRule type="expression" dxfId="4" priority="6">
      <formula>IF(#REF!="CN",1,0)</formula>
    </cfRule>
  </conditionalFormatting>
  <conditionalFormatting sqref="D6:AH15 D25:AH30">
    <cfRule type="expression" dxfId="3" priority="5">
      <formula>IF(#REF!="CN",1,0)</formula>
    </cfRule>
  </conditionalFormatting>
  <conditionalFormatting sqref="D16:AH24">
    <cfRule type="expression" dxfId="2" priority="1">
      <formula>IF(D$6="CN",1,0)</formula>
    </cfRule>
  </conditionalFormatting>
  <conditionalFormatting sqref="D16:AH21">
    <cfRule type="expression" dxfId="1" priority="3">
      <formula>IF(#REF!="CN",1,0)</formula>
    </cfRule>
  </conditionalFormatting>
  <conditionalFormatting sqref="D16:AH21">
    <cfRule type="expression" dxfId="0" priority="2">
      <formula>IF(#REF!="CN",1,0)</formula>
    </cfRule>
  </conditionalFormatting>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
  <sheetViews>
    <sheetView topLeftCell="A10" workbookViewId="0">
      <selection activeCell="O11" sqref="O11"/>
    </sheetView>
  </sheetViews>
  <sheetFormatPr defaultRowHeight="15"/>
  <cols>
    <col min="1" max="1" width="5.5" style="63" customWidth="1"/>
    <col min="2" max="2" width="5.1640625" style="63" customWidth="1"/>
    <col min="3" max="3" width="17.33203125" style="72" customWidth="1"/>
    <col min="4" max="7" width="6.5" style="65" customWidth="1"/>
    <col min="8" max="8" width="5.1640625" style="65" customWidth="1"/>
    <col min="9" max="9" width="17.33203125" style="63" customWidth="1"/>
    <col min="10" max="13" width="6.5" style="63" customWidth="1"/>
    <col min="14" max="14" width="5.1640625" style="63" customWidth="1"/>
    <col min="15" max="15" width="17.33203125" style="72" customWidth="1"/>
    <col min="16" max="19" width="6.5" style="63" customWidth="1"/>
    <col min="20" max="20" width="5.1640625" style="63" customWidth="1"/>
    <col min="21" max="21" width="17.33203125" style="63" customWidth="1"/>
    <col min="22" max="25" width="6.5" style="63" customWidth="1"/>
    <col min="26" max="259" width="9.33203125" style="63"/>
    <col min="260" max="260" width="8" style="63" customWidth="1"/>
    <col min="261" max="261" width="16.6640625" style="63" customWidth="1"/>
    <col min="262" max="262" width="16.5" style="63" customWidth="1"/>
    <col min="263" max="263" width="7" style="63" customWidth="1"/>
    <col min="264" max="264" width="15.5" style="63" customWidth="1"/>
    <col min="265" max="265" width="13.6640625" style="63" customWidth="1"/>
    <col min="266" max="266" width="7.83203125" style="63" customWidth="1"/>
    <col min="267" max="267" width="15.1640625" style="63" customWidth="1"/>
    <col min="268" max="268" width="14" style="63" customWidth="1"/>
    <col min="269" max="269" width="7.83203125" style="63" customWidth="1"/>
    <col min="270" max="270" width="16.83203125" style="63" customWidth="1"/>
    <col min="271" max="271" width="13.6640625" style="63" customWidth="1"/>
    <col min="272" max="272" width="8.83203125" style="63" customWidth="1"/>
    <col min="273" max="273" width="15.5" style="63" customWidth="1"/>
    <col min="274" max="274" width="13.83203125" style="63" customWidth="1"/>
    <col min="275" max="515" width="9.33203125" style="63"/>
    <col min="516" max="516" width="8" style="63" customWidth="1"/>
    <col min="517" max="517" width="16.6640625" style="63" customWidth="1"/>
    <col min="518" max="518" width="16.5" style="63" customWidth="1"/>
    <col min="519" max="519" width="7" style="63" customWidth="1"/>
    <col min="520" max="520" width="15.5" style="63" customWidth="1"/>
    <col min="521" max="521" width="13.6640625" style="63" customWidth="1"/>
    <col min="522" max="522" width="7.83203125" style="63" customWidth="1"/>
    <col min="523" max="523" width="15.1640625" style="63" customWidth="1"/>
    <col min="524" max="524" width="14" style="63" customWidth="1"/>
    <col min="525" max="525" width="7.83203125" style="63" customWidth="1"/>
    <col min="526" max="526" width="16.83203125" style="63" customWidth="1"/>
    <col min="527" max="527" width="13.6640625" style="63" customWidth="1"/>
    <col min="528" max="528" width="8.83203125" style="63" customWidth="1"/>
    <col min="529" max="529" width="15.5" style="63" customWidth="1"/>
    <col min="530" max="530" width="13.83203125" style="63" customWidth="1"/>
    <col min="531" max="771" width="9.33203125" style="63"/>
    <col min="772" max="772" width="8" style="63" customWidth="1"/>
    <col min="773" max="773" width="16.6640625" style="63" customWidth="1"/>
    <col min="774" max="774" width="16.5" style="63" customWidth="1"/>
    <col min="775" max="775" width="7" style="63" customWidth="1"/>
    <col min="776" max="776" width="15.5" style="63" customWidth="1"/>
    <col min="777" max="777" width="13.6640625" style="63" customWidth="1"/>
    <col min="778" max="778" width="7.83203125" style="63" customWidth="1"/>
    <col min="779" max="779" width="15.1640625" style="63" customWidth="1"/>
    <col min="780" max="780" width="14" style="63" customWidth="1"/>
    <col min="781" max="781" width="7.83203125" style="63" customWidth="1"/>
    <col min="782" max="782" width="16.83203125" style="63" customWidth="1"/>
    <col min="783" max="783" width="13.6640625" style="63" customWidth="1"/>
    <col min="784" max="784" width="8.83203125" style="63" customWidth="1"/>
    <col min="785" max="785" width="15.5" style="63" customWidth="1"/>
    <col min="786" max="786" width="13.83203125" style="63" customWidth="1"/>
    <col min="787" max="1027" width="9.33203125" style="63"/>
    <col min="1028" max="1028" width="8" style="63" customWidth="1"/>
    <col min="1029" max="1029" width="16.6640625" style="63" customWidth="1"/>
    <col min="1030" max="1030" width="16.5" style="63" customWidth="1"/>
    <col min="1031" max="1031" width="7" style="63" customWidth="1"/>
    <col min="1032" max="1032" width="15.5" style="63" customWidth="1"/>
    <col min="1033" max="1033" width="13.6640625" style="63" customWidth="1"/>
    <col min="1034" max="1034" width="7.83203125" style="63" customWidth="1"/>
    <col min="1035" max="1035" width="15.1640625" style="63" customWidth="1"/>
    <col min="1036" max="1036" width="14" style="63" customWidth="1"/>
    <col min="1037" max="1037" width="7.83203125" style="63" customWidth="1"/>
    <col min="1038" max="1038" width="16.83203125" style="63" customWidth="1"/>
    <col min="1039" max="1039" width="13.6640625" style="63" customWidth="1"/>
    <col min="1040" max="1040" width="8.83203125" style="63" customWidth="1"/>
    <col min="1041" max="1041" width="15.5" style="63" customWidth="1"/>
    <col min="1042" max="1042" width="13.83203125" style="63" customWidth="1"/>
    <col min="1043" max="1283" width="9.33203125" style="63"/>
    <col min="1284" max="1284" width="8" style="63" customWidth="1"/>
    <col min="1285" max="1285" width="16.6640625" style="63" customWidth="1"/>
    <col min="1286" max="1286" width="16.5" style="63" customWidth="1"/>
    <col min="1287" max="1287" width="7" style="63" customWidth="1"/>
    <col min="1288" max="1288" width="15.5" style="63" customWidth="1"/>
    <col min="1289" max="1289" width="13.6640625" style="63" customWidth="1"/>
    <col min="1290" max="1290" width="7.83203125" style="63" customWidth="1"/>
    <col min="1291" max="1291" width="15.1640625" style="63" customWidth="1"/>
    <col min="1292" max="1292" width="14" style="63" customWidth="1"/>
    <col min="1293" max="1293" width="7.83203125" style="63" customWidth="1"/>
    <col min="1294" max="1294" width="16.83203125" style="63" customWidth="1"/>
    <col min="1295" max="1295" width="13.6640625" style="63" customWidth="1"/>
    <col min="1296" max="1296" width="8.83203125" style="63" customWidth="1"/>
    <col min="1297" max="1297" width="15.5" style="63" customWidth="1"/>
    <col min="1298" max="1298" width="13.83203125" style="63" customWidth="1"/>
    <col min="1299" max="1539" width="9.33203125" style="63"/>
    <col min="1540" max="1540" width="8" style="63" customWidth="1"/>
    <col min="1541" max="1541" width="16.6640625" style="63" customWidth="1"/>
    <col min="1542" max="1542" width="16.5" style="63" customWidth="1"/>
    <col min="1543" max="1543" width="7" style="63" customWidth="1"/>
    <col min="1544" max="1544" width="15.5" style="63" customWidth="1"/>
    <col min="1545" max="1545" width="13.6640625" style="63" customWidth="1"/>
    <col min="1546" max="1546" width="7.83203125" style="63" customWidth="1"/>
    <col min="1547" max="1547" width="15.1640625" style="63" customWidth="1"/>
    <col min="1548" max="1548" width="14" style="63" customWidth="1"/>
    <col min="1549" max="1549" width="7.83203125" style="63" customWidth="1"/>
    <col min="1550" max="1550" width="16.83203125" style="63" customWidth="1"/>
    <col min="1551" max="1551" width="13.6640625" style="63" customWidth="1"/>
    <col min="1552" max="1552" width="8.83203125" style="63" customWidth="1"/>
    <col min="1553" max="1553" width="15.5" style="63" customWidth="1"/>
    <col min="1554" max="1554" width="13.83203125" style="63" customWidth="1"/>
    <col min="1555" max="1795" width="9.33203125" style="63"/>
    <col min="1796" max="1796" width="8" style="63" customWidth="1"/>
    <col min="1797" max="1797" width="16.6640625" style="63" customWidth="1"/>
    <col min="1798" max="1798" width="16.5" style="63" customWidth="1"/>
    <col min="1799" max="1799" width="7" style="63" customWidth="1"/>
    <col min="1800" max="1800" width="15.5" style="63" customWidth="1"/>
    <col min="1801" max="1801" width="13.6640625" style="63" customWidth="1"/>
    <col min="1802" max="1802" width="7.83203125" style="63" customWidth="1"/>
    <col min="1803" max="1803" width="15.1640625" style="63" customWidth="1"/>
    <col min="1804" max="1804" width="14" style="63" customWidth="1"/>
    <col min="1805" max="1805" width="7.83203125" style="63" customWidth="1"/>
    <col min="1806" max="1806" width="16.83203125" style="63" customWidth="1"/>
    <col min="1807" max="1807" width="13.6640625" style="63" customWidth="1"/>
    <col min="1808" max="1808" width="8.83203125" style="63" customWidth="1"/>
    <col min="1809" max="1809" width="15.5" style="63" customWidth="1"/>
    <col min="1810" max="1810" width="13.83203125" style="63" customWidth="1"/>
    <col min="1811" max="2051" width="9.33203125" style="63"/>
    <col min="2052" max="2052" width="8" style="63" customWidth="1"/>
    <col min="2053" max="2053" width="16.6640625" style="63" customWidth="1"/>
    <col min="2054" max="2054" width="16.5" style="63" customWidth="1"/>
    <col min="2055" max="2055" width="7" style="63" customWidth="1"/>
    <col min="2056" max="2056" width="15.5" style="63" customWidth="1"/>
    <col min="2057" max="2057" width="13.6640625" style="63" customWidth="1"/>
    <col min="2058" max="2058" width="7.83203125" style="63" customWidth="1"/>
    <col min="2059" max="2059" width="15.1640625" style="63" customWidth="1"/>
    <col min="2060" max="2060" width="14" style="63" customWidth="1"/>
    <col min="2061" max="2061" width="7.83203125" style="63" customWidth="1"/>
    <col min="2062" max="2062" width="16.83203125" style="63" customWidth="1"/>
    <col min="2063" max="2063" width="13.6640625" style="63" customWidth="1"/>
    <col min="2064" max="2064" width="8.83203125" style="63" customWidth="1"/>
    <col min="2065" max="2065" width="15.5" style="63" customWidth="1"/>
    <col min="2066" max="2066" width="13.83203125" style="63" customWidth="1"/>
    <col min="2067" max="2307" width="9.33203125" style="63"/>
    <col min="2308" max="2308" width="8" style="63" customWidth="1"/>
    <col min="2309" max="2309" width="16.6640625" style="63" customWidth="1"/>
    <col min="2310" max="2310" width="16.5" style="63" customWidth="1"/>
    <col min="2311" max="2311" width="7" style="63" customWidth="1"/>
    <col min="2312" max="2312" width="15.5" style="63" customWidth="1"/>
    <col min="2313" max="2313" width="13.6640625" style="63" customWidth="1"/>
    <col min="2314" max="2314" width="7.83203125" style="63" customWidth="1"/>
    <col min="2315" max="2315" width="15.1640625" style="63" customWidth="1"/>
    <col min="2316" max="2316" width="14" style="63" customWidth="1"/>
    <col min="2317" max="2317" width="7.83203125" style="63" customWidth="1"/>
    <col min="2318" max="2318" width="16.83203125" style="63" customWidth="1"/>
    <col min="2319" max="2319" width="13.6640625" style="63" customWidth="1"/>
    <col min="2320" max="2320" width="8.83203125" style="63" customWidth="1"/>
    <col min="2321" max="2321" width="15.5" style="63" customWidth="1"/>
    <col min="2322" max="2322" width="13.83203125" style="63" customWidth="1"/>
    <col min="2323" max="2563" width="9.33203125" style="63"/>
    <col min="2564" max="2564" width="8" style="63" customWidth="1"/>
    <col min="2565" max="2565" width="16.6640625" style="63" customWidth="1"/>
    <col min="2566" max="2566" width="16.5" style="63" customWidth="1"/>
    <col min="2567" max="2567" width="7" style="63" customWidth="1"/>
    <col min="2568" max="2568" width="15.5" style="63" customWidth="1"/>
    <col min="2569" max="2569" width="13.6640625" style="63" customWidth="1"/>
    <col min="2570" max="2570" width="7.83203125" style="63" customWidth="1"/>
    <col min="2571" max="2571" width="15.1640625" style="63" customWidth="1"/>
    <col min="2572" max="2572" width="14" style="63" customWidth="1"/>
    <col min="2573" max="2573" width="7.83203125" style="63" customWidth="1"/>
    <col min="2574" max="2574" width="16.83203125" style="63" customWidth="1"/>
    <col min="2575" max="2575" width="13.6640625" style="63" customWidth="1"/>
    <col min="2576" max="2576" width="8.83203125" style="63" customWidth="1"/>
    <col min="2577" max="2577" width="15.5" style="63" customWidth="1"/>
    <col min="2578" max="2578" width="13.83203125" style="63" customWidth="1"/>
    <col min="2579" max="2819" width="9.33203125" style="63"/>
    <col min="2820" max="2820" width="8" style="63" customWidth="1"/>
    <col min="2821" max="2821" width="16.6640625" style="63" customWidth="1"/>
    <col min="2822" max="2822" width="16.5" style="63" customWidth="1"/>
    <col min="2823" max="2823" width="7" style="63" customWidth="1"/>
    <col min="2824" max="2824" width="15.5" style="63" customWidth="1"/>
    <col min="2825" max="2825" width="13.6640625" style="63" customWidth="1"/>
    <col min="2826" max="2826" width="7.83203125" style="63" customWidth="1"/>
    <col min="2827" max="2827" width="15.1640625" style="63" customWidth="1"/>
    <col min="2828" max="2828" width="14" style="63" customWidth="1"/>
    <col min="2829" max="2829" width="7.83203125" style="63" customWidth="1"/>
    <col min="2830" max="2830" width="16.83203125" style="63" customWidth="1"/>
    <col min="2831" max="2831" width="13.6640625" style="63" customWidth="1"/>
    <col min="2832" max="2832" width="8.83203125" style="63" customWidth="1"/>
    <col min="2833" max="2833" width="15.5" style="63" customWidth="1"/>
    <col min="2834" max="2834" width="13.83203125" style="63" customWidth="1"/>
    <col min="2835" max="3075" width="9.33203125" style="63"/>
    <col min="3076" max="3076" width="8" style="63" customWidth="1"/>
    <col min="3077" max="3077" width="16.6640625" style="63" customWidth="1"/>
    <col min="3078" max="3078" width="16.5" style="63" customWidth="1"/>
    <col min="3079" max="3079" width="7" style="63" customWidth="1"/>
    <col min="3080" max="3080" width="15.5" style="63" customWidth="1"/>
    <col min="3081" max="3081" width="13.6640625" style="63" customWidth="1"/>
    <col min="3082" max="3082" width="7.83203125" style="63" customWidth="1"/>
    <col min="3083" max="3083" width="15.1640625" style="63" customWidth="1"/>
    <col min="3084" max="3084" width="14" style="63" customWidth="1"/>
    <col min="3085" max="3085" width="7.83203125" style="63" customWidth="1"/>
    <col min="3086" max="3086" width="16.83203125" style="63" customWidth="1"/>
    <col min="3087" max="3087" width="13.6640625" style="63" customWidth="1"/>
    <col min="3088" max="3088" width="8.83203125" style="63" customWidth="1"/>
    <col min="3089" max="3089" width="15.5" style="63" customWidth="1"/>
    <col min="3090" max="3090" width="13.83203125" style="63" customWidth="1"/>
    <col min="3091" max="3331" width="9.33203125" style="63"/>
    <col min="3332" max="3332" width="8" style="63" customWidth="1"/>
    <col min="3333" max="3333" width="16.6640625" style="63" customWidth="1"/>
    <col min="3334" max="3334" width="16.5" style="63" customWidth="1"/>
    <col min="3335" max="3335" width="7" style="63" customWidth="1"/>
    <col min="3336" max="3336" width="15.5" style="63" customWidth="1"/>
    <col min="3337" max="3337" width="13.6640625" style="63" customWidth="1"/>
    <col min="3338" max="3338" width="7.83203125" style="63" customWidth="1"/>
    <col min="3339" max="3339" width="15.1640625" style="63" customWidth="1"/>
    <col min="3340" max="3340" width="14" style="63" customWidth="1"/>
    <col min="3341" max="3341" width="7.83203125" style="63" customWidth="1"/>
    <col min="3342" max="3342" width="16.83203125" style="63" customWidth="1"/>
    <col min="3343" max="3343" width="13.6640625" style="63" customWidth="1"/>
    <col min="3344" max="3344" width="8.83203125" style="63" customWidth="1"/>
    <col min="3345" max="3345" width="15.5" style="63" customWidth="1"/>
    <col min="3346" max="3346" width="13.83203125" style="63" customWidth="1"/>
    <col min="3347" max="3587" width="9.33203125" style="63"/>
    <col min="3588" max="3588" width="8" style="63" customWidth="1"/>
    <col min="3589" max="3589" width="16.6640625" style="63" customWidth="1"/>
    <col min="3590" max="3590" width="16.5" style="63" customWidth="1"/>
    <col min="3591" max="3591" width="7" style="63" customWidth="1"/>
    <col min="3592" max="3592" width="15.5" style="63" customWidth="1"/>
    <col min="3593" max="3593" width="13.6640625" style="63" customWidth="1"/>
    <col min="3594" max="3594" width="7.83203125" style="63" customWidth="1"/>
    <col min="3595" max="3595" width="15.1640625" style="63" customWidth="1"/>
    <col min="3596" max="3596" width="14" style="63" customWidth="1"/>
    <col min="3597" max="3597" width="7.83203125" style="63" customWidth="1"/>
    <col min="3598" max="3598" width="16.83203125" style="63" customWidth="1"/>
    <col min="3599" max="3599" width="13.6640625" style="63" customWidth="1"/>
    <col min="3600" max="3600" width="8.83203125" style="63" customWidth="1"/>
    <col min="3601" max="3601" width="15.5" style="63" customWidth="1"/>
    <col min="3602" max="3602" width="13.83203125" style="63" customWidth="1"/>
    <col min="3603" max="3843" width="9.33203125" style="63"/>
    <col min="3844" max="3844" width="8" style="63" customWidth="1"/>
    <col min="3845" max="3845" width="16.6640625" style="63" customWidth="1"/>
    <col min="3846" max="3846" width="16.5" style="63" customWidth="1"/>
    <col min="3847" max="3847" width="7" style="63" customWidth="1"/>
    <col min="3848" max="3848" width="15.5" style="63" customWidth="1"/>
    <col min="3849" max="3849" width="13.6640625" style="63" customWidth="1"/>
    <col min="3850" max="3850" width="7.83203125" style="63" customWidth="1"/>
    <col min="3851" max="3851" width="15.1640625" style="63" customWidth="1"/>
    <col min="3852" max="3852" width="14" style="63" customWidth="1"/>
    <col min="3853" max="3853" width="7.83203125" style="63" customWidth="1"/>
    <col min="3854" max="3854" width="16.83203125" style="63" customWidth="1"/>
    <col min="3855" max="3855" width="13.6640625" style="63" customWidth="1"/>
    <col min="3856" max="3856" width="8.83203125" style="63" customWidth="1"/>
    <col min="3857" max="3857" width="15.5" style="63" customWidth="1"/>
    <col min="3858" max="3858" width="13.83203125" style="63" customWidth="1"/>
    <col min="3859" max="4099" width="9.33203125" style="63"/>
    <col min="4100" max="4100" width="8" style="63" customWidth="1"/>
    <col min="4101" max="4101" width="16.6640625" style="63" customWidth="1"/>
    <col min="4102" max="4102" width="16.5" style="63" customWidth="1"/>
    <col min="4103" max="4103" width="7" style="63" customWidth="1"/>
    <col min="4104" max="4104" width="15.5" style="63" customWidth="1"/>
    <col min="4105" max="4105" width="13.6640625" style="63" customWidth="1"/>
    <col min="4106" max="4106" width="7.83203125" style="63" customWidth="1"/>
    <col min="4107" max="4107" width="15.1640625" style="63" customWidth="1"/>
    <col min="4108" max="4108" width="14" style="63" customWidth="1"/>
    <col min="4109" max="4109" width="7.83203125" style="63" customWidth="1"/>
    <col min="4110" max="4110" width="16.83203125" style="63" customWidth="1"/>
    <col min="4111" max="4111" width="13.6640625" style="63" customWidth="1"/>
    <col min="4112" max="4112" width="8.83203125" style="63" customWidth="1"/>
    <col min="4113" max="4113" width="15.5" style="63" customWidth="1"/>
    <col min="4114" max="4114" width="13.83203125" style="63" customWidth="1"/>
    <col min="4115" max="4355" width="9.33203125" style="63"/>
    <col min="4356" max="4356" width="8" style="63" customWidth="1"/>
    <col min="4357" max="4357" width="16.6640625" style="63" customWidth="1"/>
    <col min="4358" max="4358" width="16.5" style="63" customWidth="1"/>
    <col min="4359" max="4359" width="7" style="63" customWidth="1"/>
    <col min="4360" max="4360" width="15.5" style="63" customWidth="1"/>
    <col min="4361" max="4361" width="13.6640625" style="63" customWidth="1"/>
    <col min="4362" max="4362" width="7.83203125" style="63" customWidth="1"/>
    <col min="4363" max="4363" width="15.1640625" style="63" customWidth="1"/>
    <col min="4364" max="4364" width="14" style="63" customWidth="1"/>
    <col min="4365" max="4365" width="7.83203125" style="63" customWidth="1"/>
    <col min="4366" max="4366" width="16.83203125" style="63" customWidth="1"/>
    <col min="4367" max="4367" width="13.6640625" style="63" customWidth="1"/>
    <col min="4368" max="4368" width="8.83203125" style="63" customWidth="1"/>
    <col min="4369" max="4369" width="15.5" style="63" customWidth="1"/>
    <col min="4370" max="4370" width="13.83203125" style="63" customWidth="1"/>
    <col min="4371" max="4611" width="9.33203125" style="63"/>
    <col min="4612" max="4612" width="8" style="63" customWidth="1"/>
    <col min="4613" max="4613" width="16.6640625" style="63" customWidth="1"/>
    <col min="4614" max="4614" width="16.5" style="63" customWidth="1"/>
    <col min="4615" max="4615" width="7" style="63" customWidth="1"/>
    <col min="4616" max="4616" width="15.5" style="63" customWidth="1"/>
    <col min="4617" max="4617" width="13.6640625" style="63" customWidth="1"/>
    <col min="4618" max="4618" width="7.83203125" style="63" customWidth="1"/>
    <col min="4619" max="4619" width="15.1640625" style="63" customWidth="1"/>
    <col min="4620" max="4620" width="14" style="63" customWidth="1"/>
    <col min="4621" max="4621" width="7.83203125" style="63" customWidth="1"/>
    <col min="4622" max="4622" width="16.83203125" style="63" customWidth="1"/>
    <col min="4623" max="4623" width="13.6640625" style="63" customWidth="1"/>
    <col min="4624" max="4624" width="8.83203125" style="63" customWidth="1"/>
    <col min="4625" max="4625" width="15.5" style="63" customWidth="1"/>
    <col min="4626" max="4626" width="13.83203125" style="63" customWidth="1"/>
    <col min="4627" max="4867" width="9.33203125" style="63"/>
    <col min="4868" max="4868" width="8" style="63" customWidth="1"/>
    <col min="4869" max="4869" width="16.6640625" style="63" customWidth="1"/>
    <col min="4870" max="4870" width="16.5" style="63" customWidth="1"/>
    <col min="4871" max="4871" width="7" style="63" customWidth="1"/>
    <col min="4872" max="4872" width="15.5" style="63" customWidth="1"/>
    <col min="4873" max="4873" width="13.6640625" style="63" customWidth="1"/>
    <col min="4874" max="4874" width="7.83203125" style="63" customWidth="1"/>
    <col min="4875" max="4875" width="15.1640625" style="63" customWidth="1"/>
    <col min="4876" max="4876" width="14" style="63" customWidth="1"/>
    <col min="4877" max="4877" width="7.83203125" style="63" customWidth="1"/>
    <col min="4878" max="4878" width="16.83203125" style="63" customWidth="1"/>
    <col min="4879" max="4879" width="13.6640625" style="63" customWidth="1"/>
    <col min="4880" max="4880" width="8.83203125" style="63" customWidth="1"/>
    <col min="4881" max="4881" width="15.5" style="63" customWidth="1"/>
    <col min="4882" max="4882" width="13.83203125" style="63" customWidth="1"/>
    <col min="4883" max="5123" width="9.33203125" style="63"/>
    <col min="5124" max="5124" width="8" style="63" customWidth="1"/>
    <col min="5125" max="5125" width="16.6640625" style="63" customWidth="1"/>
    <col min="5126" max="5126" width="16.5" style="63" customWidth="1"/>
    <col min="5127" max="5127" width="7" style="63" customWidth="1"/>
    <col min="5128" max="5128" width="15.5" style="63" customWidth="1"/>
    <col min="5129" max="5129" width="13.6640625" style="63" customWidth="1"/>
    <col min="5130" max="5130" width="7.83203125" style="63" customWidth="1"/>
    <col min="5131" max="5131" width="15.1640625" style="63" customWidth="1"/>
    <col min="5132" max="5132" width="14" style="63" customWidth="1"/>
    <col min="5133" max="5133" width="7.83203125" style="63" customWidth="1"/>
    <col min="5134" max="5134" width="16.83203125" style="63" customWidth="1"/>
    <col min="5135" max="5135" width="13.6640625" style="63" customWidth="1"/>
    <col min="5136" max="5136" width="8.83203125" style="63" customWidth="1"/>
    <col min="5137" max="5137" width="15.5" style="63" customWidth="1"/>
    <col min="5138" max="5138" width="13.83203125" style="63" customWidth="1"/>
    <col min="5139" max="5379" width="9.33203125" style="63"/>
    <col min="5380" max="5380" width="8" style="63" customWidth="1"/>
    <col min="5381" max="5381" width="16.6640625" style="63" customWidth="1"/>
    <col min="5382" max="5382" width="16.5" style="63" customWidth="1"/>
    <col min="5383" max="5383" width="7" style="63" customWidth="1"/>
    <col min="5384" max="5384" width="15.5" style="63" customWidth="1"/>
    <col min="5385" max="5385" width="13.6640625" style="63" customWidth="1"/>
    <col min="5386" max="5386" width="7.83203125" style="63" customWidth="1"/>
    <col min="5387" max="5387" width="15.1640625" style="63" customWidth="1"/>
    <col min="5388" max="5388" width="14" style="63" customWidth="1"/>
    <col min="5389" max="5389" width="7.83203125" style="63" customWidth="1"/>
    <col min="5390" max="5390" width="16.83203125" style="63" customWidth="1"/>
    <col min="5391" max="5391" width="13.6640625" style="63" customWidth="1"/>
    <col min="5392" max="5392" width="8.83203125" style="63" customWidth="1"/>
    <col min="5393" max="5393" width="15.5" style="63" customWidth="1"/>
    <col min="5394" max="5394" width="13.83203125" style="63" customWidth="1"/>
    <col min="5395" max="5635" width="9.33203125" style="63"/>
    <col min="5636" max="5636" width="8" style="63" customWidth="1"/>
    <col min="5637" max="5637" width="16.6640625" style="63" customWidth="1"/>
    <col min="5638" max="5638" width="16.5" style="63" customWidth="1"/>
    <col min="5639" max="5639" width="7" style="63" customWidth="1"/>
    <col min="5640" max="5640" width="15.5" style="63" customWidth="1"/>
    <col min="5641" max="5641" width="13.6640625" style="63" customWidth="1"/>
    <col min="5642" max="5642" width="7.83203125" style="63" customWidth="1"/>
    <col min="5643" max="5643" width="15.1640625" style="63" customWidth="1"/>
    <col min="5644" max="5644" width="14" style="63" customWidth="1"/>
    <col min="5645" max="5645" width="7.83203125" style="63" customWidth="1"/>
    <col min="5646" max="5646" width="16.83203125" style="63" customWidth="1"/>
    <col min="5647" max="5647" width="13.6640625" style="63" customWidth="1"/>
    <col min="5648" max="5648" width="8.83203125" style="63" customWidth="1"/>
    <col min="5649" max="5649" width="15.5" style="63" customWidth="1"/>
    <col min="5650" max="5650" width="13.83203125" style="63" customWidth="1"/>
    <col min="5651" max="5891" width="9.33203125" style="63"/>
    <col min="5892" max="5892" width="8" style="63" customWidth="1"/>
    <col min="5893" max="5893" width="16.6640625" style="63" customWidth="1"/>
    <col min="5894" max="5894" width="16.5" style="63" customWidth="1"/>
    <col min="5895" max="5895" width="7" style="63" customWidth="1"/>
    <col min="5896" max="5896" width="15.5" style="63" customWidth="1"/>
    <col min="5897" max="5897" width="13.6640625" style="63" customWidth="1"/>
    <col min="5898" max="5898" width="7.83203125" style="63" customWidth="1"/>
    <col min="5899" max="5899" width="15.1640625" style="63" customWidth="1"/>
    <col min="5900" max="5900" width="14" style="63" customWidth="1"/>
    <col min="5901" max="5901" width="7.83203125" style="63" customWidth="1"/>
    <col min="5902" max="5902" width="16.83203125" style="63" customWidth="1"/>
    <col min="5903" max="5903" width="13.6640625" style="63" customWidth="1"/>
    <col min="5904" max="5904" width="8.83203125" style="63" customWidth="1"/>
    <col min="5905" max="5905" width="15.5" style="63" customWidth="1"/>
    <col min="5906" max="5906" width="13.83203125" style="63" customWidth="1"/>
    <col min="5907" max="6147" width="9.33203125" style="63"/>
    <col min="6148" max="6148" width="8" style="63" customWidth="1"/>
    <col min="6149" max="6149" width="16.6640625" style="63" customWidth="1"/>
    <col min="6150" max="6150" width="16.5" style="63" customWidth="1"/>
    <col min="6151" max="6151" width="7" style="63" customWidth="1"/>
    <col min="6152" max="6152" width="15.5" style="63" customWidth="1"/>
    <col min="6153" max="6153" width="13.6640625" style="63" customWidth="1"/>
    <col min="6154" max="6154" width="7.83203125" style="63" customWidth="1"/>
    <col min="6155" max="6155" width="15.1640625" style="63" customWidth="1"/>
    <col min="6156" max="6156" width="14" style="63" customWidth="1"/>
    <col min="6157" max="6157" width="7.83203125" style="63" customWidth="1"/>
    <col min="6158" max="6158" width="16.83203125" style="63" customWidth="1"/>
    <col min="6159" max="6159" width="13.6640625" style="63" customWidth="1"/>
    <col min="6160" max="6160" width="8.83203125" style="63" customWidth="1"/>
    <col min="6161" max="6161" width="15.5" style="63" customWidth="1"/>
    <col min="6162" max="6162" width="13.83203125" style="63" customWidth="1"/>
    <col min="6163" max="6403" width="9.33203125" style="63"/>
    <col min="6404" max="6404" width="8" style="63" customWidth="1"/>
    <col min="6405" max="6405" width="16.6640625" style="63" customWidth="1"/>
    <col min="6406" max="6406" width="16.5" style="63" customWidth="1"/>
    <col min="6407" max="6407" width="7" style="63" customWidth="1"/>
    <col min="6408" max="6408" width="15.5" style="63" customWidth="1"/>
    <col min="6409" max="6409" width="13.6640625" style="63" customWidth="1"/>
    <col min="6410" max="6410" width="7.83203125" style="63" customWidth="1"/>
    <col min="6411" max="6411" width="15.1640625" style="63" customWidth="1"/>
    <col min="6412" max="6412" width="14" style="63" customWidth="1"/>
    <col min="6413" max="6413" width="7.83203125" style="63" customWidth="1"/>
    <col min="6414" max="6414" width="16.83203125" style="63" customWidth="1"/>
    <col min="6415" max="6415" width="13.6640625" style="63" customWidth="1"/>
    <col min="6416" max="6416" width="8.83203125" style="63" customWidth="1"/>
    <col min="6417" max="6417" width="15.5" style="63" customWidth="1"/>
    <col min="6418" max="6418" width="13.83203125" style="63" customWidth="1"/>
    <col min="6419" max="6659" width="9.33203125" style="63"/>
    <col min="6660" max="6660" width="8" style="63" customWidth="1"/>
    <col min="6661" max="6661" width="16.6640625" style="63" customWidth="1"/>
    <col min="6662" max="6662" width="16.5" style="63" customWidth="1"/>
    <col min="6663" max="6663" width="7" style="63" customWidth="1"/>
    <col min="6664" max="6664" width="15.5" style="63" customWidth="1"/>
    <col min="6665" max="6665" width="13.6640625" style="63" customWidth="1"/>
    <col min="6666" max="6666" width="7.83203125" style="63" customWidth="1"/>
    <col min="6667" max="6667" width="15.1640625" style="63" customWidth="1"/>
    <col min="6668" max="6668" width="14" style="63" customWidth="1"/>
    <col min="6669" max="6669" width="7.83203125" style="63" customWidth="1"/>
    <col min="6670" max="6670" width="16.83203125" style="63" customWidth="1"/>
    <col min="6671" max="6671" width="13.6640625" style="63" customWidth="1"/>
    <col min="6672" max="6672" width="8.83203125" style="63" customWidth="1"/>
    <col min="6673" max="6673" width="15.5" style="63" customWidth="1"/>
    <col min="6674" max="6674" width="13.83203125" style="63" customWidth="1"/>
    <col min="6675" max="6915" width="9.33203125" style="63"/>
    <col min="6916" max="6916" width="8" style="63" customWidth="1"/>
    <col min="6917" max="6917" width="16.6640625" style="63" customWidth="1"/>
    <col min="6918" max="6918" width="16.5" style="63" customWidth="1"/>
    <col min="6919" max="6919" width="7" style="63" customWidth="1"/>
    <col min="6920" max="6920" width="15.5" style="63" customWidth="1"/>
    <col min="6921" max="6921" width="13.6640625" style="63" customWidth="1"/>
    <col min="6922" max="6922" width="7.83203125" style="63" customWidth="1"/>
    <col min="6923" max="6923" width="15.1640625" style="63" customWidth="1"/>
    <col min="6924" max="6924" width="14" style="63" customWidth="1"/>
    <col min="6925" max="6925" width="7.83203125" style="63" customWidth="1"/>
    <col min="6926" max="6926" width="16.83203125" style="63" customWidth="1"/>
    <col min="6927" max="6927" width="13.6640625" style="63" customWidth="1"/>
    <col min="6928" max="6928" width="8.83203125" style="63" customWidth="1"/>
    <col min="6929" max="6929" width="15.5" style="63" customWidth="1"/>
    <col min="6930" max="6930" width="13.83203125" style="63" customWidth="1"/>
    <col min="6931" max="7171" width="9.33203125" style="63"/>
    <col min="7172" max="7172" width="8" style="63" customWidth="1"/>
    <col min="7173" max="7173" width="16.6640625" style="63" customWidth="1"/>
    <col min="7174" max="7174" width="16.5" style="63" customWidth="1"/>
    <col min="7175" max="7175" width="7" style="63" customWidth="1"/>
    <col min="7176" max="7176" width="15.5" style="63" customWidth="1"/>
    <col min="7177" max="7177" width="13.6640625" style="63" customWidth="1"/>
    <col min="7178" max="7178" width="7.83203125" style="63" customWidth="1"/>
    <col min="7179" max="7179" width="15.1640625" style="63" customWidth="1"/>
    <col min="7180" max="7180" width="14" style="63" customWidth="1"/>
    <col min="7181" max="7181" width="7.83203125" style="63" customWidth="1"/>
    <col min="7182" max="7182" width="16.83203125" style="63" customWidth="1"/>
    <col min="7183" max="7183" width="13.6640625" style="63" customWidth="1"/>
    <col min="7184" max="7184" width="8.83203125" style="63" customWidth="1"/>
    <col min="7185" max="7185" width="15.5" style="63" customWidth="1"/>
    <col min="7186" max="7186" width="13.83203125" style="63" customWidth="1"/>
    <col min="7187" max="7427" width="9.33203125" style="63"/>
    <col min="7428" max="7428" width="8" style="63" customWidth="1"/>
    <col min="7429" max="7429" width="16.6640625" style="63" customWidth="1"/>
    <col min="7430" max="7430" width="16.5" style="63" customWidth="1"/>
    <col min="7431" max="7431" width="7" style="63" customWidth="1"/>
    <col min="7432" max="7432" width="15.5" style="63" customWidth="1"/>
    <col min="7433" max="7433" width="13.6640625" style="63" customWidth="1"/>
    <col min="7434" max="7434" width="7.83203125" style="63" customWidth="1"/>
    <col min="7435" max="7435" width="15.1640625" style="63" customWidth="1"/>
    <col min="7436" max="7436" width="14" style="63" customWidth="1"/>
    <col min="7437" max="7437" width="7.83203125" style="63" customWidth="1"/>
    <col min="7438" max="7438" width="16.83203125" style="63" customWidth="1"/>
    <col min="7439" max="7439" width="13.6640625" style="63" customWidth="1"/>
    <col min="7440" max="7440" width="8.83203125" style="63" customWidth="1"/>
    <col min="7441" max="7441" width="15.5" style="63" customWidth="1"/>
    <col min="7442" max="7442" width="13.83203125" style="63" customWidth="1"/>
    <col min="7443" max="7683" width="9.33203125" style="63"/>
    <col min="7684" max="7684" width="8" style="63" customWidth="1"/>
    <col min="7685" max="7685" width="16.6640625" style="63" customWidth="1"/>
    <col min="7686" max="7686" width="16.5" style="63" customWidth="1"/>
    <col min="7687" max="7687" width="7" style="63" customWidth="1"/>
    <col min="7688" max="7688" width="15.5" style="63" customWidth="1"/>
    <col min="7689" max="7689" width="13.6640625" style="63" customWidth="1"/>
    <col min="7690" max="7690" width="7.83203125" style="63" customWidth="1"/>
    <col min="7691" max="7691" width="15.1640625" style="63" customWidth="1"/>
    <col min="7692" max="7692" width="14" style="63" customWidth="1"/>
    <col min="7693" max="7693" width="7.83203125" style="63" customWidth="1"/>
    <col min="7694" max="7694" width="16.83203125" style="63" customWidth="1"/>
    <col min="7695" max="7695" width="13.6640625" style="63" customWidth="1"/>
    <col min="7696" max="7696" width="8.83203125" style="63" customWidth="1"/>
    <col min="7697" max="7697" width="15.5" style="63" customWidth="1"/>
    <col min="7698" max="7698" width="13.83203125" style="63" customWidth="1"/>
    <col min="7699" max="7939" width="9.33203125" style="63"/>
    <col min="7940" max="7940" width="8" style="63" customWidth="1"/>
    <col min="7941" max="7941" width="16.6640625" style="63" customWidth="1"/>
    <col min="7942" max="7942" width="16.5" style="63" customWidth="1"/>
    <col min="7943" max="7943" width="7" style="63" customWidth="1"/>
    <col min="7944" max="7944" width="15.5" style="63" customWidth="1"/>
    <col min="7945" max="7945" width="13.6640625" style="63" customWidth="1"/>
    <col min="7946" max="7946" width="7.83203125" style="63" customWidth="1"/>
    <col min="7947" max="7947" width="15.1640625" style="63" customWidth="1"/>
    <col min="7948" max="7948" width="14" style="63" customWidth="1"/>
    <col min="7949" max="7949" width="7.83203125" style="63" customWidth="1"/>
    <col min="7950" max="7950" width="16.83203125" style="63" customWidth="1"/>
    <col min="7951" max="7951" width="13.6640625" style="63" customWidth="1"/>
    <col min="7952" max="7952" width="8.83203125" style="63" customWidth="1"/>
    <col min="7953" max="7953" width="15.5" style="63" customWidth="1"/>
    <col min="7954" max="7954" width="13.83203125" style="63" customWidth="1"/>
    <col min="7955" max="8195" width="9.33203125" style="63"/>
    <col min="8196" max="8196" width="8" style="63" customWidth="1"/>
    <col min="8197" max="8197" width="16.6640625" style="63" customWidth="1"/>
    <col min="8198" max="8198" width="16.5" style="63" customWidth="1"/>
    <col min="8199" max="8199" width="7" style="63" customWidth="1"/>
    <col min="8200" max="8200" width="15.5" style="63" customWidth="1"/>
    <col min="8201" max="8201" width="13.6640625" style="63" customWidth="1"/>
    <col min="8202" max="8202" width="7.83203125" style="63" customWidth="1"/>
    <col min="8203" max="8203" width="15.1640625" style="63" customWidth="1"/>
    <col min="8204" max="8204" width="14" style="63" customWidth="1"/>
    <col min="8205" max="8205" width="7.83203125" style="63" customWidth="1"/>
    <col min="8206" max="8206" width="16.83203125" style="63" customWidth="1"/>
    <col min="8207" max="8207" width="13.6640625" style="63" customWidth="1"/>
    <col min="8208" max="8208" width="8.83203125" style="63" customWidth="1"/>
    <col min="8209" max="8209" width="15.5" style="63" customWidth="1"/>
    <col min="8210" max="8210" width="13.83203125" style="63" customWidth="1"/>
    <col min="8211" max="8451" width="9.33203125" style="63"/>
    <col min="8452" max="8452" width="8" style="63" customWidth="1"/>
    <col min="8453" max="8453" width="16.6640625" style="63" customWidth="1"/>
    <col min="8454" max="8454" width="16.5" style="63" customWidth="1"/>
    <col min="8455" max="8455" width="7" style="63" customWidth="1"/>
    <col min="8456" max="8456" width="15.5" style="63" customWidth="1"/>
    <col min="8457" max="8457" width="13.6640625" style="63" customWidth="1"/>
    <col min="8458" max="8458" width="7.83203125" style="63" customWidth="1"/>
    <col min="8459" max="8459" width="15.1640625" style="63" customWidth="1"/>
    <col min="8460" max="8460" width="14" style="63" customWidth="1"/>
    <col min="8461" max="8461" width="7.83203125" style="63" customWidth="1"/>
    <col min="8462" max="8462" width="16.83203125" style="63" customWidth="1"/>
    <col min="8463" max="8463" width="13.6640625" style="63" customWidth="1"/>
    <col min="8464" max="8464" width="8.83203125" style="63" customWidth="1"/>
    <col min="8465" max="8465" width="15.5" style="63" customWidth="1"/>
    <col min="8466" max="8466" width="13.83203125" style="63" customWidth="1"/>
    <col min="8467" max="8707" width="9.33203125" style="63"/>
    <col min="8708" max="8708" width="8" style="63" customWidth="1"/>
    <col min="8709" max="8709" width="16.6640625" style="63" customWidth="1"/>
    <col min="8710" max="8710" width="16.5" style="63" customWidth="1"/>
    <col min="8711" max="8711" width="7" style="63" customWidth="1"/>
    <col min="8712" max="8712" width="15.5" style="63" customWidth="1"/>
    <col min="8713" max="8713" width="13.6640625" style="63" customWidth="1"/>
    <col min="8714" max="8714" width="7.83203125" style="63" customWidth="1"/>
    <col min="8715" max="8715" width="15.1640625" style="63" customWidth="1"/>
    <col min="8716" max="8716" width="14" style="63" customWidth="1"/>
    <col min="8717" max="8717" width="7.83203125" style="63" customWidth="1"/>
    <col min="8718" max="8718" width="16.83203125" style="63" customWidth="1"/>
    <col min="8719" max="8719" width="13.6640625" style="63" customWidth="1"/>
    <col min="8720" max="8720" width="8.83203125" style="63" customWidth="1"/>
    <col min="8721" max="8721" width="15.5" style="63" customWidth="1"/>
    <col min="8722" max="8722" width="13.83203125" style="63" customWidth="1"/>
    <col min="8723" max="8963" width="9.33203125" style="63"/>
    <col min="8964" max="8964" width="8" style="63" customWidth="1"/>
    <col min="8965" max="8965" width="16.6640625" style="63" customWidth="1"/>
    <col min="8966" max="8966" width="16.5" style="63" customWidth="1"/>
    <col min="8967" max="8967" width="7" style="63" customWidth="1"/>
    <col min="8968" max="8968" width="15.5" style="63" customWidth="1"/>
    <col min="8969" max="8969" width="13.6640625" style="63" customWidth="1"/>
    <col min="8970" max="8970" width="7.83203125" style="63" customWidth="1"/>
    <col min="8971" max="8971" width="15.1640625" style="63" customWidth="1"/>
    <col min="8972" max="8972" width="14" style="63" customWidth="1"/>
    <col min="8973" max="8973" width="7.83203125" style="63" customWidth="1"/>
    <col min="8974" max="8974" width="16.83203125" style="63" customWidth="1"/>
    <col min="8975" max="8975" width="13.6640625" style="63" customWidth="1"/>
    <col min="8976" max="8976" width="8.83203125" style="63" customWidth="1"/>
    <col min="8977" max="8977" width="15.5" style="63" customWidth="1"/>
    <col min="8978" max="8978" width="13.83203125" style="63" customWidth="1"/>
    <col min="8979" max="9219" width="9.33203125" style="63"/>
    <col min="9220" max="9220" width="8" style="63" customWidth="1"/>
    <col min="9221" max="9221" width="16.6640625" style="63" customWidth="1"/>
    <col min="9222" max="9222" width="16.5" style="63" customWidth="1"/>
    <col min="9223" max="9223" width="7" style="63" customWidth="1"/>
    <col min="9224" max="9224" width="15.5" style="63" customWidth="1"/>
    <col min="9225" max="9225" width="13.6640625" style="63" customWidth="1"/>
    <col min="9226" max="9226" width="7.83203125" style="63" customWidth="1"/>
    <col min="9227" max="9227" width="15.1640625" style="63" customWidth="1"/>
    <col min="9228" max="9228" width="14" style="63" customWidth="1"/>
    <col min="9229" max="9229" width="7.83203125" style="63" customWidth="1"/>
    <col min="9230" max="9230" width="16.83203125" style="63" customWidth="1"/>
    <col min="9231" max="9231" width="13.6640625" style="63" customWidth="1"/>
    <col min="9232" max="9232" width="8.83203125" style="63" customWidth="1"/>
    <col min="9233" max="9233" width="15.5" style="63" customWidth="1"/>
    <col min="9234" max="9234" width="13.83203125" style="63" customWidth="1"/>
    <col min="9235" max="9475" width="9.33203125" style="63"/>
    <col min="9476" max="9476" width="8" style="63" customWidth="1"/>
    <col min="9477" max="9477" width="16.6640625" style="63" customWidth="1"/>
    <col min="9478" max="9478" width="16.5" style="63" customWidth="1"/>
    <col min="9479" max="9479" width="7" style="63" customWidth="1"/>
    <col min="9480" max="9480" width="15.5" style="63" customWidth="1"/>
    <col min="9481" max="9481" width="13.6640625" style="63" customWidth="1"/>
    <col min="9482" max="9482" width="7.83203125" style="63" customWidth="1"/>
    <col min="9483" max="9483" width="15.1640625" style="63" customWidth="1"/>
    <col min="9484" max="9484" width="14" style="63" customWidth="1"/>
    <col min="9485" max="9485" width="7.83203125" style="63" customWidth="1"/>
    <col min="9486" max="9486" width="16.83203125" style="63" customWidth="1"/>
    <col min="9487" max="9487" width="13.6640625" style="63" customWidth="1"/>
    <col min="9488" max="9488" width="8.83203125" style="63" customWidth="1"/>
    <col min="9489" max="9489" width="15.5" style="63" customWidth="1"/>
    <col min="9490" max="9490" width="13.83203125" style="63" customWidth="1"/>
    <col min="9491" max="9731" width="9.33203125" style="63"/>
    <col min="9732" max="9732" width="8" style="63" customWidth="1"/>
    <col min="9733" max="9733" width="16.6640625" style="63" customWidth="1"/>
    <col min="9734" max="9734" width="16.5" style="63" customWidth="1"/>
    <col min="9735" max="9735" width="7" style="63" customWidth="1"/>
    <col min="9736" max="9736" width="15.5" style="63" customWidth="1"/>
    <col min="9737" max="9737" width="13.6640625" style="63" customWidth="1"/>
    <col min="9738" max="9738" width="7.83203125" style="63" customWidth="1"/>
    <col min="9739" max="9739" width="15.1640625" style="63" customWidth="1"/>
    <col min="9740" max="9740" width="14" style="63" customWidth="1"/>
    <col min="9741" max="9741" width="7.83203125" style="63" customWidth="1"/>
    <col min="9742" max="9742" width="16.83203125" style="63" customWidth="1"/>
    <col min="9743" max="9743" width="13.6640625" style="63" customWidth="1"/>
    <col min="9744" max="9744" width="8.83203125" style="63" customWidth="1"/>
    <col min="9745" max="9745" width="15.5" style="63" customWidth="1"/>
    <col min="9746" max="9746" width="13.83203125" style="63" customWidth="1"/>
    <col min="9747" max="9987" width="9.33203125" style="63"/>
    <col min="9988" max="9988" width="8" style="63" customWidth="1"/>
    <col min="9989" max="9989" width="16.6640625" style="63" customWidth="1"/>
    <col min="9990" max="9990" width="16.5" style="63" customWidth="1"/>
    <col min="9991" max="9991" width="7" style="63" customWidth="1"/>
    <col min="9992" max="9992" width="15.5" style="63" customWidth="1"/>
    <col min="9993" max="9993" width="13.6640625" style="63" customWidth="1"/>
    <col min="9994" max="9994" width="7.83203125" style="63" customWidth="1"/>
    <col min="9995" max="9995" width="15.1640625" style="63" customWidth="1"/>
    <col min="9996" max="9996" width="14" style="63" customWidth="1"/>
    <col min="9997" max="9997" width="7.83203125" style="63" customWidth="1"/>
    <col min="9998" max="9998" width="16.83203125" style="63" customWidth="1"/>
    <col min="9999" max="9999" width="13.6640625" style="63" customWidth="1"/>
    <col min="10000" max="10000" width="8.83203125" style="63" customWidth="1"/>
    <col min="10001" max="10001" width="15.5" style="63" customWidth="1"/>
    <col min="10002" max="10002" width="13.83203125" style="63" customWidth="1"/>
    <col min="10003" max="10243" width="9.33203125" style="63"/>
    <col min="10244" max="10244" width="8" style="63" customWidth="1"/>
    <col min="10245" max="10245" width="16.6640625" style="63" customWidth="1"/>
    <col min="10246" max="10246" width="16.5" style="63" customWidth="1"/>
    <col min="10247" max="10247" width="7" style="63" customWidth="1"/>
    <col min="10248" max="10248" width="15.5" style="63" customWidth="1"/>
    <col min="10249" max="10249" width="13.6640625" style="63" customWidth="1"/>
    <col min="10250" max="10250" width="7.83203125" style="63" customWidth="1"/>
    <col min="10251" max="10251" width="15.1640625" style="63" customWidth="1"/>
    <col min="10252" max="10252" width="14" style="63" customWidth="1"/>
    <col min="10253" max="10253" width="7.83203125" style="63" customWidth="1"/>
    <col min="10254" max="10254" width="16.83203125" style="63" customWidth="1"/>
    <col min="10255" max="10255" width="13.6640625" style="63" customWidth="1"/>
    <col min="10256" max="10256" width="8.83203125" style="63" customWidth="1"/>
    <col min="10257" max="10257" width="15.5" style="63" customWidth="1"/>
    <col min="10258" max="10258" width="13.83203125" style="63" customWidth="1"/>
    <col min="10259" max="10499" width="9.33203125" style="63"/>
    <col min="10500" max="10500" width="8" style="63" customWidth="1"/>
    <col min="10501" max="10501" width="16.6640625" style="63" customWidth="1"/>
    <col min="10502" max="10502" width="16.5" style="63" customWidth="1"/>
    <col min="10503" max="10503" width="7" style="63" customWidth="1"/>
    <col min="10504" max="10504" width="15.5" style="63" customWidth="1"/>
    <col min="10505" max="10505" width="13.6640625" style="63" customWidth="1"/>
    <col min="10506" max="10506" width="7.83203125" style="63" customWidth="1"/>
    <col min="10507" max="10507" width="15.1640625" style="63" customWidth="1"/>
    <col min="10508" max="10508" width="14" style="63" customWidth="1"/>
    <col min="10509" max="10509" width="7.83203125" style="63" customWidth="1"/>
    <col min="10510" max="10510" width="16.83203125" style="63" customWidth="1"/>
    <col min="10511" max="10511" width="13.6640625" style="63" customWidth="1"/>
    <col min="10512" max="10512" width="8.83203125" style="63" customWidth="1"/>
    <col min="10513" max="10513" width="15.5" style="63" customWidth="1"/>
    <col min="10514" max="10514" width="13.83203125" style="63" customWidth="1"/>
    <col min="10515" max="10755" width="9.33203125" style="63"/>
    <col min="10756" max="10756" width="8" style="63" customWidth="1"/>
    <col min="10757" max="10757" width="16.6640625" style="63" customWidth="1"/>
    <col min="10758" max="10758" width="16.5" style="63" customWidth="1"/>
    <col min="10759" max="10759" width="7" style="63" customWidth="1"/>
    <col min="10760" max="10760" width="15.5" style="63" customWidth="1"/>
    <col min="10761" max="10761" width="13.6640625" style="63" customWidth="1"/>
    <col min="10762" max="10762" width="7.83203125" style="63" customWidth="1"/>
    <col min="10763" max="10763" width="15.1640625" style="63" customWidth="1"/>
    <col min="10764" max="10764" width="14" style="63" customWidth="1"/>
    <col min="10765" max="10765" width="7.83203125" style="63" customWidth="1"/>
    <col min="10766" max="10766" width="16.83203125" style="63" customWidth="1"/>
    <col min="10767" max="10767" width="13.6640625" style="63" customWidth="1"/>
    <col min="10768" max="10768" width="8.83203125" style="63" customWidth="1"/>
    <col min="10769" max="10769" width="15.5" style="63" customWidth="1"/>
    <col min="10770" max="10770" width="13.83203125" style="63" customWidth="1"/>
    <col min="10771" max="11011" width="9.33203125" style="63"/>
    <col min="11012" max="11012" width="8" style="63" customWidth="1"/>
    <col min="11013" max="11013" width="16.6640625" style="63" customWidth="1"/>
    <col min="11014" max="11014" width="16.5" style="63" customWidth="1"/>
    <col min="11015" max="11015" width="7" style="63" customWidth="1"/>
    <col min="11016" max="11016" width="15.5" style="63" customWidth="1"/>
    <col min="11017" max="11017" width="13.6640625" style="63" customWidth="1"/>
    <col min="11018" max="11018" width="7.83203125" style="63" customWidth="1"/>
    <col min="11019" max="11019" width="15.1640625" style="63" customWidth="1"/>
    <col min="11020" max="11020" width="14" style="63" customWidth="1"/>
    <col min="11021" max="11021" width="7.83203125" style="63" customWidth="1"/>
    <col min="11022" max="11022" width="16.83203125" style="63" customWidth="1"/>
    <col min="11023" max="11023" width="13.6640625" style="63" customWidth="1"/>
    <col min="11024" max="11024" width="8.83203125" style="63" customWidth="1"/>
    <col min="11025" max="11025" width="15.5" style="63" customWidth="1"/>
    <col min="11026" max="11026" width="13.83203125" style="63" customWidth="1"/>
    <col min="11027" max="11267" width="9.33203125" style="63"/>
    <col min="11268" max="11268" width="8" style="63" customWidth="1"/>
    <col min="11269" max="11269" width="16.6640625" style="63" customWidth="1"/>
    <col min="11270" max="11270" width="16.5" style="63" customWidth="1"/>
    <col min="11271" max="11271" width="7" style="63" customWidth="1"/>
    <col min="11272" max="11272" width="15.5" style="63" customWidth="1"/>
    <col min="11273" max="11273" width="13.6640625" style="63" customWidth="1"/>
    <col min="11274" max="11274" width="7.83203125" style="63" customWidth="1"/>
    <col min="11275" max="11275" width="15.1640625" style="63" customWidth="1"/>
    <col min="11276" max="11276" width="14" style="63" customWidth="1"/>
    <col min="11277" max="11277" width="7.83203125" style="63" customWidth="1"/>
    <col min="11278" max="11278" width="16.83203125" style="63" customWidth="1"/>
    <col min="11279" max="11279" width="13.6640625" style="63" customWidth="1"/>
    <col min="11280" max="11280" width="8.83203125" style="63" customWidth="1"/>
    <col min="11281" max="11281" width="15.5" style="63" customWidth="1"/>
    <col min="11282" max="11282" width="13.83203125" style="63" customWidth="1"/>
    <col min="11283" max="11523" width="9.33203125" style="63"/>
    <col min="11524" max="11524" width="8" style="63" customWidth="1"/>
    <col min="11525" max="11525" width="16.6640625" style="63" customWidth="1"/>
    <col min="11526" max="11526" width="16.5" style="63" customWidth="1"/>
    <col min="11527" max="11527" width="7" style="63" customWidth="1"/>
    <col min="11528" max="11528" width="15.5" style="63" customWidth="1"/>
    <col min="11529" max="11529" width="13.6640625" style="63" customWidth="1"/>
    <col min="11530" max="11530" width="7.83203125" style="63" customWidth="1"/>
    <col min="11531" max="11531" width="15.1640625" style="63" customWidth="1"/>
    <col min="11532" max="11532" width="14" style="63" customWidth="1"/>
    <col min="11533" max="11533" width="7.83203125" style="63" customWidth="1"/>
    <col min="11534" max="11534" width="16.83203125" style="63" customWidth="1"/>
    <col min="11535" max="11535" width="13.6640625" style="63" customWidth="1"/>
    <col min="11536" max="11536" width="8.83203125" style="63" customWidth="1"/>
    <col min="11537" max="11537" width="15.5" style="63" customWidth="1"/>
    <col min="11538" max="11538" width="13.83203125" style="63" customWidth="1"/>
    <col min="11539" max="11779" width="9.33203125" style="63"/>
    <col min="11780" max="11780" width="8" style="63" customWidth="1"/>
    <col min="11781" max="11781" width="16.6640625" style="63" customWidth="1"/>
    <col min="11782" max="11782" width="16.5" style="63" customWidth="1"/>
    <col min="11783" max="11783" width="7" style="63" customWidth="1"/>
    <col min="11784" max="11784" width="15.5" style="63" customWidth="1"/>
    <col min="11785" max="11785" width="13.6640625" style="63" customWidth="1"/>
    <col min="11786" max="11786" width="7.83203125" style="63" customWidth="1"/>
    <col min="11787" max="11787" width="15.1640625" style="63" customWidth="1"/>
    <col min="11788" max="11788" width="14" style="63" customWidth="1"/>
    <col min="11789" max="11789" width="7.83203125" style="63" customWidth="1"/>
    <col min="11790" max="11790" width="16.83203125" style="63" customWidth="1"/>
    <col min="11791" max="11791" width="13.6640625" style="63" customWidth="1"/>
    <col min="11792" max="11792" width="8.83203125" style="63" customWidth="1"/>
    <col min="11793" max="11793" width="15.5" style="63" customWidth="1"/>
    <col min="11794" max="11794" width="13.83203125" style="63" customWidth="1"/>
    <col min="11795" max="12035" width="9.33203125" style="63"/>
    <col min="12036" max="12036" width="8" style="63" customWidth="1"/>
    <col min="12037" max="12037" width="16.6640625" style="63" customWidth="1"/>
    <col min="12038" max="12038" width="16.5" style="63" customWidth="1"/>
    <col min="12039" max="12039" width="7" style="63" customWidth="1"/>
    <col min="12040" max="12040" width="15.5" style="63" customWidth="1"/>
    <col min="12041" max="12041" width="13.6640625" style="63" customWidth="1"/>
    <col min="12042" max="12042" width="7.83203125" style="63" customWidth="1"/>
    <col min="12043" max="12043" width="15.1640625" style="63" customWidth="1"/>
    <col min="12044" max="12044" width="14" style="63" customWidth="1"/>
    <col min="12045" max="12045" width="7.83203125" style="63" customWidth="1"/>
    <col min="12046" max="12046" width="16.83203125" style="63" customWidth="1"/>
    <col min="12047" max="12047" width="13.6640625" style="63" customWidth="1"/>
    <col min="12048" max="12048" width="8.83203125" style="63" customWidth="1"/>
    <col min="12049" max="12049" width="15.5" style="63" customWidth="1"/>
    <col min="12050" max="12050" width="13.83203125" style="63" customWidth="1"/>
    <col min="12051" max="12291" width="9.33203125" style="63"/>
    <col min="12292" max="12292" width="8" style="63" customWidth="1"/>
    <col min="12293" max="12293" width="16.6640625" style="63" customWidth="1"/>
    <col min="12294" max="12294" width="16.5" style="63" customWidth="1"/>
    <col min="12295" max="12295" width="7" style="63" customWidth="1"/>
    <col min="12296" max="12296" width="15.5" style="63" customWidth="1"/>
    <col min="12297" max="12297" width="13.6640625" style="63" customWidth="1"/>
    <col min="12298" max="12298" width="7.83203125" style="63" customWidth="1"/>
    <col min="12299" max="12299" width="15.1640625" style="63" customWidth="1"/>
    <col min="12300" max="12300" width="14" style="63" customWidth="1"/>
    <col min="12301" max="12301" width="7.83203125" style="63" customWidth="1"/>
    <col min="12302" max="12302" width="16.83203125" style="63" customWidth="1"/>
    <col min="12303" max="12303" width="13.6640625" style="63" customWidth="1"/>
    <col min="12304" max="12304" width="8.83203125" style="63" customWidth="1"/>
    <col min="12305" max="12305" width="15.5" style="63" customWidth="1"/>
    <col min="12306" max="12306" width="13.83203125" style="63" customWidth="1"/>
    <col min="12307" max="12547" width="9.33203125" style="63"/>
    <col min="12548" max="12548" width="8" style="63" customWidth="1"/>
    <col min="12549" max="12549" width="16.6640625" style="63" customWidth="1"/>
    <col min="12550" max="12550" width="16.5" style="63" customWidth="1"/>
    <col min="12551" max="12551" width="7" style="63" customWidth="1"/>
    <col min="12552" max="12552" width="15.5" style="63" customWidth="1"/>
    <col min="12553" max="12553" width="13.6640625" style="63" customWidth="1"/>
    <col min="12554" max="12554" width="7.83203125" style="63" customWidth="1"/>
    <col min="12555" max="12555" width="15.1640625" style="63" customWidth="1"/>
    <col min="12556" max="12556" width="14" style="63" customWidth="1"/>
    <col min="12557" max="12557" width="7.83203125" style="63" customWidth="1"/>
    <col min="12558" max="12558" width="16.83203125" style="63" customWidth="1"/>
    <col min="12559" max="12559" width="13.6640625" style="63" customWidth="1"/>
    <col min="12560" max="12560" width="8.83203125" style="63" customWidth="1"/>
    <col min="12561" max="12561" width="15.5" style="63" customWidth="1"/>
    <col min="12562" max="12562" width="13.83203125" style="63" customWidth="1"/>
    <col min="12563" max="12803" width="9.33203125" style="63"/>
    <col min="12804" max="12804" width="8" style="63" customWidth="1"/>
    <col min="12805" max="12805" width="16.6640625" style="63" customWidth="1"/>
    <col min="12806" max="12806" width="16.5" style="63" customWidth="1"/>
    <col min="12807" max="12807" width="7" style="63" customWidth="1"/>
    <col min="12808" max="12808" width="15.5" style="63" customWidth="1"/>
    <col min="12809" max="12809" width="13.6640625" style="63" customWidth="1"/>
    <col min="12810" max="12810" width="7.83203125" style="63" customWidth="1"/>
    <col min="12811" max="12811" width="15.1640625" style="63" customWidth="1"/>
    <col min="12812" max="12812" width="14" style="63" customWidth="1"/>
    <col min="12813" max="12813" width="7.83203125" style="63" customWidth="1"/>
    <col min="12814" max="12814" width="16.83203125" style="63" customWidth="1"/>
    <col min="12815" max="12815" width="13.6640625" style="63" customWidth="1"/>
    <col min="12816" max="12816" width="8.83203125" style="63" customWidth="1"/>
    <col min="12817" max="12817" width="15.5" style="63" customWidth="1"/>
    <col min="12818" max="12818" width="13.83203125" style="63" customWidth="1"/>
    <col min="12819" max="13059" width="9.33203125" style="63"/>
    <col min="13060" max="13060" width="8" style="63" customWidth="1"/>
    <col min="13061" max="13061" width="16.6640625" style="63" customWidth="1"/>
    <col min="13062" max="13062" width="16.5" style="63" customWidth="1"/>
    <col min="13063" max="13063" width="7" style="63" customWidth="1"/>
    <col min="13064" max="13064" width="15.5" style="63" customWidth="1"/>
    <col min="13065" max="13065" width="13.6640625" style="63" customWidth="1"/>
    <col min="13066" max="13066" width="7.83203125" style="63" customWidth="1"/>
    <col min="13067" max="13067" width="15.1640625" style="63" customWidth="1"/>
    <col min="13068" max="13068" width="14" style="63" customWidth="1"/>
    <col min="13069" max="13069" width="7.83203125" style="63" customWidth="1"/>
    <col min="13070" max="13070" width="16.83203125" style="63" customWidth="1"/>
    <col min="13071" max="13071" width="13.6640625" style="63" customWidth="1"/>
    <col min="13072" max="13072" width="8.83203125" style="63" customWidth="1"/>
    <col min="13073" max="13073" width="15.5" style="63" customWidth="1"/>
    <col min="13074" max="13074" width="13.83203125" style="63" customWidth="1"/>
    <col min="13075" max="13315" width="9.33203125" style="63"/>
    <col min="13316" max="13316" width="8" style="63" customWidth="1"/>
    <col min="13317" max="13317" width="16.6640625" style="63" customWidth="1"/>
    <col min="13318" max="13318" width="16.5" style="63" customWidth="1"/>
    <col min="13319" max="13319" width="7" style="63" customWidth="1"/>
    <col min="13320" max="13320" width="15.5" style="63" customWidth="1"/>
    <col min="13321" max="13321" width="13.6640625" style="63" customWidth="1"/>
    <col min="13322" max="13322" width="7.83203125" style="63" customWidth="1"/>
    <col min="13323" max="13323" width="15.1640625" style="63" customWidth="1"/>
    <col min="13324" max="13324" width="14" style="63" customWidth="1"/>
    <col min="13325" max="13325" width="7.83203125" style="63" customWidth="1"/>
    <col min="13326" max="13326" width="16.83203125" style="63" customWidth="1"/>
    <col min="13327" max="13327" width="13.6640625" style="63" customWidth="1"/>
    <col min="13328" max="13328" width="8.83203125" style="63" customWidth="1"/>
    <col min="13329" max="13329" width="15.5" style="63" customWidth="1"/>
    <col min="13330" max="13330" width="13.83203125" style="63" customWidth="1"/>
    <col min="13331" max="13571" width="9.33203125" style="63"/>
    <col min="13572" max="13572" width="8" style="63" customWidth="1"/>
    <col min="13573" max="13573" width="16.6640625" style="63" customWidth="1"/>
    <col min="13574" max="13574" width="16.5" style="63" customWidth="1"/>
    <col min="13575" max="13575" width="7" style="63" customWidth="1"/>
    <col min="13576" max="13576" width="15.5" style="63" customWidth="1"/>
    <col min="13577" max="13577" width="13.6640625" style="63" customWidth="1"/>
    <col min="13578" max="13578" width="7.83203125" style="63" customWidth="1"/>
    <col min="13579" max="13579" width="15.1640625" style="63" customWidth="1"/>
    <col min="13580" max="13580" width="14" style="63" customWidth="1"/>
    <col min="13581" max="13581" width="7.83203125" style="63" customWidth="1"/>
    <col min="13582" max="13582" width="16.83203125" style="63" customWidth="1"/>
    <col min="13583" max="13583" width="13.6640625" style="63" customWidth="1"/>
    <col min="13584" max="13584" width="8.83203125" style="63" customWidth="1"/>
    <col min="13585" max="13585" width="15.5" style="63" customWidth="1"/>
    <col min="13586" max="13586" width="13.83203125" style="63" customWidth="1"/>
    <col min="13587" max="13827" width="9.33203125" style="63"/>
    <col min="13828" max="13828" width="8" style="63" customWidth="1"/>
    <col min="13829" max="13829" width="16.6640625" style="63" customWidth="1"/>
    <col min="13830" max="13830" width="16.5" style="63" customWidth="1"/>
    <col min="13831" max="13831" width="7" style="63" customWidth="1"/>
    <col min="13832" max="13832" width="15.5" style="63" customWidth="1"/>
    <col min="13833" max="13833" width="13.6640625" style="63" customWidth="1"/>
    <col min="13834" max="13834" width="7.83203125" style="63" customWidth="1"/>
    <col min="13835" max="13835" width="15.1640625" style="63" customWidth="1"/>
    <col min="13836" max="13836" width="14" style="63" customWidth="1"/>
    <col min="13837" max="13837" width="7.83203125" style="63" customWidth="1"/>
    <col min="13838" max="13838" width="16.83203125" style="63" customWidth="1"/>
    <col min="13839" max="13839" width="13.6640625" style="63" customWidth="1"/>
    <col min="13840" max="13840" width="8.83203125" style="63" customWidth="1"/>
    <col min="13841" max="13841" width="15.5" style="63" customWidth="1"/>
    <col min="13842" max="13842" width="13.83203125" style="63" customWidth="1"/>
    <col min="13843" max="14083" width="9.33203125" style="63"/>
    <col min="14084" max="14084" width="8" style="63" customWidth="1"/>
    <col min="14085" max="14085" width="16.6640625" style="63" customWidth="1"/>
    <col min="14086" max="14086" width="16.5" style="63" customWidth="1"/>
    <col min="14087" max="14087" width="7" style="63" customWidth="1"/>
    <col min="14088" max="14088" width="15.5" style="63" customWidth="1"/>
    <col min="14089" max="14089" width="13.6640625" style="63" customWidth="1"/>
    <col min="14090" max="14090" width="7.83203125" style="63" customWidth="1"/>
    <col min="14091" max="14091" width="15.1640625" style="63" customWidth="1"/>
    <col min="14092" max="14092" width="14" style="63" customWidth="1"/>
    <col min="14093" max="14093" width="7.83203125" style="63" customWidth="1"/>
    <col min="14094" max="14094" width="16.83203125" style="63" customWidth="1"/>
    <col min="14095" max="14095" width="13.6640625" style="63" customWidth="1"/>
    <col min="14096" max="14096" width="8.83203125" style="63" customWidth="1"/>
    <col min="14097" max="14097" width="15.5" style="63" customWidth="1"/>
    <col min="14098" max="14098" width="13.83203125" style="63" customWidth="1"/>
    <col min="14099" max="14339" width="9.33203125" style="63"/>
    <col min="14340" max="14340" width="8" style="63" customWidth="1"/>
    <col min="14341" max="14341" width="16.6640625" style="63" customWidth="1"/>
    <col min="14342" max="14342" width="16.5" style="63" customWidth="1"/>
    <col min="14343" max="14343" width="7" style="63" customWidth="1"/>
    <col min="14344" max="14344" width="15.5" style="63" customWidth="1"/>
    <col min="14345" max="14345" width="13.6640625" style="63" customWidth="1"/>
    <col min="14346" max="14346" width="7.83203125" style="63" customWidth="1"/>
    <col min="14347" max="14347" width="15.1640625" style="63" customWidth="1"/>
    <col min="14348" max="14348" width="14" style="63" customWidth="1"/>
    <col min="14349" max="14349" width="7.83203125" style="63" customWidth="1"/>
    <col min="14350" max="14350" width="16.83203125" style="63" customWidth="1"/>
    <col min="14351" max="14351" width="13.6640625" style="63" customWidth="1"/>
    <col min="14352" max="14352" width="8.83203125" style="63" customWidth="1"/>
    <col min="14353" max="14353" width="15.5" style="63" customWidth="1"/>
    <col min="14354" max="14354" width="13.83203125" style="63" customWidth="1"/>
    <col min="14355" max="14595" width="9.33203125" style="63"/>
    <col min="14596" max="14596" width="8" style="63" customWidth="1"/>
    <col min="14597" max="14597" width="16.6640625" style="63" customWidth="1"/>
    <col min="14598" max="14598" width="16.5" style="63" customWidth="1"/>
    <col min="14599" max="14599" width="7" style="63" customWidth="1"/>
    <col min="14600" max="14600" width="15.5" style="63" customWidth="1"/>
    <col min="14601" max="14601" width="13.6640625" style="63" customWidth="1"/>
    <col min="14602" max="14602" width="7.83203125" style="63" customWidth="1"/>
    <col min="14603" max="14603" width="15.1640625" style="63" customWidth="1"/>
    <col min="14604" max="14604" width="14" style="63" customWidth="1"/>
    <col min="14605" max="14605" width="7.83203125" style="63" customWidth="1"/>
    <col min="14606" max="14606" width="16.83203125" style="63" customWidth="1"/>
    <col min="14607" max="14607" width="13.6640625" style="63" customWidth="1"/>
    <col min="14608" max="14608" width="8.83203125" style="63" customWidth="1"/>
    <col min="14609" max="14609" width="15.5" style="63" customWidth="1"/>
    <col min="14610" max="14610" width="13.83203125" style="63" customWidth="1"/>
    <col min="14611" max="14851" width="9.33203125" style="63"/>
    <col min="14852" max="14852" width="8" style="63" customWidth="1"/>
    <col min="14853" max="14853" width="16.6640625" style="63" customWidth="1"/>
    <col min="14854" max="14854" width="16.5" style="63" customWidth="1"/>
    <col min="14855" max="14855" width="7" style="63" customWidth="1"/>
    <col min="14856" max="14856" width="15.5" style="63" customWidth="1"/>
    <col min="14857" max="14857" width="13.6640625" style="63" customWidth="1"/>
    <col min="14858" max="14858" width="7.83203125" style="63" customWidth="1"/>
    <col min="14859" max="14859" width="15.1640625" style="63" customWidth="1"/>
    <col min="14860" max="14860" width="14" style="63" customWidth="1"/>
    <col min="14861" max="14861" width="7.83203125" style="63" customWidth="1"/>
    <col min="14862" max="14862" width="16.83203125" style="63" customWidth="1"/>
    <col min="14863" max="14863" width="13.6640625" style="63" customWidth="1"/>
    <col min="14864" max="14864" width="8.83203125" style="63" customWidth="1"/>
    <col min="14865" max="14865" width="15.5" style="63" customWidth="1"/>
    <col min="14866" max="14866" width="13.83203125" style="63" customWidth="1"/>
    <col min="14867" max="15107" width="9.33203125" style="63"/>
    <col min="15108" max="15108" width="8" style="63" customWidth="1"/>
    <col min="15109" max="15109" width="16.6640625" style="63" customWidth="1"/>
    <col min="15110" max="15110" width="16.5" style="63" customWidth="1"/>
    <col min="15111" max="15111" width="7" style="63" customWidth="1"/>
    <col min="15112" max="15112" width="15.5" style="63" customWidth="1"/>
    <col min="15113" max="15113" width="13.6640625" style="63" customWidth="1"/>
    <col min="15114" max="15114" width="7.83203125" style="63" customWidth="1"/>
    <col min="15115" max="15115" width="15.1640625" style="63" customWidth="1"/>
    <col min="15116" max="15116" width="14" style="63" customWidth="1"/>
    <col min="15117" max="15117" width="7.83203125" style="63" customWidth="1"/>
    <col min="15118" max="15118" width="16.83203125" style="63" customWidth="1"/>
    <col min="15119" max="15119" width="13.6640625" style="63" customWidth="1"/>
    <col min="15120" max="15120" width="8.83203125" style="63" customWidth="1"/>
    <col min="15121" max="15121" width="15.5" style="63" customWidth="1"/>
    <col min="15122" max="15122" width="13.83203125" style="63" customWidth="1"/>
    <col min="15123" max="15363" width="9.33203125" style="63"/>
    <col min="15364" max="15364" width="8" style="63" customWidth="1"/>
    <col min="15365" max="15365" width="16.6640625" style="63" customWidth="1"/>
    <col min="15366" max="15366" width="16.5" style="63" customWidth="1"/>
    <col min="15367" max="15367" width="7" style="63" customWidth="1"/>
    <col min="15368" max="15368" width="15.5" style="63" customWidth="1"/>
    <col min="15369" max="15369" width="13.6640625" style="63" customWidth="1"/>
    <col min="15370" max="15370" width="7.83203125" style="63" customWidth="1"/>
    <col min="15371" max="15371" width="15.1640625" style="63" customWidth="1"/>
    <col min="15372" max="15372" width="14" style="63" customWidth="1"/>
    <col min="15373" max="15373" width="7.83203125" style="63" customWidth="1"/>
    <col min="15374" max="15374" width="16.83203125" style="63" customWidth="1"/>
    <col min="15375" max="15375" width="13.6640625" style="63" customWidth="1"/>
    <col min="15376" max="15376" width="8.83203125" style="63" customWidth="1"/>
    <col min="15377" max="15377" width="15.5" style="63" customWidth="1"/>
    <col min="15378" max="15378" width="13.83203125" style="63" customWidth="1"/>
    <col min="15379" max="15619" width="9.33203125" style="63"/>
    <col min="15620" max="15620" width="8" style="63" customWidth="1"/>
    <col min="15621" max="15621" width="16.6640625" style="63" customWidth="1"/>
    <col min="15622" max="15622" width="16.5" style="63" customWidth="1"/>
    <col min="15623" max="15623" width="7" style="63" customWidth="1"/>
    <col min="15624" max="15624" width="15.5" style="63" customWidth="1"/>
    <col min="15625" max="15625" width="13.6640625" style="63" customWidth="1"/>
    <col min="15626" max="15626" width="7.83203125" style="63" customWidth="1"/>
    <col min="15627" max="15627" width="15.1640625" style="63" customWidth="1"/>
    <col min="15628" max="15628" width="14" style="63" customWidth="1"/>
    <col min="15629" max="15629" width="7.83203125" style="63" customWidth="1"/>
    <col min="15630" max="15630" width="16.83203125" style="63" customWidth="1"/>
    <col min="15631" max="15631" width="13.6640625" style="63" customWidth="1"/>
    <col min="15632" max="15632" width="8.83203125" style="63" customWidth="1"/>
    <col min="15633" max="15633" width="15.5" style="63" customWidth="1"/>
    <col min="15634" max="15634" width="13.83203125" style="63" customWidth="1"/>
    <col min="15635" max="15875" width="9.33203125" style="63"/>
    <col min="15876" max="15876" width="8" style="63" customWidth="1"/>
    <col min="15877" max="15877" width="16.6640625" style="63" customWidth="1"/>
    <col min="15878" max="15878" width="16.5" style="63" customWidth="1"/>
    <col min="15879" max="15879" width="7" style="63" customWidth="1"/>
    <col min="15880" max="15880" width="15.5" style="63" customWidth="1"/>
    <col min="15881" max="15881" width="13.6640625" style="63" customWidth="1"/>
    <col min="15882" max="15882" width="7.83203125" style="63" customWidth="1"/>
    <col min="15883" max="15883" width="15.1640625" style="63" customWidth="1"/>
    <col min="15884" max="15884" width="14" style="63" customWidth="1"/>
    <col min="15885" max="15885" width="7.83203125" style="63" customWidth="1"/>
    <col min="15886" max="15886" width="16.83203125" style="63" customWidth="1"/>
    <col min="15887" max="15887" width="13.6640625" style="63" customWidth="1"/>
    <col min="15888" max="15888" width="8.83203125" style="63" customWidth="1"/>
    <col min="15889" max="15889" width="15.5" style="63" customWidth="1"/>
    <col min="15890" max="15890" width="13.83203125" style="63" customWidth="1"/>
    <col min="15891" max="16131" width="9.33203125" style="63"/>
    <col min="16132" max="16132" width="8" style="63" customWidth="1"/>
    <col min="16133" max="16133" width="16.6640625" style="63" customWidth="1"/>
    <col min="16134" max="16134" width="16.5" style="63" customWidth="1"/>
    <col min="16135" max="16135" width="7" style="63" customWidth="1"/>
    <col min="16136" max="16136" width="15.5" style="63" customWidth="1"/>
    <col min="16137" max="16137" width="13.6640625" style="63" customWidth="1"/>
    <col min="16138" max="16138" width="7.83203125" style="63" customWidth="1"/>
    <col min="16139" max="16139" width="15.1640625" style="63" customWidth="1"/>
    <col min="16140" max="16140" width="14" style="63" customWidth="1"/>
    <col min="16141" max="16141" width="7.83203125" style="63" customWidth="1"/>
    <col min="16142" max="16142" width="16.83203125" style="63" customWidth="1"/>
    <col min="16143" max="16143" width="13.6640625" style="63" customWidth="1"/>
    <col min="16144" max="16144" width="8.83203125" style="63" customWidth="1"/>
    <col min="16145" max="16145" width="15.5" style="63" customWidth="1"/>
    <col min="16146" max="16146" width="13.83203125" style="63" customWidth="1"/>
    <col min="16147" max="16384" width="9.33203125" style="63"/>
  </cols>
  <sheetData>
    <row r="1" spans="2:25" ht="65.25" customHeight="1">
      <c r="B1" s="158" t="s">
        <v>62</v>
      </c>
      <c r="C1" s="158"/>
      <c r="D1" s="158"/>
      <c r="E1" s="158"/>
      <c r="F1" s="158"/>
      <c r="G1" s="158"/>
      <c r="H1" s="158"/>
      <c r="I1" s="158"/>
      <c r="J1" s="158"/>
      <c r="K1" s="101"/>
      <c r="L1" s="101"/>
      <c r="M1" s="101"/>
      <c r="N1" s="159" t="s">
        <v>63</v>
      </c>
      <c r="O1" s="159"/>
      <c r="P1" s="159"/>
      <c r="Q1" s="159"/>
      <c r="R1" s="159"/>
      <c r="S1" s="159"/>
      <c r="T1" s="159"/>
      <c r="U1" s="159"/>
      <c r="V1" s="159"/>
      <c r="W1" s="159"/>
      <c r="X1" s="159"/>
      <c r="Y1" s="159"/>
    </row>
    <row r="2" spans="2:25" ht="24" customHeight="1">
      <c r="B2" s="160" t="s">
        <v>133</v>
      </c>
      <c r="C2" s="160"/>
      <c r="D2" s="160"/>
      <c r="E2" s="160"/>
      <c r="F2" s="160"/>
      <c r="G2" s="160"/>
      <c r="H2" s="160"/>
      <c r="I2" s="160"/>
      <c r="J2" s="160"/>
      <c r="K2" s="160"/>
      <c r="L2" s="160"/>
      <c r="M2" s="160"/>
      <c r="N2" s="160"/>
      <c r="O2" s="160"/>
      <c r="P2" s="160"/>
      <c r="Q2" s="160"/>
      <c r="R2" s="160"/>
      <c r="S2" s="160"/>
      <c r="T2" s="160"/>
      <c r="U2" s="160"/>
      <c r="V2" s="160"/>
      <c r="W2" s="160"/>
      <c r="X2" s="160"/>
      <c r="Y2" s="160"/>
    </row>
    <row r="3" spans="2:25" ht="33" customHeight="1">
      <c r="B3" s="161" t="s">
        <v>134</v>
      </c>
      <c r="C3" s="161"/>
      <c r="D3" s="161"/>
      <c r="E3" s="161"/>
      <c r="F3" s="161"/>
      <c r="G3" s="161"/>
      <c r="H3" s="161"/>
      <c r="I3" s="161"/>
      <c r="J3" s="161"/>
      <c r="K3" s="161"/>
      <c r="L3" s="161"/>
      <c r="M3" s="161"/>
      <c r="N3" s="161"/>
      <c r="O3" s="161"/>
      <c r="P3" s="161"/>
      <c r="Q3" s="161"/>
      <c r="R3" s="161"/>
      <c r="S3" s="161"/>
      <c r="T3" s="161"/>
      <c r="U3" s="161"/>
      <c r="V3" s="161"/>
      <c r="W3" s="161"/>
      <c r="X3" s="161"/>
      <c r="Y3" s="161"/>
    </row>
    <row r="4" spans="2:25" s="64" customFormat="1" ht="21" customHeight="1">
      <c r="B4" s="133" t="s">
        <v>136</v>
      </c>
      <c r="C4" s="134"/>
      <c r="D4" s="134"/>
      <c r="E4" s="134"/>
      <c r="F4" s="134"/>
      <c r="G4" s="134"/>
      <c r="H4" s="134"/>
      <c r="I4" s="134"/>
      <c r="J4" s="134"/>
      <c r="K4" s="134"/>
      <c r="L4" s="134"/>
      <c r="M4" s="134"/>
      <c r="N4" s="134"/>
      <c r="O4" s="134"/>
      <c r="P4" s="134"/>
      <c r="Q4" s="134"/>
      <c r="R4" s="134"/>
      <c r="S4" s="134"/>
      <c r="T4" s="134"/>
      <c r="U4" s="134"/>
      <c r="V4" s="134"/>
      <c r="W4" s="134"/>
      <c r="X4" s="134"/>
      <c r="Y4" s="135"/>
    </row>
    <row r="5" spans="2:25" s="65" customFormat="1" ht="33" customHeight="1">
      <c r="B5" s="77" t="s">
        <v>66</v>
      </c>
      <c r="C5" s="56" t="s">
        <v>67</v>
      </c>
      <c r="D5" s="77" t="s">
        <v>68</v>
      </c>
      <c r="E5" s="78" t="s">
        <v>125</v>
      </c>
      <c r="F5" s="78" t="s">
        <v>126</v>
      </c>
      <c r="G5" s="78" t="s">
        <v>124</v>
      </c>
      <c r="H5" s="77" t="s">
        <v>66</v>
      </c>
      <c r="I5" s="56" t="s">
        <v>67</v>
      </c>
      <c r="J5" s="77" t="s">
        <v>68</v>
      </c>
      <c r="K5" s="78" t="s">
        <v>125</v>
      </c>
      <c r="L5" s="78" t="s">
        <v>126</v>
      </c>
      <c r="M5" s="104" t="s">
        <v>124</v>
      </c>
      <c r="N5" s="77" t="s">
        <v>66</v>
      </c>
      <c r="O5" s="56" t="s">
        <v>67</v>
      </c>
      <c r="P5" s="77" t="s">
        <v>68</v>
      </c>
      <c r="Q5" s="78" t="s">
        <v>125</v>
      </c>
      <c r="R5" s="78" t="s">
        <v>126</v>
      </c>
      <c r="S5" s="78" t="s">
        <v>124</v>
      </c>
      <c r="T5" s="77" t="s">
        <v>66</v>
      </c>
      <c r="U5" s="56" t="s">
        <v>67</v>
      </c>
      <c r="V5" s="77" t="s">
        <v>68</v>
      </c>
      <c r="W5" s="78" t="s">
        <v>125</v>
      </c>
      <c r="X5" s="78" t="s">
        <v>126</v>
      </c>
      <c r="Y5" s="78" t="s">
        <v>124</v>
      </c>
    </row>
    <row r="6" spans="2:25" s="69" customFormat="1" ht="21" customHeight="1">
      <c r="B6" s="66">
        <v>1</v>
      </c>
      <c r="C6" s="67" t="s">
        <v>69</v>
      </c>
      <c r="D6" s="70">
        <v>26</v>
      </c>
      <c r="E6" s="79" t="e">
        <f>#REF!</f>
        <v>#REF!</v>
      </c>
      <c r="F6" s="83" t="e">
        <f>#REF!</f>
        <v>#REF!</v>
      </c>
      <c r="G6" s="87" t="e">
        <f>#REF!</f>
        <v>#REF!</v>
      </c>
      <c r="H6" s="76">
        <v>1</v>
      </c>
      <c r="I6" s="74" t="s">
        <v>70</v>
      </c>
      <c r="J6" s="49">
        <v>35</v>
      </c>
      <c r="K6" s="79" t="e">
        <f>#REF!</f>
        <v>#REF!</v>
      </c>
      <c r="L6" s="83" t="e">
        <f>#REF!</f>
        <v>#REF!</v>
      </c>
      <c r="M6" s="87" t="e">
        <f>#REF!</f>
        <v>#REF!</v>
      </c>
      <c r="N6" s="76">
        <v>1</v>
      </c>
      <c r="O6" s="105" t="s">
        <v>95</v>
      </c>
      <c r="P6" s="49">
        <v>24</v>
      </c>
      <c r="Q6" s="79" t="e">
        <f>#REF!</f>
        <v>#REF!</v>
      </c>
      <c r="R6" s="83" t="e">
        <f>#REF!</f>
        <v>#REF!</v>
      </c>
      <c r="S6" s="87" t="e">
        <f>#REF!</f>
        <v>#REF!</v>
      </c>
      <c r="T6" s="76">
        <v>1</v>
      </c>
      <c r="U6" s="74" t="s">
        <v>88</v>
      </c>
      <c r="V6" s="49">
        <v>27</v>
      </c>
      <c r="W6" s="79" t="e">
        <f>#REF!</f>
        <v>#REF!</v>
      </c>
      <c r="X6" s="83" t="e">
        <f>#REF!</f>
        <v>#REF!</v>
      </c>
      <c r="Y6" s="87" t="e">
        <f>#REF!</f>
        <v>#REF!</v>
      </c>
    </row>
    <row r="7" spans="2:25" s="69" customFormat="1" ht="21" customHeight="1">
      <c r="B7" s="66">
        <v>2</v>
      </c>
      <c r="C7" s="67" t="s">
        <v>74</v>
      </c>
      <c r="D7" s="70">
        <v>28</v>
      </c>
      <c r="E7" s="79" t="e">
        <f>#REF!</f>
        <v>#REF!</v>
      </c>
      <c r="F7" s="83" t="e">
        <f>#REF!</f>
        <v>#REF!</v>
      </c>
      <c r="G7" s="87" t="e">
        <f>#REF!</f>
        <v>#REF!</v>
      </c>
      <c r="H7" s="76">
        <v>2</v>
      </c>
      <c r="I7" s="74" t="s">
        <v>75</v>
      </c>
      <c r="J7" s="49">
        <v>34</v>
      </c>
      <c r="K7" s="79" t="e">
        <f>#REF!</f>
        <v>#REF!</v>
      </c>
      <c r="L7" s="83" t="e">
        <f>#REF!</f>
        <v>#REF!</v>
      </c>
      <c r="M7" s="87" t="e">
        <f>#REF!</f>
        <v>#REF!</v>
      </c>
      <c r="N7" s="76">
        <v>2</v>
      </c>
      <c r="O7" s="105" t="s">
        <v>99</v>
      </c>
      <c r="P7" s="49">
        <v>22</v>
      </c>
      <c r="Q7" s="79" t="e">
        <f>#REF!</f>
        <v>#REF!</v>
      </c>
      <c r="R7" s="83" t="e">
        <f>#REF!</f>
        <v>#REF!</v>
      </c>
      <c r="S7" s="87" t="e">
        <f>#REF!</f>
        <v>#REF!</v>
      </c>
      <c r="T7" s="76">
        <v>2</v>
      </c>
      <c r="U7" s="74" t="s">
        <v>92</v>
      </c>
      <c r="V7" s="76">
        <v>25</v>
      </c>
      <c r="W7" s="79" t="e">
        <f>#REF!</f>
        <v>#REF!</v>
      </c>
      <c r="X7" s="83" t="e">
        <f>#REF!</f>
        <v>#REF!</v>
      </c>
      <c r="Y7" s="87" t="e">
        <f>#REF!</f>
        <v>#REF!</v>
      </c>
    </row>
    <row r="8" spans="2:25" s="69" customFormat="1" ht="21" customHeight="1">
      <c r="B8" s="66">
        <v>3</v>
      </c>
      <c r="C8" s="67" t="s">
        <v>78</v>
      </c>
      <c r="D8" s="70">
        <v>29</v>
      </c>
      <c r="E8" s="79" t="e">
        <f>#REF!</f>
        <v>#REF!</v>
      </c>
      <c r="F8" s="83" t="e">
        <f>#REF!</f>
        <v>#REF!</v>
      </c>
      <c r="G8" s="87" t="e">
        <f>#REF!</f>
        <v>#REF!</v>
      </c>
      <c r="H8" s="76">
        <v>3</v>
      </c>
      <c r="I8" s="74" t="s">
        <v>79</v>
      </c>
      <c r="J8" s="49">
        <v>28</v>
      </c>
      <c r="K8" s="79" t="e">
        <f>#REF!</f>
        <v>#REF!</v>
      </c>
      <c r="L8" s="83" t="e">
        <f>#REF!</f>
        <v>#REF!</v>
      </c>
      <c r="M8" s="87" t="e">
        <f>#REF!</f>
        <v>#REF!</v>
      </c>
      <c r="N8" s="76">
        <v>3</v>
      </c>
      <c r="O8" s="105" t="s">
        <v>102</v>
      </c>
      <c r="P8" s="49">
        <v>25</v>
      </c>
      <c r="Q8" s="79" t="e">
        <f>#REF!</f>
        <v>#REF!</v>
      </c>
      <c r="R8" s="83" t="e">
        <f>#REF!</f>
        <v>#REF!</v>
      </c>
      <c r="S8" s="87" t="e">
        <f>#REF!</f>
        <v>#REF!</v>
      </c>
      <c r="T8" s="76">
        <v>3</v>
      </c>
      <c r="U8" s="74" t="s">
        <v>96</v>
      </c>
      <c r="V8" s="49">
        <v>27</v>
      </c>
      <c r="W8" s="80" t="e">
        <f>#REF!</f>
        <v>#REF!</v>
      </c>
      <c r="X8" s="84" t="e">
        <f>#REF!</f>
        <v>#REF!</v>
      </c>
      <c r="Y8" s="88" t="e">
        <f>#REF!</f>
        <v>#REF!</v>
      </c>
    </row>
    <row r="9" spans="2:25" s="69" customFormat="1" ht="21" customHeight="1">
      <c r="B9" s="66">
        <v>4</v>
      </c>
      <c r="C9" s="67" t="s">
        <v>82</v>
      </c>
      <c r="D9" s="70">
        <v>28</v>
      </c>
      <c r="E9" s="79" t="e">
        <f>#REF!</f>
        <v>#REF!</v>
      </c>
      <c r="F9" s="83" t="e">
        <f>#REF!</f>
        <v>#REF!</v>
      </c>
      <c r="G9" s="87" t="e">
        <f>#REF!</f>
        <v>#REF!</v>
      </c>
      <c r="H9" s="76">
        <v>4</v>
      </c>
      <c r="I9" s="74" t="s">
        <v>83</v>
      </c>
      <c r="J9" s="49">
        <v>21</v>
      </c>
      <c r="K9" s="79" t="e">
        <f>#REF!</f>
        <v>#REF!</v>
      </c>
      <c r="L9" s="83" t="e">
        <f>#REF!</f>
        <v>#REF!</v>
      </c>
      <c r="M9" s="87" t="e">
        <f>#REF!</f>
        <v>#REF!</v>
      </c>
      <c r="N9" s="76">
        <v>4</v>
      </c>
      <c r="O9" s="105" t="s">
        <v>106</v>
      </c>
      <c r="P9" s="49">
        <v>25</v>
      </c>
      <c r="Q9" s="79" t="e">
        <f>#REF!</f>
        <v>#REF!</v>
      </c>
      <c r="R9" s="83" t="e">
        <f>#REF!</f>
        <v>#REF!</v>
      </c>
      <c r="S9" s="87" t="e">
        <f>#REF!</f>
        <v>#REF!</v>
      </c>
      <c r="T9" s="76">
        <v>4</v>
      </c>
      <c r="U9" s="74" t="s">
        <v>103</v>
      </c>
      <c r="V9" s="49">
        <v>17</v>
      </c>
      <c r="W9" s="79" t="e">
        <f>#REF!</f>
        <v>#REF!</v>
      </c>
      <c r="X9" s="83" t="e">
        <f>#REF!</f>
        <v>#REF!</v>
      </c>
      <c r="Y9" s="87" t="e">
        <f>#REF!</f>
        <v>#REF!</v>
      </c>
    </row>
    <row r="10" spans="2:25" s="69" customFormat="1" ht="21" customHeight="1">
      <c r="B10" s="66">
        <v>5</v>
      </c>
      <c r="C10" s="67" t="s">
        <v>87</v>
      </c>
      <c r="D10" s="70">
        <v>25</v>
      </c>
      <c r="E10" s="79" t="e">
        <f>#REF!</f>
        <v>#REF!</v>
      </c>
      <c r="F10" s="83" t="e">
        <f>#REF!</f>
        <v>#REF!</v>
      </c>
      <c r="G10" s="87" t="e">
        <f>#REF!</f>
        <v>#REF!</v>
      </c>
      <c r="H10" s="76">
        <v>5</v>
      </c>
      <c r="I10" s="102" t="s">
        <v>109</v>
      </c>
      <c r="J10" s="76">
        <v>26</v>
      </c>
      <c r="K10" s="82">
        <f>TBN21.3!AI34</f>
        <v>0</v>
      </c>
      <c r="L10" s="86">
        <f>TBN21.3!AJ34</f>
        <v>0</v>
      </c>
      <c r="M10" s="90">
        <f>TBN21.3!AK34</f>
        <v>0</v>
      </c>
      <c r="N10" s="76">
        <v>5</v>
      </c>
      <c r="O10" s="105" t="s">
        <v>110</v>
      </c>
      <c r="P10" s="49">
        <v>18</v>
      </c>
      <c r="Q10" s="79" t="e">
        <f>#REF!</f>
        <v>#REF!</v>
      </c>
      <c r="R10" s="83" t="e">
        <f>#REF!</f>
        <v>#REF!</v>
      </c>
      <c r="S10" s="87" t="e">
        <f>#REF!</f>
        <v>#REF!</v>
      </c>
      <c r="T10" s="76">
        <v>5</v>
      </c>
      <c r="U10" s="74" t="s">
        <v>107</v>
      </c>
      <c r="V10" s="49">
        <v>27</v>
      </c>
      <c r="W10" s="79" t="e">
        <f>#REF!</f>
        <v>#REF!</v>
      </c>
      <c r="X10" s="83" t="e">
        <f>#REF!</f>
        <v>#REF!</v>
      </c>
      <c r="Y10" s="87" t="e">
        <f>#REF!</f>
        <v>#REF!</v>
      </c>
    </row>
    <row r="11" spans="2:25" s="69" customFormat="1" ht="21" customHeight="1">
      <c r="B11" s="66">
        <v>6</v>
      </c>
      <c r="C11" s="67" t="s">
        <v>91</v>
      </c>
      <c r="D11" s="70">
        <v>23</v>
      </c>
      <c r="E11" s="79" t="e">
        <f>#REF!</f>
        <v>#REF!</v>
      </c>
      <c r="F11" s="83" t="e">
        <f>#REF!</f>
        <v>#REF!</v>
      </c>
      <c r="G11" s="87" t="e">
        <f>#REF!</f>
        <v>#REF!</v>
      </c>
      <c r="H11" s="76">
        <v>6</v>
      </c>
      <c r="I11" s="102" t="s">
        <v>113</v>
      </c>
      <c r="J11" s="76">
        <v>24</v>
      </c>
      <c r="K11" s="82" t="e">
        <f>#REF!</f>
        <v>#REF!</v>
      </c>
      <c r="L11" s="86" t="e">
        <f>#REF!</f>
        <v>#REF!</v>
      </c>
      <c r="M11" s="90" t="e">
        <f>#REF!</f>
        <v>#REF!</v>
      </c>
      <c r="N11" s="76">
        <v>6</v>
      </c>
      <c r="O11" s="105" t="s">
        <v>114</v>
      </c>
      <c r="P11" s="49">
        <v>26</v>
      </c>
      <c r="Q11" s="79" t="e">
        <f>#REF!</f>
        <v>#REF!</v>
      </c>
      <c r="R11" s="83" t="e">
        <f>#REF!</f>
        <v>#REF!</v>
      </c>
      <c r="S11" s="87" t="e">
        <f>#REF!</f>
        <v>#REF!</v>
      </c>
      <c r="T11" s="76">
        <v>6</v>
      </c>
      <c r="U11" s="74" t="s">
        <v>111</v>
      </c>
      <c r="V11" s="49">
        <v>22</v>
      </c>
      <c r="W11" s="79" t="e">
        <f>#REF!</f>
        <v>#REF!</v>
      </c>
      <c r="X11" s="83" t="e">
        <f>#REF!</f>
        <v>#REF!</v>
      </c>
      <c r="Y11" s="87" t="e">
        <f>#REF!</f>
        <v>#REF!</v>
      </c>
    </row>
    <row r="12" spans="2:25" s="69" customFormat="1" ht="21" customHeight="1">
      <c r="B12" s="66">
        <v>7</v>
      </c>
      <c r="C12" s="68" t="s">
        <v>71</v>
      </c>
      <c r="D12" s="66">
        <v>21</v>
      </c>
      <c r="E12" s="80" t="e">
        <f>#REF!</f>
        <v>#REF!</v>
      </c>
      <c r="F12" s="84" t="e">
        <f>#REF!</f>
        <v>#REF!</v>
      </c>
      <c r="G12" s="103" t="e">
        <f>#REF!</f>
        <v>#REF!</v>
      </c>
      <c r="H12" s="76">
        <v>7</v>
      </c>
      <c r="I12" s="102" t="s">
        <v>117</v>
      </c>
      <c r="J12" s="76">
        <v>20</v>
      </c>
      <c r="K12" s="82">
        <f>TQW21.2!AI43</f>
        <v>0</v>
      </c>
      <c r="L12" s="86">
        <f>TQW21.2!AJ43</f>
        <v>0</v>
      </c>
      <c r="M12" s="90">
        <f>TQW21.2!AK43</f>
        <v>0</v>
      </c>
      <c r="N12" s="76">
        <v>7</v>
      </c>
      <c r="O12" s="105" t="s">
        <v>118</v>
      </c>
      <c r="P12" s="49">
        <v>19</v>
      </c>
      <c r="Q12" s="79" t="e">
        <f>#REF!</f>
        <v>#REF!</v>
      </c>
      <c r="R12" s="83" t="e">
        <f>#REF!</f>
        <v>#REF!</v>
      </c>
      <c r="S12" s="87" t="e">
        <f>#REF!</f>
        <v>#REF!</v>
      </c>
      <c r="T12" s="76">
        <v>7</v>
      </c>
      <c r="U12" s="75" t="s">
        <v>115</v>
      </c>
      <c r="V12" s="49">
        <v>10</v>
      </c>
      <c r="W12" s="79" t="e">
        <f>#REF!</f>
        <v>#REF!</v>
      </c>
      <c r="X12" s="83" t="e">
        <f>#REF!</f>
        <v>#REF!</v>
      </c>
      <c r="Y12" s="87" t="e">
        <f>#REF!</f>
        <v>#REF!</v>
      </c>
    </row>
    <row r="13" spans="2:25" s="69" customFormat="1" ht="21" customHeight="1">
      <c r="B13" s="66">
        <v>8</v>
      </c>
      <c r="C13" s="68" t="s">
        <v>76</v>
      </c>
      <c r="D13" s="66">
        <v>24</v>
      </c>
      <c r="E13" s="80" t="e">
        <f>#REF!</f>
        <v>#REF!</v>
      </c>
      <c r="F13" s="84" t="e">
        <f>#REF!</f>
        <v>#REF!</v>
      </c>
      <c r="G13" s="103" t="e">
        <f>#REF!</f>
        <v>#REF!</v>
      </c>
      <c r="H13" s="76">
        <v>8</v>
      </c>
      <c r="I13" s="102" t="s">
        <v>120</v>
      </c>
      <c r="J13" s="76">
        <v>33</v>
      </c>
      <c r="K13" s="82" t="e">
        <f>#REF!</f>
        <v>#REF!</v>
      </c>
      <c r="L13" s="86" t="e">
        <f>#REF!</f>
        <v>#REF!</v>
      </c>
      <c r="M13" s="90" t="e">
        <f>#REF!</f>
        <v>#REF!</v>
      </c>
      <c r="N13" s="76">
        <v>8</v>
      </c>
      <c r="O13" s="105" t="s">
        <v>121</v>
      </c>
      <c r="P13" s="49">
        <v>19</v>
      </c>
      <c r="Q13" s="79" t="e">
        <f>#REF!</f>
        <v>#REF!</v>
      </c>
      <c r="R13" s="83" t="e">
        <f>#REF!</f>
        <v>#REF!</v>
      </c>
      <c r="S13" s="87" t="e">
        <f>#REF!</f>
        <v>#REF!</v>
      </c>
      <c r="T13" s="76">
        <v>8</v>
      </c>
      <c r="U13" s="74" t="s">
        <v>119</v>
      </c>
      <c r="V13" s="49">
        <v>25</v>
      </c>
      <c r="W13" s="79" t="e">
        <f>#REF!</f>
        <v>#REF!</v>
      </c>
      <c r="X13" s="83" t="e">
        <f>#REF!</f>
        <v>#REF!</v>
      </c>
      <c r="Y13" s="87" t="e">
        <f>#REF!</f>
        <v>#REF!</v>
      </c>
    </row>
    <row r="14" spans="2:25" s="69" customFormat="1" ht="21" customHeight="1">
      <c r="B14" s="66">
        <v>9</v>
      </c>
      <c r="C14" s="68" t="s">
        <v>80</v>
      </c>
      <c r="D14" s="66">
        <v>35</v>
      </c>
      <c r="E14" s="80" t="e">
        <f>#REF!</f>
        <v>#REF!</v>
      </c>
      <c r="F14" s="84" t="e">
        <f>#REF!</f>
        <v>#REF!</v>
      </c>
      <c r="G14" s="103" t="e">
        <f>#REF!</f>
        <v>#REF!</v>
      </c>
      <c r="H14" s="76">
        <v>9</v>
      </c>
      <c r="I14" s="102" t="s">
        <v>123</v>
      </c>
      <c r="J14" s="76">
        <v>33</v>
      </c>
      <c r="K14" s="82" t="e">
        <f>#REF!</f>
        <v>#REF!</v>
      </c>
      <c r="L14" s="86" t="e">
        <f>#REF!</f>
        <v>#REF!</v>
      </c>
      <c r="M14" s="90" t="e">
        <f>#REF!</f>
        <v>#REF!</v>
      </c>
      <c r="N14" s="76">
        <v>9</v>
      </c>
      <c r="O14" s="102" t="s">
        <v>97</v>
      </c>
      <c r="P14" s="76">
        <v>36</v>
      </c>
      <c r="Q14" s="80">
        <f>BHST20.3!AI55</f>
        <v>0</v>
      </c>
      <c r="R14" s="84">
        <f>BHST20.3!AJ55</f>
        <v>0</v>
      </c>
      <c r="S14" s="88">
        <f>BHST20.3!AK55</f>
        <v>0</v>
      </c>
      <c r="T14" s="76">
        <v>9</v>
      </c>
      <c r="U14" s="102" t="s">
        <v>122</v>
      </c>
      <c r="V14" s="76">
        <v>36</v>
      </c>
      <c r="W14" s="80" t="e">
        <f>#REF!</f>
        <v>#REF!</v>
      </c>
      <c r="X14" s="84" t="e">
        <f>#REF!</f>
        <v>#REF!</v>
      </c>
      <c r="Y14" s="88" t="e">
        <f>#REF!</f>
        <v>#REF!</v>
      </c>
    </row>
    <row r="15" spans="2:25" s="69" customFormat="1" ht="21" customHeight="1">
      <c r="B15" s="66">
        <v>10</v>
      </c>
      <c r="C15" s="68" t="s">
        <v>84</v>
      </c>
      <c r="D15" s="66">
        <v>33</v>
      </c>
      <c r="E15" s="80" t="e">
        <f>#REF!</f>
        <v>#REF!</v>
      </c>
      <c r="F15" s="84" t="e">
        <f>#REF!</f>
        <v>#REF!</v>
      </c>
      <c r="G15" s="103" t="e">
        <f>#REF!</f>
        <v>#REF!</v>
      </c>
      <c r="H15" s="76">
        <v>10</v>
      </c>
      <c r="I15" s="102" t="s">
        <v>73</v>
      </c>
      <c r="J15" s="76">
        <v>36</v>
      </c>
      <c r="K15" s="82" t="e">
        <f>#REF!</f>
        <v>#REF!</v>
      </c>
      <c r="L15" s="86" t="e">
        <f>#REF!</f>
        <v>#REF!</v>
      </c>
      <c r="M15" s="90" t="e">
        <f>#REF!</f>
        <v>#REF!</v>
      </c>
      <c r="N15" s="76">
        <v>10</v>
      </c>
      <c r="O15" s="102" t="s">
        <v>100</v>
      </c>
      <c r="P15" s="76">
        <v>39</v>
      </c>
      <c r="Q15" s="80" t="e">
        <f>#REF!</f>
        <v>#REF!</v>
      </c>
      <c r="R15" s="84" t="e">
        <f>#REF!</f>
        <v>#REF!</v>
      </c>
      <c r="S15" s="88" t="e">
        <f>#REF!</f>
        <v>#REF!</v>
      </c>
      <c r="T15" s="76">
        <v>10</v>
      </c>
      <c r="U15" s="102" t="s">
        <v>72</v>
      </c>
      <c r="V15" s="76">
        <v>37</v>
      </c>
      <c r="W15" s="80" t="e">
        <f>#REF!</f>
        <v>#REF!</v>
      </c>
      <c r="X15" s="84" t="e">
        <f>#REF!</f>
        <v>#REF!</v>
      </c>
      <c r="Y15" s="88" t="e">
        <f>#REF!</f>
        <v>#REF!</v>
      </c>
    </row>
    <row r="16" spans="2:25" s="69" customFormat="1" ht="21" customHeight="1">
      <c r="B16" s="66">
        <v>11</v>
      </c>
      <c r="C16" s="68" t="s">
        <v>89</v>
      </c>
      <c r="D16" s="66">
        <v>28</v>
      </c>
      <c r="E16" s="80" t="e">
        <f>#REF!</f>
        <v>#REF!</v>
      </c>
      <c r="F16" s="84" t="e">
        <f>#REF!</f>
        <v>#REF!</v>
      </c>
      <c r="G16" s="103" t="e">
        <f>#REF!</f>
        <v>#REF!</v>
      </c>
      <c r="H16" s="76">
        <v>11</v>
      </c>
      <c r="I16" s="102" t="s">
        <v>77</v>
      </c>
      <c r="J16" s="76">
        <v>25</v>
      </c>
      <c r="K16" s="82" t="e">
        <f>#REF!</f>
        <v>#REF!</v>
      </c>
      <c r="L16" s="86" t="e">
        <f>#REF!</f>
        <v>#REF!</v>
      </c>
      <c r="M16" s="90" t="e">
        <f>#REF!</f>
        <v>#REF!</v>
      </c>
      <c r="N16" s="76">
        <v>11</v>
      </c>
      <c r="O16" s="102" t="s">
        <v>104</v>
      </c>
      <c r="P16" s="76">
        <v>24</v>
      </c>
      <c r="Q16" s="80" t="e">
        <f>#REF!</f>
        <v>#REF!</v>
      </c>
      <c r="R16" s="84" t="e">
        <f>#REF!</f>
        <v>#REF!</v>
      </c>
      <c r="S16" s="88" t="e">
        <f>#REF!</f>
        <v>#REF!</v>
      </c>
      <c r="T16" s="76">
        <v>11</v>
      </c>
      <c r="U16" s="102" t="s">
        <v>85</v>
      </c>
      <c r="V16" s="76">
        <v>23</v>
      </c>
      <c r="W16" s="80" t="e">
        <f>#REF!</f>
        <v>#REF!</v>
      </c>
      <c r="X16" s="84" t="e">
        <f>#REF!</f>
        <v>#REF!</v>
      </c>
      <c r="Y16" s="88" t="e">
        <f>#REF!</f>
        <v>#REF!</v>
      </c>
    </row>
    <row r="17" spans="1:25" s="69" customFormat="1" ht="21" customHeight="1">
      <c r="B17" s="66">
        <v>12</v>
      </c>
      <c r="C17" s="68" t="s">
        <v>93</v>
      </c>
      <c r="D17" s="66">
        <v>34</v>
      </c>
      <c r="E17" s="80" t="e">
        <f>#REF!</f>
        <v>#REF!</v>
      </c>
      <c r="F17" s="84" t="e">
        <f>#REF!</f>
        <v>#REF!</v>
      </c>
      <c r="G17" s="103" t="e">
        <f>#REF!</f>
        <v>#REF!</v>
      </c>
      <c r="H17" s="76">
        <v>12</v>
      </c>
      <c r="I17" s="102" t="s">
        <v>81</v>
      </c>
      <c r="J17" s="76">
        <v>29</v>
      </c>
      <c r="K17" s="82">
        <f>TQW21.1!AI55</f>
        <v>0</v>
      </c>
      <c r="L17" s="86">
        <f>TQW21.1!AJ55</f>
        <v>0</v>
      </c>
      <c r="M17" s="90">
        <f>TQW21.1!AK55</f>
        <v>0</v>
      </c>
      <c r="N17" s="76">
        <v>12</v>
      </c>
      <c r="O17" s="102" t="s">
        <v>108</v>
      </c>
      <c r="P17" s="76">
        <v>24</v>
      </c>
      <c r="Q17" s="80" t="e">
        <f>#REF!</f>
        <v>#REF!</v>
      </c>
      <c r="R17" s="84" t="e">
        <f>#REF!</f>
        <v>#REF!</v>
      </c>
      <c r="S17" s="88" t="e">
        <f>#REF!</f>
        <v>#REF!</v>
      </c>
      <c r="T17" s="76">
        <v>12</v>
      </c>
      <c r="U17" s="102" t="s">
        <v>90</v>
      </c>
      <c r="V17" s="76">
        <v>32</v>
      </c>
      <c r="W17" s="80" t="e">
        <f>#REF!</f>
        <v>#REF!</v>
      </c>
      <c r="X17" s="84" t="e">
        <f>#REF!</f>
        <v>#REF!</v>
      </c>
      <c r="Y17" s="88" t="e">
        <f>#REF!</f>
        <v>#REF!</v>
      </c>
    </row>
    <row r="18" spans="1:25" s="69" customFormat="1" ht="21" customHeight="1">
      <c r="B18" s="148" t="s">
        <v>127</v>
      </c>
      <c r="C18" s="148"/>
      <c r="D18" s="148"/>
      <c r="E18" s="148"/>
      <c r="F18" s="148"/>
      <c r="G18" s="148"/>
      <c r="H18" s="76">
        <v>13</v>
      </c>
      <c r="I18" s="102" t="s">
        <v>86</v>
      </c>
      <c r="J18" s="76">
        <v>26</v>
      </c>
      <c r="K18" s="82" t="e">
        <f>#REF!</f>
        <v>#REF!</v>
      </c>
      <c r="L18" s="86" t="e">
        <f>#REF!</f>
        <v>#REF!</v>
      </c>
      <c r="M18" s="90" t="e">
        <f>#REF!</f>
        <v>#REF!</v>
      </c>
      <c r="N18" s="76">
        <v>13</v>
      </c>
      <c r="O18" s="102" t="s">
        <v>112</v>
      </c>
      <c r="P18" s="76">
        <v>26</v>
      </c>
      <c r="Q18" s="80">
        <f>BHST21.4!AI40</f>
        <v>1</v>
      </c>
      <c r="R18" s="84">
        <f>BHST21.4!AJ40</f>
        <v>4</v>
      </c>
      <c r="S18" s="88">
        <f>BHST21.4!AK40</f>
        <v>0</v>
      </c>
      <c r="T18" s="76">
        <v>13</v>
      </c>
      <c r="U18" s="102" t="s">
        <v>94</v>
      </c>
      <c r="V18" s="76">
        <v>19</v>
      </c>
      <c r="W18" s="80" t="e">
        <f>#REF!</f>
        <v>#REF!</v>
      </c>
      <c r="X18" s="84" t="e">
        <f>#REF!</f>
        <v>#REF!</v>
      </c>
      <c r="Y18" s="88" t="e">
        <f>#REF!</f>
        <v>#REF!</v>
      </c>
    </row>
    <row r="19" spans="1:25" s="69" customFormat="1" ht="21" customHeight="1">
      <c r="B19" s="164" t="e">
        <f>"Tổng HS vắng không phép "&amp;SUM(E6:E17)+SUM(E12:E17)</f>
        <v>#REF!</v>
      </c>
      <c r="C19" s="165"/>
      <c r="D19" s="165"/>
      <c r="E19" s="165"/>
      <c r="F19" s="165"/>
      <c r="G19" s="166"/>
      <c r="H19" s="170" t="s">
        <v>130</v>
      </c>
      <c r="I19" s="170"/>
      <c r="J19" s="170"/>
      <c r="K19" s="170"/>
      <c r="L19" s="170"/>
      <c r="M19" s="170"/>
      <c r="N19" s="76">
        <v>14</v>
      </c>
      <c r="O19" s="102" t="s">
        <v>116</v>
      </c>
      <c r="P19" s="76">
        <v>39</v>
      </c>
      <c r="Q19" s="80">
        <f>LGT21.2!AI53</f>
        <v>0</v>
      </c>
      <c r="R19" s="84">
        <f>LGT21.2!AJ53</f>
        <v>0</v>
      </c>
      <c r="S19" s="88">
        <f>LGT21.2!AK53</f>
        <v>0</v>
      </c>
      <c r="T19" s="76">
        <v>14</v>
      </c>
      <c r="U19" s="102" t="s">
        <v>98</v>
      </c>
      <c r="V19" s="76">
        <v>33</v>
      </c>
      <c r="W19" s="80" t="e">
        <f>#REF!</f>
        <v>#REF!</v>
      </c>
      <c r="X19" s="84" t="e">
        <f>#REF!</f>
        <v>#REF!</v>
      </c>
      <c r="Y19" s="88" t="e">
        <f>#REF!</f>
        <v>#REF!</v>
      </c>
    </row>
    <row r="20" spans="1:25" s="69" customFormat="1" ht="21" customHeight="1">
      <c r="B20" s="167" t="e">
        <f>"Tổng HS vắng có phép "&amp;SUM(F6:F17)+SUM(F12:F17)</f>
        <v>#REF!</v>
      </c>
      <c r="C20" s="168"/>
      <c r="D20" s="168"/>
      <c r="E20" s="168"/>
      <c r="F20" s="168"/>
      <c r="G20" s="169"/>
      <c r="H20" s="164" t="e">
        <f>"Tổng HS vắng không phép " &amp;SUM(K6:K18)</f>
        <v>#REF!</v>
      </c>
      <c r="I20" s="165"/>
      <c r="J20" s="165"/>
      <c r="K20" s="165"/>
      <c r="L20" s="165"/>
      <c r="M20" s="166"/>
      <c r="N20" s="148" t="s">
        <v>128</v>
      </c>
      <c r="O20" s="148"/>
      <c r="P20" s="148"/>
      <c r="Q20" s="148"/>
      <c r="R20" s="148"/>
      <c r="S20" s="148"/>
      <c r="T20" s="76">
        <v>15</v>
      </c>
      <c r="U20" s="102" t="s">
        <v>101</v>
      </c>
      <c r="V20" s="76">
        <v>27</v>
      </c>
      <c r="W20" s="80" t="e">
        <f>#REF!</f>
        <v>#REF!</v>
      </c>
      <c r="X20" s="84" t="e">
        <f>#REF!</f>
        <v>#REF!</v>
      </c>
      <c r="Y20" s="88" t="e">
        <f>#REF!</f>
        <v>#REF!</v>
      </c>
    </row>
    <row r="21" spans="1:25" s="69" customFormat="1" ht="21" customHeight="1">
      <c r="B21" s="155" t="e">
        <f>"Tổng HS đi học trễ "&amp;SUM(G6:G11)+SUM(G6:G17)</f>
        <v>#REF!</v>
      </c>
      <c r="C21" s="156"/>
      <c r="D21" s="156"/>
      <c r="E21" s="156"/>
      <c r="F21" s="156"/>
      <c r="G21" s="157"/>
      <c r="H21" s="167" t="e">
        <f>"Tổng HS vắng có phép " &amp;SUM(L6:L18)</f>
        <v>#REF!</v>
      </c>
      <c r="I21" s="168"/>
      <c r="J21" s="168"/>
      <c r="K21" s="168"/>
      <c r="L21" s="168"/>
      <c r="M21" s="169"/>
      <c r="N21" s="171" t="s">
        <v>137</v>
      </c>
      <c r="O21" s="172"/>
      <c r="P21" s="172"/>
      <c r="Q21" s="172"/>
      <c r="R21" s="175" t="e">
        <f>SUM(Q6:Q19)</f>
        <v>#REF!</v>
      </c>
      <c r="S21" s="176"/>
      <c r="T21" s="76">
        <v>16</v>
      </c>
      <c r="U21" s="102" t="s">
        <v>105</v>
      </c>
      <c r="V21" s="76">
        <v>30</v>
      </c>
      <c r="W21" s="82" t="e">
        <f>#REF!</f>
        <v>#REF!</v>
      </c>
      <c r="X21" s="86" t="e">
        <f>#REF!</f>
        <v>#REF!</v>
      </c>
      <c r="Y21" s="90" t="e">
        <f>#REF!</f>
        <v>#REF!</v>
      </c>
    </row>
    <row r="22" spans="1:25" s="71" customFormat="1" ht="19.5">
      <c r="H22" s="173" t="e">
        <f>"Tổng HS đi học trễ " &amp;SUM(M6:M18)</f>
        <v>#REF!</v>
      </c>
      <c r="I22" s="174"/>
      <c r="J22" s="174"/>
      <c r="K22" s="174"/>
      <c r="L22" s="174"/>
      <c r="M22" s="218"/>
      <c r="N22" s="153" t="e">
        <f>"Tổng HS vắng có phép "&amp;SUM(R6:R19)</f>
        <v>#REF!</v>
      </c>
      <c r="O22" s="153"/>
      <c r="P22" s="153"/>
      <c r="Q22" s="153"/>
      <c r="R22" s="153"/>
      <c r="S22" s="153"/>
      <c r="T22" s="170" t="s">
        <v>129</v>
      </c>
      <c r="U22" s="170"/>
      <c r="V22" s="170"/>
      <c r="W22" s="170"/>
      <c r="X22" s="170"/>
      <c r="Y22" s="170"/>
    </row>
    <row r="23" spans="1:25" s="91" customFormat="1" ht="23.25">
      <c r="A23" s="106"/>
      <c r="B23" s="221" t="e">
        <f>"Tổng số buổi học sinh vắng học không phép trong tháng 01: " &amp;SUM(E6:E17)+SUM(K6:K18)+SUM(Q6:Q19)+SUM(W6:W21)</f>
        <v>#REF!</v>
      </c>
      <c r="C23" s="221"/>
      <c r="D23" s="221"/>
      <c r="E23" s="221"/>
      <c r="F23" s="221"/>
      <c r="G23" s="221"/>
      <c r="H23" s="221"/>
      <c r="I23" s="221"/>
      <c r="J23" s="221"/>
      <c r="K23" s="221"/>
      <c r="L23" s="221"/>
      <c r="M23" s="221"/>
      <c r="N23" s="157" t="e">
        <f>"Tổng HS đi học trễ "&amp;SUM(S6:S19)</f>
        <v>#REF!</v>
      </c>
      <c r="O23" s="154"/>
      <c r="P23" s="154"/>
      <c r="Q23" s="154"/>
      <c r="R23" s="154"/>
      <c r="S23" s="154"/>
      <c r="T23" s="164" t="e">
        <f>"Tổng HS vắng không phép "&amp; SUM(W6:W21)</f>
        <v>#REF!</v>
      </c>
      <c r="U23" s="165"/>
      <c r="V23" s="165"/>
      <c r="W23" s="165"/>
      <c r="X23" s="165"/>
      <c r="Y23" s="166"/>
    </row>
    <row r="24" spans="1:25" ht="20.25">
      <c r="D24" s="219" t="e">
        <f>"Tổng số buổi học sinh vắng học có phép trong tháng 01: " &amp;SUM(F6:F17)+SUM(L6:L18)+SUM(R6:R19)+SUM(X6:X21)</f>
        <v>#REF!</v>
      </c>
      <c r="E24" s="220"/>
      <c r="F24" s="220"/>
      <c r="G24" s="220"/>
      <c r="H24" s="220"/>
      <c r="I24" s="220"/>
      <c r="J24" s="220"/>
      <c r="K24" s="220"/>
      <c r="L24" s="220"/>
      <c r="M24" s="220"/>
      <c r="N24" s="220"/>
      <c r="O24" s="220"/>
      <c r="T24" s="167" t="e">
        <f>"Tổng HS vắng có phép "&amp; SUM(X6:X21)</f>
        <v>#REF!</v>
      </c>
      <c r="U24" s="168"/>
      <c r="V24" s="168"/>
      <c r="W24" s="168"/>
      <c r="X24" s="168"/>
      <c r="Y24" s="169"/>
    </row>
    <row r="25" spans="1:25" ht="20.25">
      <c r="G25" s="216" t="e">
        <f>"Tổng số buổi học sinh đi học trễ trong tháng 01: " &amp;SUM(G6:G17)+SUM(L6:M18)+SUM(S6:S19)+SUM(Y6:Y21)</f>
        <v>#REF!</v>
      </c>
      <c r="H25" s="217"/>
      <c r="I25" s="217"/>
      <c r="J25" s="217"/>
      <c r="K25" s="217"/>
      <c r="L25" s="217"/>
      <c r="M25" s="217"/>
      <c r="N25" s="217"/>
      <c r="O25" s="217"/>
      <c r="P25" s="217"/>
      <c r="Q25" s="217"/>
      <c r="R25" s="217"/>
      <c r="T25" s="155" t="e">
        <f>"Tổng HS đi học trễ "&amp; SUM(Y6:Y21)</f>
        <v>#REF!</v>
      </c>
      <c r="U25" s="156"/>
      <c r="V25" s="156"/>
      <c r="W25" s="156"/>
      <c r="X25" s="156"/>
      <c r="Y25" s="157"/>
    </row>
    <row r="27" spans="1:25">
      <c r="C27" s="63"/>
      <c r="D27" s="63"/>
      <c r="E27" s="63"/>
      <c r="F27" s="63"/>
      <c r="G27" s="63"/>
    </row>
  </sheetData>
  <mergeCells count="25">
    <mergeCell ref="B18:G18"/>
    <mergeCell ref="H19:M19"/>
    <mergeCell ref="N21:Q21"/>
    <mergeCell ref="N20:S20"/>
    <mergeCell ref="D24:O24"/>
    <mergeCell ref="B23:M23"/>
    <mergeCell ref="B19:G19"/>
    <mergeCell ref="H20:M20"/>
    <mergeCell ref="B20:G20"/>
    <mergeCell ref="B1:J1"/>
    <mergeCell ref="N1:Y1"/>
    <mergeCell ref="B2:Y2"/>
    <mergeCell ref="B3:Y3"/>
    <mergeCell ref="G25:R25"/>
    <mergeCell ref="B21:G21"/>
    <mergeCell ref="H22:M22"/>
    <mergeCell ref="T25:Y25"/>
    <mergeCell ref="N23:S23"/>
    <mergeCell ref="T23:Y23"/>
    <mergeCell ref="H21:M21"/>
    <mergeCell ref="T24:Y24"/>
    <mergeCell ref="N22:S22"/>
    <mergeCell ref="T22:Y22"/>
    <mergeCell ref="B4:Y4"/>
    <mergeCell ref="R21:S21"/>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BẢNG TỔNG HỢP V-T TOÀN TRƯỜNG</vt:lpstr>
      <vt:lpstr>Tổng</vt:lpstr>
      <vt:lpstr>BHST20.3</vt:lpstr>
      <vt:lpstr>BHST21.4</vt:lpstr>
      <vt:lpstr>LGT21.2</vt:lpstr>
      <vt:lpstr>TQW21.1</vt:lpstr>
      <vt:lpstr>TQW21.2</vt:lpstr>
      <vt:lpstr>TBN21.3</vt:lpstr>
      <vt:lpstr>Sheet1</vt:lpstr>
    </vt:vector>
  </TitlesOfParts>
  <Company>nhc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qlhsnhc</dc:creator>
  <cp:lastModifiedBy>LSTC</cp:lastModifiedBy>
  <cp:lastPrinted>2021-04-29T09:49:24Z</cp:lastPrinted>
  <dcterms:created xsi:type="dcterms:W3CDTF">2001-09-21T17:17:00Z</dcterms:created>
  <dcterms:modified xsi:type="dcterms:W3CDTF">2021-10-18T02:15:28Z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1033-10.2.0.6020</vt:lpwstr>
  </property>
</Properties>
</file>