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2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N81" i="203" s="1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M62" i="200" s="1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M81" i="200" l="1"/>
  <c r="AO76" i="202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LSTC</author>
  </authors>
  <commentList>
    <comment ref="AE2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2.xml><?xml version="1.0" encoding="utf-8"?>
<comments xmlns="http://schemas.openxmlformats.org/spreadsheetml/2006/main">
  <authors>
    <author>LSTC</author>
  </authors>
  <commentList>
    <comment ref="F27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ĐÌNH CHỈ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ĐÌNH CHỈ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ĐÌNH CHỈ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M15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M22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4.xml><?xml version="1.0" encoding="utf-8"?>
<comments xmlns="http://schemas.openxmlformats.org/spreadsheetml/2006/main">
  <authors>
    <author>win7</author>
    <author>t</author>
    <author>anhtuan</author>
    <author>LSTC</author>
  </authors>
  <commentList>
    <comment ref="E17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T17" authorId="1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T18" authorId="1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V18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AG18" authorId="2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</t>
        </r>
      </text>
    </comment>
    <comment ref="G26" authorId="3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L26" authorId="2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O26" authorId="2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T26" authorId="1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U26" authorId="3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5.xml><?xml version="1.0" encoding="utf-8"?>
<comments xmlns="http://schemas.openxmlformats.org/spreadsheetml/2006/main">
  <authors>
    <author>anhtuan</author>
  </authors>
  <commentList>
    <comment ref="R25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</commentList>
</comments>
</file>

<file path=xl/comments6.xml><?xml version="1.0" encoding="utf-8"?>
<comments xmlns="http://schemas.openxmlformats.org/spreadsheetml/2006/main">
  <authors>
    <author>LSTC</author>
  </authors>
  <commentList>
    <comment ref="F2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TRỐN TIẾT 3</t>
        </r>
      </text>
    </comment>
  </commentList>
</comments>
</file>

<file path=xl/comments7.xml><?xml version="1.0" encoding="utf-8"?>
<comments xmlns="http://schemas.openxmlformats.org/spreadsheetml/2006/main">
  <authors>
    <author>LSTC</author>
  </authors>
  <commentList>
    <comment ref="L1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T2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L2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1-2</t>
        </r>
      </text>
    </comment>
    <comment ref="M2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2-4</t>
        </r>
      </text>
    </comment>
  </commentList>
</comments>
</file>

<file path=xl/sharedStrings.xml><?xml version="1.0" encoding="utf-8"?>
<sst xmlns="http://schemas.openxmlformats.org/spreadsheetml/2006/main" count="3590" uniqueCount="818">
  <si>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</si>
  <si>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</si>
  <si>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</si>
  <si>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</si>
  <si>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</si>
  <si>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</si>
  <si>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</si>
  <si>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</si>
  <si>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</si>
  <si>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</si>
  <si>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</si>
  <si>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</si>
  <si>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</si>
  <si>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</si>
  <si>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</si>
  <si>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</si>
  <si>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</si>
  <si>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</si>
  <si>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</si>
  <si>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</si>
  <si>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</si>
  <si>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</si>
  <si>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</si>
  <si>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</si>
  <si>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</si>
  <si>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</si>
  <si>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</si>
  <si>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</si>
  <si>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</si>
  <si>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</si>
  <si>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</si>
  <si>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</si>
  <si>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</si>
  <si>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</si>
  <si>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</si>
  <si>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</si>
  <si>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</si>
  <si>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</si>
  <si>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</si>
  <si>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</si>
  <si>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</si>
  <si>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</si>
  <si>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</si>
  <si>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</si>
  <si>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</si>
  <si>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</si>
  <si>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</si>
  <si>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</si>
  <si>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</si>
  <si>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</si>
  <si>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</si>
  <si>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</si>
  <si>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</si>
  <si>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</si>
  <si>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</si>
  <si>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</si>
  <si>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</si>
  <si>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</si>
  <si>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</si>
  <si>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</si>
  <si>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</si>
  <si>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</si>
  <si>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</si>
  <si>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</si>
  <si>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</si>
  <si>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</si>
  <si>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</si>
  <si>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</si>
  <si>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</si>
  <si>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</si>
  <si>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</si>
  <si>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</si>
  <si>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</si>
  <si>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</si>
  <si>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</si>
  <si>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</si>
  <si>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</si>
  <si>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</si>
  <si>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</si>
  <si>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</si>
  <si>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</si>
  <si>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</si>
  <si>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</si>
  <si>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</si>
  <si>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</si>
  <si>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</si>
  <si>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</si>
  <si>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</si>
  <si>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</si>
  <si>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</si>
  <si>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</si>
  <si>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</si>
  <si>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</si>
  <si>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</si>
  <si>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</si>
  <si>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</si>
  <si>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</si>
  <si>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</si>
  <si>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</si>
  <si>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</si>
  <si>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</si>
  <si>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</si>
  <si>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</si>
  <si>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</si>
  <si>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</si>
  <si>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</si>
  <si>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</si>
  <si>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</si>
  <si>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</si>
  <si>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</si>
  <si>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</si>
  <si>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</si>
  <si>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</si>
  <si>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</si>
  <si>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</si>
  <si>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</si>
  <si>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</si>
  <si>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</si>
  <si>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</si>
  <si>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</si>
  <si>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</si>
  <si>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</si>
  <si>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</si>
  <si>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</si>
  <si>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</si>
  <si>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</si>
  <si>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</si>
  <si>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</si>
  <si>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</si>
  <si>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</si>
  <si>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</si>
  <si>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</si>
  <si>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</si>
  <si>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</si>
  <si>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</si>
  <si>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</si>
  <si>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</si>
  <si>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</si>
  <si>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</si>
  <si>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</si>
  <si>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</si>
  <si>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</si>
  <si>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</si>
  <si>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</si>
  <si>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</si>
  <si>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</si>
  <si>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</si>
  <si>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</si>
  <si>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</si>
  <si>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</si>
  <si>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</si>
  <si>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</si>
  <si>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</si>
  <si>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</si>
  <si>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</si>
  <si>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</si>
  <si>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</si>
  <si>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</si>
  <si>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</si>
  <si>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</si>
  <si>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</si>
  <si>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</si>
  <si>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</si>
  <si>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</si>
  <si>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</si>
  <si>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</si>
  <si>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</si>
  <si>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</si>
  <si>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</si>
  <si>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</si>
  <si>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</si>
  <si>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</si>
  <si>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</si>
  <si>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</si>
  <si>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</si>
  <si>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</si>
  <si>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</si>
  <si>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</si>
  <si>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</si>
  <si>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</si>
  <si>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</si>
  <si>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Tấn</t>
  </si>
  <si>
    <t>1610090004</t>
  </si>
  <si>
    <t xml:space="preserve">Lãi Thế </t>
  </si>
  <si>
    <t>1610090010</t>
  </si>
  <si>
    <t>1610090024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</si>
  <si>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</si>
  <si>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</si>
  <si>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</si>
  <si>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</si>
  <si>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</si>
  <si>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</si>
  <si>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</si>
  <si>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</si>
  <si>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</si>
  <si>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</si>
  <si>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</si>
  <si>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</si>
  <si>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</si>
  <si>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</si>
  <si>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</si>
  <si>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</si>
  <si>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</si>
  <si>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</si>
  <si>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</si>
  <si>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</si>
  <si>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</si>
  <si>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</si>
  <si>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</si>
  <si>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</si>
  <si>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</si>
  <si>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</si>
  <si>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</si>
  <si>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</si>
  <si>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</si>
  <si>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</si>
  <si>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</si>
  <si>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</si>
  <si>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</si>
  <si>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</si>
  <si>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</si>
  <si>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</si>
  <si>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</si>
  <si>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</si>
  <si>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</si>
  <si>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</si>
  <si>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</si>
  <si>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</si>
  <si>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</si>
  <si>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</si>
  <si>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</si>
  <si>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</si>
  <si>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</si>
  <si>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</si>
  <si>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</si>
  <si>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</si>
  <si>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</si>
  <si>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</si>
  <si>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</si>
  <si>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</si>
  <si>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</si>
  <si>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</si>
  <si>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</si>
  <si>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</si>
  <si>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</si>
  <si>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</si>
  <si>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</si>
  <si>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</si>
  <si>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</si>
  <si>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</si>
  <si>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</si>
  <si>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</si>
  <si>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</si>
  <si>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</si>
  <si>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</si>
  <si>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</si>
  <si>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</si>
  <si>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</si>
  <si>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</si>
  <si>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</si>
  <si>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</si>
  <si>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</si>
  <si>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</si>
  <si>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</si>
  <si>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</si>
  <si>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</si>
  <si>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</si>
  <si>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</si>
  <si>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</si>
  <si>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</si>
  <si>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</si>
  <si>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</si>
  <si>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</si>
  <si>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</si>
  <si>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</si>
  <si>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</si>
  <si>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</si>
  <si>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</si>
  <si>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</si>
  <si>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</si>
  <si>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</si>
  <si>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</si>
  <si>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</si>
  <si>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</si>
  <si>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</si>
  <si>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</si>
  <si>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</si>
  <si>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</si>
  <si>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</si>
  <si>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</si>
  <si>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</si>
  <si>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</si>
  <si>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</si>
  <si>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</si>
  <si>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</si>
  <si>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</si>
  <si>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</si>
  <si>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</si>
  <si>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</si>
  <si>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</si>
  <si>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</si>
  <si>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</si>
  <si>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</si>
  <si>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</si>
  <si>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</si>
  <si>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</si>
  <si>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</si>
  <si>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</si>
  <si>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</si>
  <si>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</si>
  <si>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</si>
  <si>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</si>
  <si>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</si>
  <si>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</si>
  <si>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</si>
  <si>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</si>
  <si>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</si>
  <si>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</si>
  <si>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</si>
  <si>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</si>
  <si>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</si>
  <si>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</si>
  <si>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</si>
  <si>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</si>
  <si>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</si>
  <si>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</si>
  <si>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</si>
  <si>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</si>
  <si>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</si>
  <si>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</si>
  <si>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</si>
  <si>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</si>
  <si>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</si>
  <si>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</si>
  <si>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</si>
  <si>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</si>
  <si>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</si>
  <si>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</si>
  <si>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</si>
  <si>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</si>
  <si>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</si>
  <si>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</si>
  <si>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</si>
  <si>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</si>
  <si>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Hồ Quốc</t>
  </si>
  <si>
    <t>Nguyễn Đình</t>
  </si>
  <si>
    <t>Phan Chí</t>
  </si>
  <si>
    <t>Nguyễn Tiến</t>
  </si>
  <si>
    <t>Trần Trường</t>
  </si>
  <si>
    <t>Lâm Thành</t>
  </si>
  <si>
    <t xml:space="preserve">LỚP: CKĐL 18.3 </t>
  </si>
  <si>
    <t>1810020080</t>
  </si>
  <si>
    <t>Trần Khánh</t>
  </si>
  <si>
    <t>Băng</t>
  </si>
  <si>
    <t>Huỳnh Ngọc</t>
  </si>
  <si>
    <t>1810030015</t>
  </si>
  <si>
    <t>1810030020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</si>
  <si>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</si>
  <si>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</si>
  <si>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</si>
  <si>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</si>
  <si>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</si>
  <si>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</si>
  <si>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</si>
  <si>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</si>
  <si>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</si>
  <si>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</si>
  <si>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</si>
  <si>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</si>
  <si>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1810020078</t>
  </si>
  <si>
    <t>Thái Tấn</t>
  </si>
  <si>
    <t>1810020075</t>
  </si>
  <si>
    <t>1810030016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</si>
  <si>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</si>
  <si>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</si>
  <si>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</si>
  <si>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</si>
  <si>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</si>
  <si>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</si>
  <si>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</si>
  <si>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</si>
  <si>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</si>
  <si>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</si>
  <si>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</si>
  <si>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</si>
  <si>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</si>
  <si>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</si>
  <si>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</si>
  <si>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</si>
  <si>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</si>
  <si>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</si>
  <si>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</si>
  <si>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</si>
  <si>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</si>
  <si>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</si>
  <si>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</si>
  <si>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</si>
  <si>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</si>
  <si>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</si>
  <si>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</si>
  <si>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</si>
  <si>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</si>
  <si>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</si>
  <si>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</si>
  <si>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</si>
  <si>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</si>
  <si>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</si>
  <si>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</si>
  <si>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</si>
  <si>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</si>
  <si>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</si>
  <si>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</si>
  <si>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</si>
  <si>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</si>
  <si>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</si>
  <si>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</si>
  <si>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</si>
  <si>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</si>
  <si>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</si>
  <si>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</si>
  <si>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</si>
  <si>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</si>
  <si>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</si>
  <si>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</si>
  <si>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</si>
  <si>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</si>
  <si>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</si>
  <si>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</si>
  <si>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</si>
  <si>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</si>
  <si>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</si>
  <si>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</si>
  <si>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</si>
  <si>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</si>
  <si>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</si>
  <si>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</si>
  <si>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</si>
  <si>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</si>
  <si>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</si>
  <si>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</si>
  <si>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</si>
  <si>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</si>
  <si>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</si>
  <si>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</si>
  <si>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</si>
  <si>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</si>
  <si>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</si>
  <si>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</si>
  <si>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</si>
  <si>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</si>
  <si>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</si>
  <si>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</si>
  <si>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</si>
  <si>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</si>
  <si>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</si>
  <si>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</si>
  <si>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</si>
  <si>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</si>
  <si>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</si>
  <si>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</si>
  <si>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</si>
  <si>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</si>
  <si>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</si>
  <si>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</si>
  <si>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</si>
  <si>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</si>
  <si>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</si>
  <si>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</si>
  <si>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</si>
  <si>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</si>
  <si>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</si>
  <si>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</si>
  <si>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</si>
  <si>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</si>
  <si>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</si>
  <si>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</si>
  <si>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</si>
  <si>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</si>
  <si>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</si>
  <si>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</si>
  <si>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</si>
  <si>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</si>
  <si>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</si>
  <si>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</si>
  <si>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</si>
  <si>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</si>
  <si>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</si>
  <si>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</si>
  <si>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</si>
  <si>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</si>
  <si>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</si>
  <si>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</si>
  <si>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</si>
  <si>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</si>
  <si>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</si>
  <si>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</si>
  <si>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</si>
  <si>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</si>
  <si>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</si>
  <si>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</si>
  <si>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</si>
  <si>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</si>
  <si>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</si>
  <si>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</si>
  <si>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</si>
  <si>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</si>
  <si>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</si>
  <si>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</si>
  <si>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</si>
  <si>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</si>
  <si>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</si>
  <si>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</si>
  <si>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</si>
  <si>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</si>
  <si>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</si>
  <si>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</si>
  <si>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</si>
  <si>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</si>
  <si>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</si>
  <si>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</si>
  <si>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</si>
  <si>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</si>
  <si>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</si>
  <si>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</si>
  <si>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</si>
  <si>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</si>
  <si>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</si>
  <si>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</si>
  <si>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</si>
  <si>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</si>
  <si>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</si>
  <si>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</si>
  <si>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</si>
  <si>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</si>
  <si>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</si>
  <si>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</si>
  <si>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</si>
  <si>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</si>
  <si>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</si>
  <si>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</si>
  <si>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</si>
  <si>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</si>
  <si>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</si>
  <si>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</si>
  <si>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</si>
  <si>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</si>
  <si>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1910020042</t>
  </si>
  <si>
    <t>Đặng Phúc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</si>
  <si>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</si>
  <si>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</si>
  <si>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</si>
  <si>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</si>
  <si>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</si>
  <si>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</si>
  <si>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</si>
  <si>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</si>
  <si>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</si>
  <si>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</si>
  <si>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</si>
  <si>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</si>
  <si>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</si>
  <si>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</si>
  <si>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</si>
  <si>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</si>
  <si>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</si>
  <si>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</si>
  <si>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</si>
  <si>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</si>
  <si>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</si>
  <si>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</si>
  <si>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</si>
  <si>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</si>
  <si>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</si>
  <si>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</si>
  <si>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</si>
  <si>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</si>
  <si>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</si>
  <si>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</si>
  <si>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</si>
  <si>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</si>
  <si>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</si>
  <si>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</si>
  <si>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</si>
  <si>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</si>
  <si>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</si>
  <si>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</si>
  <si>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</si>
  <si>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</si>
  <si>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</si>
  <si>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</si>
  <si>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</si>
  <si>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</si>
  <si>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</si>
  <si>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</si>
  <si>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</si>
  <si>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</si>
  <si>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</si>
  <si>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</si>
  <si>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</si>
  <si>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</si>
  <si>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</si>
  <si>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</si>
  <si>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</si>
  <si>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</si>
  <si>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</si>
  <si>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</si>
  <si>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</si>
  <si>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</si>
  <si>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</si>
  <si>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</si>
  <si>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</si>
  <si>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</si>
  <si>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</si>
  <si>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</si>
  <si>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</si>
  <si>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</si>
  <si>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</si>
  <si>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</si>
  <si>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</si>
  <si>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</si>
  <si>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</si>
  <si>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</si>
  <si>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</si>
  <si>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</si>
  <si>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</si>
  <si>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</si>
  <si>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</si>
  <si>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</si>
  <si>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</si>
  <si>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</si>
  <si>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</si>
  <si>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</si>
  <si>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</si>
  <si>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</si>
  <si>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</si>
  <si>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</si>
  <si>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</si>
  <si>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</si>
  <si>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</si>
  <si>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</si>
  <si>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</si>
  <si>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</si>
  <si>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</si>
  <si>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</si>
  <si>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</si>
  <si>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</si>
  <si>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</si>
  <si>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</si>
  <si>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</si>
  <si>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</si>
  <si>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</si>
  <si>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</si>
  <si>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</si>
  <si>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</si>
  <si>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</si>
  <si>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</si>
  <si>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</si>
  <si>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</si>
  <si>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</si>
  <si>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</si>
  <si>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</si>
  <si>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</si>
  <si>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</si>
  <si>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</si>
  <si>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</si>
  <si>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</si>
  <si>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</si>
  <si>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</si>
  <si>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</si>
  <si>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</si>
  <si>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</si>
  <si>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</si>
  <si>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</si>
  <si>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</si>
  <si>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</si>
  <si>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</si>
  <si>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</si>
  <si>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</si>
  <si>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</si>
  <si>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</si>
  <si>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</si>
  <si>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</si>
  <si>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</si>
  <si>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</si>
  <si>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</si>
  <si>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</si>
  <si>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</si>
  <si>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</si>
  <si>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</si>
  <si>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</si>
  <si>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</si>
  <si>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</si>
  <si>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</si>
  <si>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</si>
  <si>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</si>
  <si>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</si>
  <si>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</si>
  <si>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</si>
  <si>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</si>
  <si>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</si>
  <si>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</si>
  <si>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</si>
  <si>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</si>
  <si>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</si>
  <si>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</si>
  <si>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</si>
  <si>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</si>
  <si>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</si>
  <si>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</si>
  <si>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</si>
  <si>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</si>
  <si>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</si>
  <si>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</si>
  <si>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</si>
  <si>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</si>
  <si>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</si>
  <si>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</si>
  <si>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</si>
  <si>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</si>
  <si>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</si>
  <si>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</si>
  <si>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</si>
  <si>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</si>
  <si>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</si>
  <si>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</si>
  <si>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</si>
  <si>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</si>
  <si>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</si>
  <si>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</si>
  <si>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</si>
  <si>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</si>
  <si>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</si>
  <si>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</si>
  <si>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</si>
  <si>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</si>
  <si>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</si>
  <si>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</si>
  <si>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</si>
  <si>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</si>
  <si>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</si>
  <si>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</si>
  <si>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</si>
  <si>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</si>
  <si>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</si>
  <si>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</si>
  <si>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</si>
  <si>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</si>
  <si>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</si>
  <si>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</si>
  <si>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</si>
  <si>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</si>
  <si>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</si>
  <si>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</si>
  <si>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</si>
  <si>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</si>
  <si>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</si>
  <si>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</si>
  <si>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</si>
  <si>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</si>
  <si>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</si>
  <si>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</si>
  <si>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</si>
  <si>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</si>
  <si>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</si>
  <si>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</si>
  <si>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</si>
  <si>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</si>
  <si>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</si>
  <si>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</si>
  <si>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</si>
  <si>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</si>
  <si>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</si>
  <si>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</si>
  <si>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</si>
  <si>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</si>
  <si>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</si>
  <si>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</si>
  <si>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</si>
  <si>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</si>
  <si>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</si>
  <si>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</si>
  <si>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</si>
  <si>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</si>
  <si>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</si>
  <si>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</si>
  <si>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</si>
  <si>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</si>
  <si>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1610080019</t>
  </si>
  <si>
    <r>
      <t xml:space="preserve">Nguyễn </t>
    </r>
    <r>
      <rPr>
        <sz val="13"/>
        <rFont val="Times New Roman"/>
        <family val="1"/>
      </rPr>
      <t>Tống Thiên</t>
    </r>
  </si>
  <si>
    <r>
      <t xml:space="preserve">Phạm </t>
    </r>
    <r>
      <rPr>
        <sz val="13"/>
        <color rgb="FFFF0000"/>
        <rFont val="Times New Roman"/>
        <family val="1"/>
      </rPr>
      <t>Nguyễn Ngọc</t>
    </r>
  </si>
  <si>
    <t>V</t>
  </si>
  <si>
    <t>1910010071</t>
  </si>
  <si>
    <t>1910020171</t>
  </si>
  <si>
    <t>Đỗ Thái</t>
  </si>
  <si>
    <t>Học</t>
  </si>
  <si>
    <r>
      <t xml:space="preserve">Nguyễn </t>
    </r>
    <r>
      <rPr>
        <sz val="13"/>
        <rFont val="Times New Roman"/>
        <family val="1"/>
      </rPr>
      <t>Dương Hoàng Hồng</t>
    </r>
  </si>
  <si>
    <r>
      <t>Nguyễn</t>
    </r>
    <r>
      <rPr>
        <sz val="13"/>
        <rFont val="Times New Roman"/>
        <family val="1"/>
      </rPr>
      <t xml:space="preserve"> Phạm Lam </t>
    </r>
  </si>
  <si>
    <t>Đạt (2004)</t>
  </si>
  <si>
    <t>LỚP: TCO16B</t>
  </si>
  <si>
    <t>Nghỉ luôn</t>
  </si>
  <si>
    <t>2K</t>
  </si>
  <si>
    <t>NGHỈ LUÔN</t>
  </si>
  <si>
    <t>1K1T</t>
  </si>
  <si>
    <t>Tháng  7  Năm học 2019  -  2020</t>
  </si>
  <si>
    <t>Tháng  7   Năm học 2019  -  2020</t>
  </si>
  <si>
    <t>Tháng  7  Năm học  2019  -  2020</t>
  </si>
  <si>
    <t>Tháng  7 Năm học 2019  -  2020</t>
  </si>
  <si>
    <t>2P</t>
  </si>
  <si>
    <t>P.K</t>
  </si>
  <si>
    <t>V:0</t>
  </si>
  <si>
    <t>ĐC</t>
  </si>
  <si>
    <t>1P1K</t>
  </si>
  <si>
    <t xml:space="preserve"> </t>
  </si>
  <si>
    <t xml:space="preserve">  </t>
  </si>
  <si>
    <t>TP</t>
  </si>
  <si>
    <t>1K1P</t>
  </si>
  <si>
    <t>1T1P</t>
  </si>
  <si>
    <t>P,K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</si>
</sst>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1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color indexed="8"/>
      <name val="Times New Roman"/>
      <family val="1"/>
    </font>
    <font>
      <sz val="14"/>
      <color rgb="FFFF0000"/>
      <name val="Times New Roman"/>
      <family val="1"/>
    </font>
    <font>
      <b/>
      <sz val="14"/>
      <name val="Cambria"/>
      <family val="1"/>
      <charset val="163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164" fontId="26" fillId="0" borderId="0" applyFont="0" applyFill="0" applyBorder="0" applyAlignment="0" applyProtection="0"/>
    <xf numFmtId="0" fontId="1" fillId="0" borderId="0"/>
    <xf numFmtId="0" fontId="52" fillId="0" borderId="0"/>
    <xf numFmtId="165" fontId="26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59" fillId="0" borderId="26" xfId="0" applyNumberFormat="1" applyFont="1" applyFill="1" applyBorder="1" applyAlignment="1" applyProtection="1">
      <alignment horizontal="center" vertical="center" wrapText="1"/>
    </xf>
    <xf numFmtId="0" fontId="64" fillId="0" borderId="26" xfId="0" applyNumberFormat="1" applyFont="1" applyFill="1" applyBorder="1" applyAlignment="1" applyProtection="1">
      <alignment horizontal="left" vertical="center" wrapText="1"/>
    </xf>
    <xf numFmtId="0" fontId="61" fillId="0" borderId="28" xfId="0" applyNumberFormat="1" applyFont="1" applyFill="1" applyBorder="1" applyAlignment="1" applyProtection="1">
      <alignment horizontal="left" vertical="center" wrapText="1"/>
    </xf>
    <xf numFmtId="0" fontId="61" fillId="0" borderId="26" xfId="0" applyNumberFormat="1" applyFont="1" applyFill="1" applyBorder="1" applyAlignment="1" applyProtection="1">
      <alignment horizontal="center" vertical="center" wrapText="1"/>
    </xf>
    <xf numFmtId="0" fontId="61" fillId="0" borderId="26" xfId="0" applyNumberFormat="1" applyFont="1" applyFill="1" applyBorder="1" applyAlignment="1" applyProtection="1">
      <alignment horizontal="left" vertical="center" wrapText="1"/>
    </xf>
    <xf numFmtId="0" fontId="59" fillId="26" borderId="21" xfId="0" applyNumberFormat="1" applyFont="1" applyFill="1" applyBorder="1" applyAlignment="1" applyProtection="1">
      <alignment horizontal="center" vertical="center" wrapText="1"/>
    </xf>
    <xf numFmtId="0" fontId="59" fillId="26" borderId="26" xfId="0" applyNumberFormat="1" applyFont="1" applyFill="1" applyBorder="1" applyAlignment="1" applyProtection="1">
      <alignment horizontal="left" vertical="center" wrapText="1"/>
    </xf>
    <xf numFmtId="0" fontId="59" fillId="26" borderId="28" xfId="0" applyNumberFormat="1" applyFont="1" applyFill="1" applyBorder="1" applyAlignment="1" applyProtection="1">
      <alignment horizontal="left" vertical="center" wrapText="1"/>
    </xf>
    <xf numFmtId="0" fontId="61" fillId="26" borderId="28" xfId="0" applyNumberFormat="1" applyFont="1" applyFill="1" applyBorder="1" applyAlignment="1" applyProtection="1">
      <alignment horizontal="left" vertical="center" wrapText="1"/>
    </xf>
    <xf numFmtId="0" fontId="59" fillId="26" borderId="26" xfId="0" applyNumberFormat="1" applyFont="1" applyFill="1" applyBorder="1" applyAlignment="1" applyProtection="1">
      <alignment horizontal="center" vertical="center" wrapText="1"/>
    </xf>
    <xf numFmtId="0" fontId="64" fillId="26" borderId="26" xfId="0" applyNumberFormat="1" applyFont="1" applyFill="1" applyBorder="1" applyAlignment="1" applyProtection="1">
      <alignment horizontal="left" vertical="center" wrapText="1"/>
    </xf>
    <xf numFmtId="0" fontId="61" fillId="26" borderId="26" xfId="0" applyNumberFormat="1" applyFont="1" applyFill="1" applyBorder="1" applyAlignment="1" applyProtection="1">
      <alignment horizontal="center" vertical="center" wrapText="1"/>
    </xf>
    <xf numFmtId="0" fontId="61" fillId="26" borderId="26" xfId="0" applyNumberFormat="1" applyFont="1" applyFill="1" applyBorder="1" applyAlignment="1" applyProtection="1">
      <alignment horizontal="left" vertical="center" wrapText="1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59" fillId="0" borderId="17" xfId="0" applyFont="1" applyBorder="1" applyAlignment="1">
      <alignment horizontal="center" vertical="center"/>
    </xf>
    <xf numFmtId="0" fontId="59" fillId="0" borderId="26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65" fillId="0" borderId="17" xfId="0" applyFont="1" applyBorder="1" applyAlignment="1">
      <alignment horizontal="center" vertical="center"/>
    </xf>
    <xf numFmtId="0" fontId="65" fillId="0" borderId="26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2" fillId="0" borderId="28" xfId="0" applyNumberFormat="1" applyFont="1" applyFill="1" applyBorder="1" applyAlignment="1" applyProtection="1">
      <alignment horizontal="left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26" xfId="0" applyNumberFormat="1" applyFont="1" applyFill="1" applyBorder="1" applyAlignment="1" applyProtection="1">
      <alignment horizontal="left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/>
    </xf>
    <xf numFmtId="0" fontId="61" fillId="0" borderId="29" xfId="0" applyNumberFormat="1" applyFont="1" applyFill="1" applyBorder="1" applyAlignment="1" applyProtection="1">
      <alignment horizontal="center" vertical="center" wrapText="1"/>
    </xf>
    <xf numFmtId="0" fontId="61" fillId="0" borderId="30" xfId="0" applyNumberFormat="1" applyFont="1" applyFill="1" applyBorder="1" applyAlignment="1" applyProtection="1">
      <alignment horizontal="left" vertical="center" wrapText="1"/>
    </xf>
    <xf numFmtId="0" fontId="61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/>
    </xf>
    <xf numFmtId="0" fontId="2" fillId="0" borderId="32" xfId="0" applyNumberFormat="1" applyFont="1" applyFill="1" applyBorder="1" applyAlignment="1" applyProtection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61" fillId="0" borderId="34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8" fillId="0" borderId="32" xfId="0" applyFont="1" applyBorder="1" applyAlignment="1">
      <alignment vertical="center" wrapText="1"/>
    </xf>
    <xf numFmtId="0" fontId="58" fillId="0" borderId="33" xfId="0" applyFont="1" applyBorder="1" applyAlignment="1">
      <alignment vertical="center" wrapText="1"/>
    </xf>
    <xf numFmtId="0" fontId="0" fillId="0" borderId="17" xfId="0" applyFont="1" applyBorder="1" applyAlignment="1"/>
    <xf numFmtId="0" fontId="6" fillId="0" borderId="33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5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5" fillId="0" borderId="0" xfId="0" applyFont="1" applyFill="1" applyAlignment="1">
      <alignment vertical="top"/>
    </xf>
    <xf numFmtId="0" fontId="9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vertical="top"/>
    </xf>
    <xf numFmtId="0" fontId="53" fillId="0" borderId="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3" fillId="26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0" fontId="0" fillId="26" borderId="0" xfId="0" applyFill="1"/>
    <xf numFmtId="0" fontId="0" fillId="26" borderId="1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vertical="center"/>
    </xf>
    <xf numFmtId="0" fontId="15" fillId="26" borderId="0" xfId="0" applyFont="1" applyFill="1" applyAlignment="1">
      <alignment vertical="top"/>
    </xf>
    <xf numFmtId="0" fontId="9" fillId="26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9"/>
  <sheetViews>
    <sheetView topLeftCell="A8" zoomScale="55" zoomScaleNormal="55" workbookViewId="0">
      <selection activeCell="AH30" sqref="AH30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5.33203125" style="47" customWidth="1"/>
    <col min="5" max="26" width="7" style="47" customWidth="1"/>
    <col min="27" max="27" width="7" style="231" customWidth="1"/>
    <col min="28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230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230"/>
      <c r="AB6" s="62"/>
      <c r="AC6" s="62"/>
      <c r="AD6" s="62"/>
      <c r="AE6" s="62"/>
      <c r="AF6" s="246" t="s">
        <v>117</v>
      </c>
      <c r="AG6" s="246"/>
      <c r="AH6" s="246"/>
      <c r="AI6" s="246"/>
      <c r="AJ6" s="246"/>
      <c r="AK6" s="246"/>
      <c r="AL6" s="62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1" t="s">
        <v>5</v>
      </c>
      <c r="B8" s="59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1">
        <v>1</v>
      </c>
      <c r="B9" s="169" t="s">
        <v>118</v>
      </c>
      <c r="C9" s="170" t="s">
        <v>119</v>
      </c>
      <c r="D9" s="171" t="s">
        <v>68</v>
      </c>
      <c r="E9" s="86"/>
      <c r="F9" s="8"/>
      <c r="G9" s="8"/>
      <c r="H9" s="8"/>
      <c r="I9" s="8"/>
      <c r="J9" s="8"/>
      <c r="K9" s="8" t="s">
        <v>9</v>
      </c>
      <c r="L9" s="8"/>
      <c r="M9" s="8"/>
      <c r="N9" s="8" t="s">
        <v>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 t="s">
        <v>9</v>
      </c>
      <c r="AG9" s="8"/>
      <c r="AH9" s="8" t="s">
        <v>9</v>
      </c>
      <c r="AI9" s="8"/>
      <c r="AJ9" s="61">
        <f>COUNTIF(E9:AI9,"K")+2*COUNTIF(E9:AI9,"2K")+COUNTIF(E9:AI9,"TK")+COUNTIF(E9:AI9,"KT")</f>
        <v>1</v>
      </c>
      <c r="AK9" s="61">
        <f t="shared" ref="AK9:AK33" si="0">COUNTIF(E9:AI9,"P")+2*COUNTIF(F9:AJ9,"2P")</f>
        <v>3</v>
      </c>
      <c r="AL9" s="61">
        <f t="shared" ref="AL9:AL33" si="1">COUNTIF(E9:AI9,"T")+2*COUNTIF(E9:AI9,"2T")+COUNTIF(E9:AI9,"TK")+COUNTIF(E9:AI9,"KT")</f>
        <v>0</v>
      </c>
      <c r="AM9" s="51"/>
      <c r="AN9" s="52"/>
      <c r="AO9" s="60"/>
    </row>
    <row r="10" spans="1:41" s="50" customFormat="1" ht="30" customHeight="1">
      <c r="A10" s="61">
        <v>2</v>
      </c>
      <c r="B10" s="169" t="s">
        <v>120</v>
      </c>
      <c r="C10" s="170" t="s">
        <v>74</v>
      </c>
      <c r="D10" s="171" t="s">
        <v>50</v>
      </c>
      <c r="E10" s="8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 t="s">
        <v>10</v>
      </c>
      <c r="AF10" s="8" t="s">
        <v>9</v>
      </c>
      <c r="AG10" s="8"/>
      <c r="AH10" s="8"/>
      <c r="AI10" s="8"/>
      <c r="AJ10" s="61">
        <f t="shared" ref="AJ10:AJ33" si="2">COUNTIF(E10:AI10,"K")+2*COUNTIF(E10:AI10,"2K")+COUNTIF(E10:AI10,"TK")+COUNTIF(E10:AI10,"KT")</f>
        <v>0</v>
      </c>
      <c r="AK10" s="61">
        <f t="shared" si="0"/>
        <v>1</v>
      </c>
      <c r="AL10" s="61">
        <f t="shared" si="1"/>
        <v>1</v>
      </c>
      <c r="AM10" s="60"/>
      <c r="AN10" s="60"/>
      <c r="AO10" s="60"/>
    </row>
    <row r="11" spans="1:41" s="50" customFormat="1" ht="30" customHeight="1">
      <c r="A11" s="61">
        <v>3</v>
      </c>
      <c r="B11" s="169" t="s">
        <v>121</v>
      </c>
      <c r="C11" s="170" t="s">
        <v>122</v>
      </c>
      <c r="D11" s="171" t="s">
        <v>51</v>
      </c>
      <c r="E11" s="86" t="s">
        <v>8</v>
      </c>
      <c r="F11" s="112"/>
      <c r="G11" s="112"/>
      <c r="H11" s="112"/>
      <c r="I11" s="112"/>
      <c r="J11" s="112"/>
      <c r="K11" s="112" t="s">
        <v>8</v>
      </c>
      <c r="L11" s="112"/>
      <c r="M11" s="112"/>
      <c r="N11" s="112"/>
      <c r="O11" s="112"/>
      <c r="P11" s="112"/>
      <c r="Q11" s="112"/>
      <c r="R11" s="112" t="s">
        <v>8</v>
      </c>
      <c r="S11" s="112"/>
      <c r="T11" s="112"/>
      <c r="U11" s="112" t="s">
        <v>8</v>
      </c>
      <c r="V11" s="112"/>
      <c r="W11" s="112"/>
      <c r="X11" s="112"/>
      <c r="Y11" s="112"/>
      <c r="Z11" s="112"/>
      <c r="AA11" s="112"/>
      <c r="AB11" s="112"/>
      <c r="AC11" s="112"/>
      <c r="AD11" s="112"/>
      <c r="AE11" s="8"/>
      <c r="AF11" s="8" t="s">
        <v>10</v>
      </c>
      <c r="AG11" s="8"/>
      <c r="AH11" s="8" t="s">
        <v>8</v>
      </c>
      <c r="AI11" s="8"/>
      <c r="AJ11" s="61">
        <f t="shared" si="2"/>
        <v>5</v>
      </c>
      <c r="AK11" s="61">
        <f t="shared" si="0"/>
        <v>0</v>
      </c>
      <c r="AL11" s="61">
        <f t="shared" si="1"/>
        <v>1</v>
      </c>
      <c r="AM11" s="60"/>
      <c r="AN11" s="60"/>
      <c r="AO11" s="60"/>
    </row>
    <row r="12" spans="1:41" s="75" customFormat="1" ht="30" customHeight="1">
      <c r="A12" s="73">
        <v>4</v>
      </c>
      <c r="B12" s="169" t="s">
        <v>123</v>
      </c>
      <c r="C12" s="170" t="s">
        <v>77</v>
      </c>
      <c r="D12" s="171" t="s">
        <v>75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4"/>
      <c r="AN12" s="74"/>
      <c r="AO12" s="74"/>
    </row>
    <row r="13" spans="1:41" s="50" customFormat="1" ht="30" customHeight="1">
      <c r="A13" s="61">
        <v>5</v>
      </c>
      <c r="B13" s="172" t="s">
        <v>124</v>
      </c>
      <c r="C13" s="173" t="s">
        <v>125</v>
      </c>
      <c r="D13" s="171" t="s">
        <v>11</v>
      </c>
      <c r="E13" s="8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1">
        <f t="shared" si="2"/>
        <v>0</v>
      </c>
      <c r="AK13" s="61">
        <f t="shared" si="0"/>
        <v>0</v>
      </c>
      <c r="AL13" s="61">
        <f t="shared" si="1"/>
        <v>0</v>
      </c>
      <c r="AM13" s="60"/>
      <c r="AN13" s="60"/>
      <c r="AO13" s="60"/>
    </row>
    <row r="14" spans="1:41" s="50" customFormat="1" ht="30" customHeight="1">
      <c r="A14" s="61">
        <v>6</v>
      </c>
      <c r="B14" s="169" t="s">
        <v>126</v>
      </c>
      <c r="C14" s="170" t="s">
        <v>92</v>
      </c>
      <c r="D14" s="171" t="s">
        <v>69</v>
      </c>
      <c r="E14" s="86" t="s">
        <v>9</v>
      </c>
      <c r="F14" s="8"/>
      <c r="G14" s="8"/>
      <c r="H14" s="8"/>
      <c r="I14" s="8"/>
      <c r="J14" s="8"/>
      <c r="K14" s="8" t="s">
        <v>10</v>
      </c>
      <c r="L14" s="8"/>
      <c r="M14" s="8"/>
      <c r="N14" s="8"/>
      <c r="O14" s="8"/>
      <c r="P14" s="8"/>
      <c r="Q14" s="8" t="s">
        <v>8</v>
      </c>
      <c r="R14" s="8" t="s">
        <v>10</v>
      </c>
      <c r="S14" s="8" t="s">
        <v>8</v>
      </c>
      <c r="T14" s="8"/>
      <c r="U14" s="8" t="s">
        <v>8</v>
      </c>
      <c r="V14" s="8" t="s">
        <v>8</v>
      </c>
      <c r="W14" s="8"/>
      <c r="X14" s="8"/>
      <c r="Y14" s="8"/>
      <c r="Z14" s="8"/>
      <c r="AA14" s="8"/>
      <c r="AB14" s="8"/>
      <c r="AC14" s="8"/>
      <c r="AD14" s="8"/>
      <c r="AE14" s="8"/>
      <c r="AF14" s="8" t="s">
        <v>10</v>
      </c>
      <c r="AG14" s="8"/>
      <c r="AH14" s="8"/>
      <c r="AI14" s="8"/>
      <c r="AJ14" s="61">
        <f t="shared" si="2"/>
        <v>4</v>
      </c>
      <c r="AK14" s="61">
        <f t="shared" si="0"/>
        <v>1</v>
      </c>
      <c r="AL14" s="61">
        <f t="shared" si="1"/>
        <v>3</v>
      </c>
      <c r="AM14" s="60"/>
      <c r="AN14" s="60"/>
      <c r="AO14" s="60"/>
    </row>
    <row r="15" spans="1:41" s="50" customFormat="1" ht="30" customHeight="1">
      <c r="A15" s="61">
        <v>7</v>
      </c>
      <c r="B15" s="169" t="s">
        <v>127</v>
      </c>
      <c r="C15" s="170" t="s">
        <v>128</v>
      </c>
      <c r="D15" s="171" t="s">
        <v>13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 t="s">
        <v>8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1">
        <f t="shared" si="2"/>
        <v>1</v>
      </c>
      <c r="AK15" s="61">
        <f t="shared" si="0"/>
        <v>0</v>
      </c>
      <c r="AL15" s="61">
        <f t="shared" si="1"/>
        <v>0</v>
      </c>
      <c r="AM15" s="60"/>
      <c r="AN15" s="60"/>
      <c r="AO15" s="60"/>
    </row>
    <row r="16" spans="1:41" s="50" customFormat="1" ht="30" customHeight="1">
      <c r="A16" s="61">
        <v>8</v>
      </c>
      <c r="B16" s="169" t="s">
        <v>129</v>
      </c>
      <c r="C16" s="170" t="s">
        <v>130</v>
      </c>
      <c r="D16" s="171" t="s">
        <v>53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 t="s">
        <v>10</v>
      </c>
      <c r="R16" s="8" t="s">
        <v>10</v>
      </c>
      <c r="S16" s="8" t="s">
        <v>8</v>
      </c>
      <c r="T16" s="8"/>
      <c r="U16" s="8"/>
      <c r="V16" s="8" t="s">
        <v>8</v>
      </c>
      <c r="W16" s="8"/>
      <c r="X16" s="8"/>
      <c r="Y16" s="8"/>
      <c r="Z16" s="8"/>
      <c r="AA16" s="8"/>
      <c r="AB16" s="8"/>
      <c r="AC16" s="8"/>
      <c r="AD16" s="8"/>
      <c r="AE16" s="8" t="s">
        <v>10</v>
      </c>
      <c r="AF16" s="8" t="s">
        <v>10</v>
      </c>
      <c r="AG16" s="8"/>
      <c r="AH16" s="8"/>
      <c r="AI16" s="8"/>
      <c r="AJ16" s="61">
        <f t="shared" si="2"/>
        <v>2</v>
      </c>
      <c r="AK16" s="61">
        <f t="shared" si="0"/>
        <v>0</v>
      </c>
      <c r="AL16" s="61">
        <f t="shared" si="1"/>
        <v>4</v>
      </c>
      <c r="AM16" s="60"/>
      <c r="AN16" s="60"/>
      <c r="AO16" s="60"/>
    </row>
    <row r="17" spans="1:41" s="50" customFormat="1" ht="30" customHeight="1">
      <c r="A17" s="61">
        <v>9</v>
      </c>
      <c r="B17" s="172" t="s">
        <v>131</v>
      </c>
      <c r="C17" s="173" t="s">
        <v>39</v>
      </c>
      <c r="D17" s="171" t="s">
        <v>132</v>
      </c>
      <c r="E17" s="86"/>
      <c r="F17" s="8"/>
      <c r="G17" s="8"/>
      <c r="H17" s="8"/>
      <c r="I17" s="8"/>
      <c r="J17" s="8" t="s">
        <v>8</v>
      </c>
      <c r="K17" s="8"/>
      <c r="L17" s="8"/>
      <c r="M17" s="8"/>
      <c r="N17" s="8" t="s">
        <v>9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 t="s">
        <v>8</v>
      </c>
      <c r="AI17" s="8"/>
      <c r="AJ17" s="61">
        <f t="shared" si="2"/>
        <v>2</v>
      </c>
      <c r="AK17" s="61">
        <f t="shared" si="0"/>
        <v>1</v>
      </c>
      <c r="AL17" s="61">
        <f t="shared" si="1"/>
        <v>0</v>
      </c>
      <c r="AM17" s="60"/>
      <c r="AN17" s="60"/>
      <c r="AO17" s="60"/>
    </row>
    <row r="18" spans="1:41" s="50" customFormat="1" ht="30" customHeight="1">
      <c r="A18" s="61">
        <v>10</v>
      </c>
      <c r="B18" s="172" t="s">
        <v>133</v>
      </c>
      <c r="C18" s="173" t="s">
        <v>134</v>
      </c>
      <c r="D18" s="171" t="s">
        <v>135</v>
      </c>
      <c r="E18" s="44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 t="s">
        <v>10</v>
      </c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61">
        <f t="shared" si="2"/>
        <v>0</v>
      </c>
      <c r="AK18" s="61">
        <f t="shared" si="0"/>
        <v>0</v>
      </c>
      <c r="AL18" s="61">
        <f t="shared" si="1"/>
        <v>1</v>
      </c>
      <c r="AM18" s="60"/>
      <c r="AN18" s="60"/>
      <c r="AO18" s="60"/>
    </row>
    <row r="19" spans="1:41" s="50" customFormat="1" ht="30" customHeight="1">
      <c r="A19" s="155">
        <v>11</v>
      </c>
      <c r="B19" s="172" t="s">
        <v>136</v>
      </c>
      <c r="C19" s="173" t="s">
        <v>137</v>
      </c>
      <c r="D19" s="171" t="s">
        <v>14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 t="s">
        <v>8</v>
      </c>
      <c r="AF19" s="8"/>
      <c r="AG19" s="8"/>
      <c r="AH19" s="8"/>
      <c r="AI19" s="8"/>
      <c r="AJ19" s="61">
        <f t="shared" si="2"/>
        <v>1</v>
      </c>
      <c r="AK19" s="61">
        <f t="shared" si="0"/>
        <v>0</v>
      </c>
      <c r="AL19" s="61">
        <f t="shared" si="1"/>
        <v>0</v>
      </c>
      <c r="AM19" s="60"/>
      <c r="AN19" s="60"/>
      <c r="AO19" s="60"/>
    </row>
    <row r="20" spans="1:41" s="50" customFormat="1" ht="30" customHeight="1">
      <c r="A20" s="61">
        <v>12</v>
      </c>
      <c r="B20" s="172" t="s">
        <v>138</v>
      </c>
      <c r="C20" s="173" t="s">
        <v>139</v>
      </c>
      <c r="D20" s="171" t="s">
        <v>83</v>
      </c>
      <c r="E20" s="86" t="s">
        <v>9</v>
      </c>
      <c r="F20" s="8"/>
      <c r="G20" s="8" t="s">
        <v>8</v>
      </c>
      <c r="H20" s="8"/>
      <c r="I20" s="8"/>
      <c r="J20" s="8" t="s">
        <v>8</v>
      </c>
      <c r="K20" s="8" t="s">
        <v>8</v>
      </c>
      <c r="L20" s="8" t="s">
        <v>8</v>
      </c>
      <c r="M20" s="8"/>
      <c r="N20" s="8" t="s">
        <v>8</v>
      </c>
      <c r="O20" s="8"/>
      <c r="P20" s="8"/>
      <c r="Q20" s="8" t="s">
        <v>8</v>
      </c>
      <c r="R20" s="8" t="s">
        <v>8</v>
      </c>
      <c r="S20" s="8" t="s">
        <v>8</v>
      </c>
      <c r="T20" s="8"/>
      <c r="U20" s="8" t="s">
        <v>8</v>
      </c>
      <c r="V20" s="8" t="s">
        <v>8</v>
      </c>
      <c r="W20" s="8"/>
      <c r="X20" s="8"/>
      <c r="Y20" s="8"/>
      <c r="Z20" s="8"/>
      <c r="AA20" s="8"/>
      <c r="AB20" s="8"/>
      <c r="AC20" s="8"/>
      <c r="AD20" s="8"/>
      <c r="AE20" s="8" t="s">
        <v>8</v>
      </c>
      <c r="AF20" s="8" t="s">
        <v>8</v>
      </c>
      <c r="AG20" s="8" t="s">
        <v>8</v>
      </c>
      <c r="AH20" s="8" t="s">
        <v>8</v>
      </c>
      <c r="AI20" s="8"/>
      <c r="AJ20" s="61">
        <f t="shared" si="2"/>
        <v>14</v>
      </c>
      <c r="AK20" s="61">
        <f t="shared" si="0"/>
        <v>1</v>
      </c>
      <c r="AL20" s="61">
        <f t="shared" si="1"/>
        <v>0</v>
      </c>
      <c r="AM20" s="60"/>
      <c r="AN20" s="60"/>
      <c r="AO20" s="60"/>
    </row>
    <row r="21" spans="1:41" s="50" customFormat="1" ht="30" customHeight="1">
      <c r="A21" s="61">
        <v>13</v>
      </c>
      <c r="B21" s="172" t="s">
        <v>140</v>
      </c>
      <c r="C21" s="173" t="s">
        <v>141</v>
      </c>
      <c r="D21" s="171" t="s">
        <v>48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 t="s">
        <v>10</v>
      </c>
      <c r="S21" s="86"/>
      <c r="T21" s="86"/>
      <c r="U21" s="86"/>
      <c r="V21" s="86"/>
      <c r="W21" s="86"/>
      <c r="X21" s="86"/>
      <c r="Y21" s="86"/>
      <c r="Z21" s="86"/>
      <c r="AA21" s="4"/>
      <c r="AB21" s="86"/>
      <c r="AC21" s="86"/>
      <c r="AD21" s="86"/>
      <c r="AE21" s="86"/>
      <c r="AF21" s="86"/>
      <c r="AG21" s="86" t="s">
        <v>8</v>
      </c>
      <c r="AH21" s="86" t="s">
        <v>8</v>
      </c>
      <c r="AI21" s="86"/>
      <c r="AJ21" s="61">
        <f t="shared" si="2"/>
        <v>2</v>
      </c>
      <c r="AK21" s="61">
        <f t="shared" si="0"/>
        <v>0</v>
      </c>
      <c r="AL21" s="61">
        <f t="shared" si="1"/>
        <v>1</v>
      </c>
      <c r="AM21" s="60"/>
      <c r="AN21" s="60"/>
      <c r="AO21" s="60"/>
    </row>
    <row r="22" spans="1:41" s="50" customFormat="1" ht="30" customHeight="1">
      <c r="A22" s="61">
        <v>14</v>
      </c>
      <c r="B22" s="169" t="s">
        <v>142</v>
      </c>
      <c r="C22" s="170" t="s">
        <v>143</v>
      </c>
      <c r="D22" s="171" t="s">
        <v>57</v>
      </c>
      <c r="E22" s="86"/>
      <c r="F22" s="8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1">
        <f t="shared" si="2"/>
        <v>0</v>
      </c>
      <c r="AK22" s="61">
        <f t="shared" si="0"/>
        <v>0</v>
      </c>
      <c r="AL22" s="61">
        <f t="shared" si="1"/>
        <v>0</v>
      </c>
      <c r="AM22" s="250"/>
      <c r="AN22" s="251"/>
      <c r="AO22" s="60"/>
    </row>
    <row r="23" spans="1:41" s="50" customFormat="1" ht="30" customHeight="1">
      <c r="A23" s="61">
        <v>15</v>
      </c>
      <c r="B23" s="169" t="s">
        <v>144</v>
      </c>
      <c r="C23" s="170" t="s">
        <v>145</v>
      </c>
      <c r="D23" s="171" t="s">
        <v>146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 t="s">
        <v>10</v>
      </c>
      <c r="S23" s="8"/>
      <c r="T23" s="8"/>
      <c r="U23" s="8"/>
      <c r="V23" s="8" t="s">
        <v>8</v>
      </c>
      <c r="W23" s="8"/>
      <c r="X23" s="8"/>
      <c r="Y23" s="8"/>
      <c r="Z23" s="8"/>
      <c r="AA23" s="8"/>
      <c r="AB23" s="8"/>
      <c r="AC23" s="8"/>
      <c r="AD23" s="8"/>
      <c r="AE23" s="8" t="s">
        <v>10</v>
      </c>
      <c r="AF23" s="8" t="s">
        <v>10</v>
      </c>
      <c r="AG23" s="8"/>
      <c r="AH23" s="8"/>
      <c r="AI23" s="8"/>
      <c r="AJ23" s="61">
        <f t="shared" si="2"/>
        <v>1</v>
      </c>
      <c r="AK23" s="61">
        <f t="shared" si="0"/>
        <v>0</v>
      </c>
      <c r="AL23" s="61">
        <f t="shared" si="1"/>
        <v>3</v>
      </c>
      <c r="AM23" s="60"/>
      <c r="AN23" s="60"/>
      <c r="AO23" s="60"/>
    </row>
    <row r="24" spans="1:41" s="50" customFormat="1" ht="30" customHeight="1">
      <c r="A24" s="61">
        <v>16</v>
      </c>
      <c r="B24" s="172" t="s">
        <v>147</v>
      </c>
      <c r="C24" s="173" t="s">
        <v>148</v>
      </c>
      <c r="D24" s="171" t="s">
        <v>16</v>
      </c>
      <c r="E24" s="86" t="s">
        <v>8</v>
      </c>
      <c r="F24" s="8"/>
      <c r="G24" s="8"/>
      <c r="H24" s="8"/>
      <c r="I24" s="8"/>
      <c r="J24" s="8"/>
      <c r="K24" s="8" t="s">
        <v>10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 t="s">
        <v>10</v>
      </c>
      <c r="AF24" s="8" t="s">
        <v>10</v>
      </c>
      <c r="AG24" s="8"/>
      <c r="AH24" s="8"/>
      <c r="AI24" s="8"/>
      <c r="AJ24" s="61">
        <f t="shared" si="2"/>
        <v>1</v>
      </c>
      <c r="AK24" s="61">
        <f t="shared" si="0"/>
        <v>0</v>
      </c>
      <c r="AL24" s="61">
        <f t="shared" si="1"/>
        <v>3</v>
      </c>
      <c r="AM24" s="60"/>
      <c r="AN24" s="60"/>
      <c r="AO24" s="60"/>
    </row>
    <row r="25" spans="1:41" s="50" customFormat="1" ht="30" customHeight="1">
      <c r="A25" s="61">
        <v>17</v>
      </c>
      <c r="B25" s="172" t="s">
        <v>149</v>
      </c>
      <c r="C25" s="173" t="s">
        <v>150</v>
      </c>
      <c r="D25" s="171" t="s">
        <v>16</v>
      </c>
      <c r="E25" s="86"/>
      <c r="F25" s="8"/>
      <c r="G25" s="8" t="s">
        <v>9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 t="s">
        <v>8</v>
      </c>
      <c r="W25" s="8"/>
      <c r="X25" s="8"/>
      <c r="Y25" s="8"/>
      <c r="Z25" s="8"/>
      <c r="AA25" s="8"/>
      <c r="AB25" s="8"/>
      <c r="AC25" s="8"/>
      <c r="AD25" s="8"/>
      <c r="AE25" s="8" t="s">
        <v>10</v>
      </c>
      <c r="AF25" s="8"/>
      <c r="AG25" s="8"/>
      <c r="AH25" s="8"/>
      <c r="AI25" s="8"/>
      <c r="AJ25" s="61">
        <f t="shared" si="2"/>
        <v>1</v>
      </c>
      <c r="AK25" s="61">
        <f t="shared" si="0"/>
        <v>1</v>
      </c>
      <c r="AL25" s="61">
        <f t="shared" si="1"/>
        <v>1</v>
      </c>
      <c r="AM25" s="60"/>
      <c r="AN25" s="60"/>
      <c r="AO25" s="60"/>
    </row>
    <row r="26" spans="1:41" s="50" customFormat="1" ht="30" customHeight="1">
      <c r="A26" s="61">
        <v>18</v>
      </c>
      <c r="B26" s="172" t="s">
        <v>151</v>
      </c>
      <c r="C26" s="173" t="s">
        <v>152</v>
      </c>
      <c r="D26" s="171" t="s">
        <v>37</v>
      </c>
      <c r="E26" s="86" t="s">
        <v>9</v>
      </c>
      <c r="F26" s="8"/>
      <c r="G26" s="8" t="s">
        <v>8</v>
      </c>
      <c r="H26" s="8"/>
      <c r="I26" s="8"/>
      <c r="J26" s="8" t="s">
        <v>8</v>
      </c>
      <c r="K26" s="8" t="s">
        <v>8</v>
      </c>
      <c r="L26" s="8" t="s">
        <v>8</v>
      </c>
      <c r="M26" s="8"/>
      <c r="N26" s="8" t="s">
        <v>8</v>
      </c>
      <c r="O26" s="8"/>
      <c r="P26" s="8"/>
      <c r="Q26" s="8" t="s">
        <v>8</v>
      </c>
      <c r="R26" s="8" t="s">
        <v>8</v>
      </c>
      <c r="S26" s="8" t="s">
        <v>8</v>
      </c>
      <c r="T26" s="8"/>
      <c r="U26" s="8" t="s">
        <v>8</v>
      </c>
      <c r="V26" s="8" t="s">
        <v>8</v>
      </c>
      <c r="W26" s="8"/>
      <c r="X26" s="8"/>
      <c r="Y26" s="8"/>
      <c r="Z26" s="8"/>
      <c r="AA26" s="8"/>
      <c r="AB26" s="8"/>
      <c r="AC26" s="8"/>
      <c r="AD26" s="8"/>
      <c r="AE26" s="8" t="s">
        <v>8</v>
      </c>
      <c r="AF26" s="8" t="s">
        <v>8</v>
      </c>
      <c r="AG26" s="8" t="s">
        <v>8</v>
      </c>
      <c r="AH26" s="8" t="s">
        <v>8</v>
      </c>
      <c r="AI26" s="8"/>
      <c r="AJ26" s="143">
        <f t="shared" si="2"/>
        <v>14</v>
      </c>
      <c r="AK26" s="61">
        <f t="shared" si="0"/>
        <v>1</v>
      </c>
      <c r="AL26" s="61">
        <f t="shared" si="1"/>
        <v>0</v>
      </c>
      <c r="AM26" s="60"/>
      <c r="AN26" s="60"/>
      <c r="AO26" s="60"/>
    </row>
    <row r="27" spans="1:41" s="50" customFormat="1" ht="30" customHeight="1">
      <c r="A27" s="61">
        <v>19</v>
      </c>
      <c r="B27" s="169" t="s">
        <v>153</v>
      </c>
      <c r="C27" s="170" t="s">
        <v>154</v>
      </c>
      <c r="D27" s="171" t="s">
        <v>59</v>
      </c>
      <c r="E27" s="86" t="s">
        <v>8</v>
      </c>
      <c r="F27" s="8"/>
      <c r="G27" s="8"/>
      <c r="H27" s="8"/>
      <c r="I27" s="8"/>
      <c r="J27" s="8"/>
      <c r="K27" s="8" t="s">
        <v>10</v>
      </c>
      <c r="L27" s="8"/>
      <c r="M27" s="8"/>
      <c r="N27" s="8"/>
      <c r="O27" s="8"/>
      <c r="P27" s="8"/>
      <c r="Q27" s="8" t="s">
        <v>10</v>
      </c>
      <c r="R27" s="8" t="s">
        <v>10</v>
      </c>
      <c r="S27" s="8"/>
      <c r="T27" s="8"/>
      <c r="U27" s="8"/>
      <c r="V27" s="8" t="s">
        <v>10</v>
      </c>
      <c r="W27" s="8"/>
      <c r="X27" s="8"/>
      <c r="Y27" s="8"/>
      <c r="Z27" s="8"/>
      <c r="AA27" s="8"/>
      <c r="AB27" s="8"/>
      <c r="AC27" s="8"/>
      <c r="AD27" s="8"/>
      <c r="AE27" s="8" t="s">
        <v>8</v>
      </c>
      <c r="AF27" s="8" t="s">
        <v>10</v>
      </c>
      <c r="AG27" s="8" t="s">
        <v>8</v>
      </c>
      <c r="AH27" s="8"/>
      <c r="AI27" s="8"/>
      <c r="AJ27" s="61">
        <f t="shared" si="2"/>
        <v>3</v>
      </c>
      <c r="AK27" s="61">
        <f t="shared" si="0"/>
        <v>0</v>
      </c>
      <c r="AL27" s="61">
        <f t="shared" si="1"/>
        <v>5</v>
      </c>
      <c r="AM27" s="60"/>
      <c r="AN27" s="60"/>
      <c r="AO27" s="60"/>
    </row>
    <row r="28" spans="1:41" s="50" customFormat="1" ht="30" customHeight="1">
      <c r="A28" s="61">
        <v>20</v>
      </c>
      <c r="B28" s="169" t="s">
        <v>155</v>
      </c>
      <c r="C28" s="170" t="s">
        <v>156</v>
      </c>
      <c r="D28" s="171" t="s">
        <v>82</v>
      </c>
      <c r="E28" s="86"/>
      <c r="F28" s="8"/>
      <c r="G28" s="8"/>
      <c r="H28" s="8"/>
      <c r="I28" s="8"/>
      <c r="J28" s="8"/>
      <c r="K28" s="8" t="s">
        <v>10</v>
      </c>
      <c r="L28" s="8" t="s">
        <v>8</v>
      </c>
      <c r="M28" s="8"/>
      <c r="N28" s="8"/>
      <c r="O28" s="8"/>
      <c r="P28" s="8"/>
      <c r="Q28" s="8" t="s">
        <v>10</v>
      </c>
      <c r="R28" s="8" t="s">
        <v>8</v>
      </c>
      <c r="S28" s="8"/>
      <c r="T28" s="8"/>
      <c r="U28" s="8" t="s">
        <v>8</v>
      </c>
      <c r="V28" s="8" t="s">
        <v>8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1">
        <f t="shared" si="2"/>
        <v>4</v>
      </c>
      <c r="AK28" s="61">
        <f t="shared" si="0"/>
        <v>0</v>
      </c>
      <c r="AL28" s="61">
        <f t="shared" si="1"/>
        <v>2</v>
      </c>
      <c r="AM28" s="60"/>
      <c r="AN28" s="60"/>
      <c r="AO28" s="60"/>
    </row>
    <row r="29" spans="1:41" s="50" customFormat="1" ht="30" customHeight="1">
      <c r="A29" s="61">
        <v>21</v>
      </c>
      <c r="B29" s="172" t="s">
        <v>157</v>
      </c>
      <c r="C29" s="173" t="s">
        <v>158</v>
      </c>
      <c r="D29" s="171" t="s">
        <v>159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 t="s">
        <v>10</v>
      </c>
      <c r="S29" s="8" t="s">
        <v>9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1">
        <f t="shared" si="2"/>
        <v>0</v>
      </c>
      <c r="AK29" s="61">
        <f t="shared" si="0"/>
        <v>1</v>
      </c>
      <c r="AL29" s="61">
        <f t="shared" si="1"/>
        <v>1</v>
      </c>
      <c r="AM29" s="60"/>
      <c r="AN29" s="60"/>
      <c r="AO29" s="60"/>
    </row>
    <row r="30" spans="1:41" s="50" customFormat="1" ht="30" customHeight="1">
      <c r="A30" s="155">
        <v>22</v>
      </c>
      <c r="B30" s="169" t="s">
        <v>787</v>
      </c>
      <c r="C30" s="170" t="s">
        <v>160</v>
      </c>
      <c r="D30" s="171" t="s">
        <v>40</v>
      </c>
      <c r="E30" s="44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 t="s">
        <v>9</v>
      </c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 t="s">
        <v>8</v>
      </c>
      <c r="AI30" s="160"/>
      <c r="AJ30" s="161">
        <f t="shared" si="2"/>
        <v>1</v>
      </c>
      <c r="AK30" s="161">
        <f t="shared" si="0"/>
        <v>1</v>
      </c>
      <c r="AL30" s="161">
        <f t="shared" si="1"/>
        <v>0</v>
      </c>
      <c r="AM30" s="60"/>
      <c r="AN30" s="60"/>
      <c r="AO30" s="60"/>
    </row>
    <row r="31" spans="1:41" s="50" customFormat="1" ht="30" customHeight="1">
      <c r="A31" s="61">
        <v>23</v>
      </c>
      <c r="B31" s="92"/>
      <c r="C31" s="93"/>
      <c r="D31" s="94"/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1">
        <f t="shared" si="2"/>
        <v>0</v>
      </c>
      <c r="AK31" s="61">
        <f t="shared" si="0"/>
        <v>0</v>
      </c>
      <c r="AL31" s="61">
        <f t="shared" si="1"/>
        <v>0</v>
      </c>
      <c r="AM31" s="60"/>
      <c r="AN31" s="60"/>
      <c r="AO31" s="60"/>
    </row>
    <row r="32" spans="1:41" s="50" customFormat="1" ht="30" customHeight="1">
      <c r="A32" s="61">
        <v>24</v>
      </c>
      <c r="B32" s="95"/>
      <c r="C32" s="96"/>
      <c r="D32" s="94"/>
      <c r="E32" s="8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1">
        <f t="shared" si="2"/>
        <v>0</v>
      </c>
      <c r="AK32" s="61">
        <f t="shared" si="0"/>
        <v>0</v>
      </c>
      <c r="AL32" s="61">
        <f t="shared" si="1"/>
        <v>0</v>
      </c>
      <c r="AM32" s="60"/>
      <c r="AN32" s="60"/>
      <c r="AO32" s="60"/>
    </row>
    <row r="33" spans="1:43" s="50" customFormat="1" ht="30" customHeight="1">
      <c r="A33" s="61">
        <v>25</v>
      </c>
      <c r="B33" s="92"/>
      <c r="C33" s="93"/>
      <c r="D33" s="9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1">
        <f t="shared" si="2"/>
        <v>0</v>
      </c>
      <c r="AK33" s="61">
        <f t="shared" si="0"/>
        <v>0</v>
      </c>
      <c r="AL33" s="61">
        <f t="shared" si="1"/>
        <v>0</v>
      </c>
      <c r="AM33" s="60"/>
      <c r="AN33" s="60"/>
      <c r="AO33" s="60"/>
    </row>
    <row r="34" spans="1:43" ht="15.75" customHeight="1">
      <c r="A34" s="27"/>
      <c r="B34" s="27"/>
      <c r="C34" s="252"/>
      <c r="D34" s="252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232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1:43" s="50" customFormat="1" ht="41.25" customHeight="1">
      <c r="A35" s="130" t="s">
        <v>18</v>
      </c>
      <c r="B35" s="11"/>
      <c r="C35" s="12"/>
      <c r="D35" s="12"/>
      <c r="E35" s="13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233"/>
      <c r="AB35" s="130"/>
      <c r="AC35" s="130"/>
      <c r="AD35" s="130"/>
      <c r="AE35" s="130"/>
      <c r="AF35" s="130"/>
      <c r="AG35" s="130"/>
      <c r="AH35" s="130"/>
      <c r="AI35" s="131"/>
      <c r="AJ35" s="44" t="s">
        <v>19</v>
      </c>
      <c r="AK35" s="44" t="s">
        <v>20</v>
      </c>
      <c r="AL35" s="44" t="s">
        <v>21</v>
      </c>
      <c r="AM35" s="54" t="s">
        <v>22</v>
      </c>
      <c r="AN35" s="54" t="s">
        <v>23</v>
      </c>
      <c r="AO35" s="54" t="s">
        <v>24</v>
      </c>
    </row>
    <row r="36" spans="1:43" s="50" customFormat="1" ht="30" customHeight="1">
      <c r="A36" s="129" t="s">
        <v>5</v>
      </c>
      <c r="B36" s="130"/>
      <c r="C36" s="130"/>
      <c r="D36" s="130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1" t="s">
        <v>25</v>
      </c>
      <c r="AK36" s="31" t="s">
        <v>26</v>
      </c>
      <c r="AL36" s="31" t="s">
        <v>27</v>
      </c>
      <c r="AM36" s="31" t="s">
        <v>28</v>
      </c>
      <c r="AN36" s="55" t="s">
        <v>29</v>
      </c>
      <c r="AO36" s="55" t="s">
        <v>30</v>
      </c>
    </row>
    <row r="37" spans="1:43" s="50" customFormat="1" ht="30" customHeight="1">
      <c r="A37" s="129">
        <v>1</v>
      </c>
      <c r="B37" s="128"/>
      <c r="C37" s="247" t="s">
        <v>7</v>
      </c>
      <c r="D37" s="248"/>
      <c r="E37" s="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>COUNTIF(E37:AI37,"BT")</f>
        <v>0</v>
      </c>
      <c r="AK37" s="33">
        <f>COUNTIF(F37:AJ37,"D")</f>
        <v>0</v>
      </c>
      <c r="AL37" s="33">
        <f>COUNTIF(G37:AK37,"ĐP")</f>
        <v>0</v>
      </c>
      <c r="AM37" s="33">
        <f>COUNTIF(H37:AL37,"CT")</f>
        <v>0</v>
      </c>
      <c r="AN37" s="33">
        <f>COUNTIF(I37:AM37,"HT")</f>
        <v>0</v>
      </c>
      <c r="AO37" s="33">
        <f>COUNTIF(J37:AN37,"VK")</f>
        <v>0</v>
      </c>
      <c r="AP37" s="250"/>
      <c r="AQ37" s="251"/>
    </row>
    <row r="38" spans="1:43" s="50" customFormat="1" ht="30" customHeight="1">
      <c r="A38" s="129">
        <v>2</v>
      </c>
      <c r="B38" s="169" t="s">
        <v>118</v>
      </c>
      <c r="C38" s="170" t="s">
        <v>119</v>
      </c>
      <c r="D38" s="171" t="s">
        <v>68</v>
      </c>
      <c r="E38" s="7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229"/>
      <c r="AB38" s="132"/>
      <c r="AC38" s="132"/>
      <c r="AD38" s="132"/>
      <c r="AE38" s="132"/>
      <c r="AF38" s="132"/>
      <c r="AG38" s="132"/>
      <c r="AH38" s="132"/>
      <c r="AI38" s="132"/>
      <c r="AJ38" s="33">
        <f t="shared" ref="AJ38:AJ62" si="3">COUNTIF(E38:AI38,"BT")</f>
        <v>0</v>
      </c>
      <c r="AK38" s="33">
        <f t="shared" ref="AK38:AK62" si="4">COUNTIF(F38:AJ38,"D")</f>
        <v>0</v>
      </c>
      <c r="AL38" s="33">
        <f t="shared" ref="AL38:AL62" si="5">COUNTIF(G38:AK38,"ĐP")</f>
        <v>0</v>
      </c>
      <c r="AM38" s="33">
        <f t="shared" ref="AM38:AM62" si="6">COUNTIF(H38:AL38,"CT")</f>
        <v>0</v>
      </c>
      <c r="AN38" s="33">
        <f t="shared" ref="AN38:AN62" si="7">COUNTIF(I38:AM38,"HT")</f>
        <v>0</v>
      </c>
      <c r="AO38" s="33">
        <f t="shared" ref="AO38:AO62" si="8">COUNTIF(J38:AN38,"VK")</f>
        <v>0</v>
      </c>
      <c r="AP38" s="127"/>
      <c r="AQ38" s="127"/>
    </row>
    <row r="39" spans="1:43" s="50" customFormat="1" ht="30" customHeight="1">
      <c r="A39" s="129">
        <v>3</v>
      </c>
      <c r="B39" s="169" t="s">
        <v>120</v>
      </c>
      <c r="C39" s="170" t="s">
        <v>74</v>
      </c>
      <c r="D39" s="171" t="s">
        <v>50</v>
      </c>
      <c r="E39" s="1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3"/>
        <v>0</v>
      </c>
      <c r="AK39" s="33">
        <f t="shared" si="4"/>
        <v>0</v>
      </c>
      <c r="AL39" s="33">
        <f t="shared" si="5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127"/>
      <c r="AQ39" s="127"/>
    </row>
    <row r="40" spans="1:43" s="50" customFormat="1" ht="30" customHeight="1">
      <c r="A40" s="129">
        <v>4</v>
      </c>
      <c r="B40" s="169" t="s">
        <v>121</v>
      </c>
      <c r="C40" s="170" t="s">
        <v>122</v>
      </c>
      <c r="D40" s="171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3"/>
        <v>0</v>
      </c>
      <c r="AK40" s="33">
        <f t="shared" si="4"/>
        <v>0</v>
      </c>
      <c r="AL40" s="33">
        <f t="shared" si="5"/>
        <v>0</v>
      </c>
      <c r="AM40" s="33">
        <f t="shared" si="6"/>
        <v>0</v>
      </c>
      <c r="AN40" s="33">
        <f t="shared" si="7"/>
        <v>0</v>
      </c>
      <c r="AO40" s="33">
        <f t="shared" si="8"/>
        <v>0</v>
      </c>
      <c r="AP40" s="127"/>
      <c r="AQ40" s="127"/>
    </row>
    <row r="41" spans="1:43" s="50" customFormat="1" ht="30" customHeight="1">
      <c r="A41" s="129">
        <v>5</v>
      </c>
      <c r="B41" s="169" t="s">
        <v>123</v>
      </c>
      <c r="C41" s="170" t="s">
        <v>77</v>
      </c>
      <c r="D41" s="171" t="s">
        <v>75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127"/>
      <c r="AQ41" s="127"/>
    </row>
    <row r="42" spans="1:43" s="50" customFormat="1" ht="30" customHeight="1">
      <c r="A42" s="129">
        <v>6</v>
      </c>
      <c r="B42" s="172" t="s">
        <v>124</v>
      </c>
      <c r="C42" s="173" t="s">
        <v>125</v>
      </c>
      <c r="D42" s="171" t="s">
        <v>11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127"/>
      <c r="AQ42" s="127"/>
    </row>
    <row r="43" spans="1:43" s="50" customFormat="1" ht="30" customHeight="1">
      <c r="A43" s="129">
        <v>7</v>
      </c>
      <c r="B43" s="169" t="s">
        <v>126</v>
      </c>
      <c r="C43" s="170" t="s">
        <v>92</v>
      </c>
      <c r="D43" s="171" t="s">
        <v>69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127"/>
      <c r="AQ43" s="127"/>
    </row>
    <row r="44" spans="1:43" s="50" customFormat="1" ht="30" customHeight="1">
      <c r="A44" s="129">
        <v>8</v>
      </c>
      <c r="B44" s="169" t="s">
        <v>127</v>
      </c>
      <c r="C44" s="170" t="s">
        <v>128</v>
      </c>
      <c r="D44" s="171" t="s">
        <v>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127"/>
      <c r="AQ44" s="127"/>
    </row>
    <row r="45" spans="1:43" s="50" customFormat="1" ht="30" customHeight="1">
      <c r="A45" s="129">
        <v>9</v>
      </c>
      <c r="B45" s="169" t="s">
        <v>129</v>
      </c>
      <c r="C45" s="170" t="s">
        <v>130</v>
      </c>
      <c r="D45" s="171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10</v>
      </c>
      <c r="B46" s="172" t="s">
        <v>131</v>
      </c>
      <c r="C46" s="173" t="s">
        <v>39</v>
      </c>
      <c r="D46" s="171" t="s">
        <v>132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11</v>
      </c>
      <c r="B47" s="172" t="s">
        <v>133</v>
      </c>
      <c r="C47" s="173" t="s">
        <v>134</v>
      </c>
      <c r="D47" s="171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12</v>
      </c>
      <c r="B48" s="172" t="s">
        <v>136</v>
      </c>
      <c r="C48" s="173" t="s">
        <v>137</v>
      </c>
      <c r="D48" s="171" t="s">
        <v>14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13</v>
      </c>
      <c r="B49" s="172" t="s">
        <v>138</v>
      </c>
      <c r="C49" s="173" t="s">
        <v>139</v>
      </c>
      <c r="D49" s="171" t="s">
        <v>83</v>
      </c>
      <c r="E49" s="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227"/>
      <c r="AB49" s="36"/>
      <c r="AC49" s="36"/>
      <c r="AD49" s="36"/>
      <c r="AE49" s="36"/>
      <c r="AF49" s="36"/>
      <c r="AG49" s="36"/>
      <c r="AH49" s="36"/>
      <c r="AI49" s="36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14</v>
      </c>
      <c r="B50" s="172" t="s">
        <v>140</v>
      </c>
      <c r="C50" s="173" t="s">
        <v>141</v>
      </c>
      <c r="D50" s="171" t="s">
        <v>48</v>
      </c>
      <c r="E50" s="3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0"/>
      <c r="AQ50" s="251"/>
    </row>
    <row r="51" spans="1:43" s="50" customFormat="1" ht="30" customHeight="1">
      <c r="A51" s="129">
        <v>15</v>
      </c>
      <c r="B51" s="169" t="s">
        <v>142</v>
      </c>
      <c r="C51" s="170" t="s">
        <v>143</v>
      </c>
      <c r="D51" s="171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</row>
    <row r="52" spans="1:43" s="50" customFormat="1" ht="30" customHeight="1">
      <c r="A52" s="129">
        <v>16</v>
      </c>
      <c r="B52" s="169" t="s">
        <v>144</v>
      </c>
      <c r="C52" s="170" t="s">
        <v>145</v>
      </c>
      <c r="D52" s="171" t="s">
        <v>146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</row>
    <row r="53" spans="1:43" s="50" customFormat="1" ht="30" customHeight="1">
      <c r="A53" s="129">
        <v>17</v>
      </c>
      <c r="B53" s="172" t="s">
        <v>147</v>
      </c>
      <c r="C53" s="173" t="s">
        <v>148</v>
      </c>
      <c r="D53" s="171" t="s">
        <v>16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50" customFormat="1" ht="30" customHeight="1">
      <c r="A54" s="129">
        <v>18</v>
      </c>
      <c r="B54" s="172" t="s">
        <v>149</v>
      </c>
      <c r="C54" s="173" t="s">
        <v>150</v>
      </c>
      <c r="D54" s="171" t="s">
        <v>16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50" customFormat="1" ht="30" customHeight="1">
      <c r="A55" s="129">
        <v>19</v>
      </c>
      <c r="B55" s="172" t="s">
        <v>151</v>
      </c>
      <c r="C55" s="173" t="s">
        <v>152</v>
      </c>
      <c r="D55" s="171" t="s">
        <v>37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129">
        <v>20</v>
      </c>
      <c r="B56" s="169" t="s">
        <v>153</v>
      </c>
      <c r="C56" s="170" t="s">
        <v>154</v>
      </c>
      <c r="D56" s="171" t="s">
        <v>59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129">
        <v>21</v>
      </c>
      <c r="B57" s="169" t="s">
        <v>155</v>
      </c>
      <c r="C57" s="170" t="s">
        <v>156</v>
      </c>
      <c r="D57" s="171" t="s">
        <v>82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22</v>
      </c>
      <c r="B58" s="172" t="s">
        <v>157</v>
      </c>
      <c r="C58" s="173" t="s">
        <v>158</v>
      </c>
      <c r="D58" s="171" t="s">
        <v>159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23</v>
      </c>
      <c r="B59" s="169" t="s">
        <v>787</v>
      </c>
      <c r="C59" s="170" t="s">
        <v>160</v>
      </c>
      <c r="D59" s="171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24</v>
      </c>
      <c r="B60" s="92"/>
      <c r="C60" s="93"/>
      <c r="D60" s="94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25</v>
      </c>
      <c r="B61" s="95"/>
      <c r="C61" s="96"/>
      <c r="D61" s="94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26</v>
      </c>
      <c r="B62" s="92"/>
      <c r="C62" s="93"/>
      <c r="D62" s="94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ht="51" customHeight="1">
      <c r="A63" s="70" t="s">
        <v>17</v>
      </c>
      <c r="B63" s="128"/>
      <c r="C63" s="9"/>
      <c r="D63" s="10"/>
      <c r="E63" s="7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234"/>
      <c r="AB63" s="71"/>
      <c r="AC63" s="71"/>
      <c r="AD63" s="71"/>
      <c r="AE63" s="71"/>
      <c r="AF63" s="71"/>
      <c r="AG63" s="71"/>
      <c r="AH63" s="71"/>
      <c r="AI63" s="72"/>
      <c r="AJ63" s="129">
        <f t="shared" ref="AJ63:AO63" si="9">SUM(AJ37:AJ62)</f>
        <v>0</v>
      </c>
      <c r="AK63" s="129">
        <f t="shared" si="9"/>
        <v>0</v>
      </c>
      <c r="AL63" s="129">
        <f t="shared" si="9"/>
        <v>0</v>
      </c>
      <c r="AM63" s="129">
        <f t="shared" si="9"/>
        <v>0</v>
      </c>
      <c r="AN63" s="129">
        <f t="shared" si="9"/>
        <v>0</v>
      </c>
      <c r="AO63" s="129">
        <f t="shared" si="9"/>
        <v>0</v>
      </c>
    </row>
    <row r="64" spans="1:43" ht="15.75" customHeight="1">
      <c r="C64" s="58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232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</row>
    <row r="65" spans="3:38" ht="15.75" customHeight="1">
      <c r="C65" s="58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232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spans="3:38" ht="15.75" customHeight="1">
      <c r="C66" s="252"/>
      <c r="D66" s="252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232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spans="3:38" ht="15.75" customHeight="1">
      <c r="C67" s="252"/>
      <c r="D67" s="252"/>
      <c r="E67" s="252"/>
      <c r="F67" s="252"/>
      <c r="G67" s="252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232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</row>
    <row r="68" spans="3:38" ht="15.75" customHeight="1">
      <c r="C68" s="252"/>
      <c r="D68" s="252"/>
      <c r="E68" s="25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232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  <row r="69" spans="3:38" ht="15.75" customHeight="1">
      <c r="C69" s="252"/>
      <c r="D69" s="252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232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</row>
  </sheetData>
  <mergeCells count="17"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AD15" sqref="AD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430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492</v>
      </c>
      <c r="C9" s="209" t="s">
        <v>493</v>
      </c>
      <c r="D9" s="210" t="s">
        <v>494</v>
      </c>
      <c r="E9" s="161" t="s">
        <v>800</v>
      </c>
      <c r="F9" s="164"/>
      <c r="G9" s="164"/>
      <c r="H9" s="164"/>
      <c r="I9" s="164"/>
      <c r="J9" s="164"/>
      <c r="K9" s="164"/>
      <c r="L9" s="164" t="s">
        <v>8</v>
      </c>
      <c r="M9" s="164"/>
      <c r="N9" s="164"/>
      <c r="O9" s="164"/>
      <c r="P9" s="165"/>
      <c r="Q9" s="164" t="s">
        <v>813</v>
      </c>
      <c r="R9" s="164" t="s">
        <v>8</v>
      </c>
      <c r="S9" s="164" t="s">
        <v>800</v>
      </c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 t="s">
        <v>8</v>
      </c>
      <c r="AF9" s="164" t="s">
        <v>8</v>
      </c>
      <c r="AG9" s="164" t="s">
        <v>800</v>
      </c>
      <c r="AH9" s="164"/>
      <c r="AI9" s="8"/>
      <c r="AJ9" s="89">
        <f>COUNTIF(E9:AI9,"K")+2*COUNTIF(E9:AI9,"2K")+COUNTIF(E9:AI9,"TK")+COUNTIF(E9:AI9,"KT")</f>
        <v>10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495</v>
      </c>
      <c r="C10" s="209" t="s">
        <v>496</v>
      </c>
      <c r="D10" s="210" t="s">
        <v>63</v>
      </c>
      <c r="E10" s="161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497</v>
      </c>
      <c r="C11" s="209" t="s">
        <v>110</v>
      </c>
      <c r="D11" s="210" t="s">
        <v>68</v>
      </c>
      <c r="E11" s="161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 t="s">
        <v>8</v>
      </c>
      <c r="AG11" s="164"/>
      <c r="AH11" s="164"/>
      <c r="AI11" s="8"/>
      <c r="AJ11" s="89">
        <f t="shared" si="2"/>
        <v>1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498</v>
      </c>
      <c r="C12" s="209" t="s">
        <v>499</v>
      </c>
      <c r="D12" s="210" t="s">
        <v>75</v>
      </c>
      <c r="E12" s="161" t="s">
        <v>8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 t="s">
        <v>8</v>
      </c>
      <c r="AH12" s="164"/>
      <c r="AI12" s="8"/>
      <c r="AJ12" s="89">
        <f t="shared" si="2"/>
        <v>2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500</v>
      </c>
      <c r="C13" s="209" t="s">
        <v>501</v>
      </c>
      <c r="D13" s="210" t="s">
        <v>111</v>
      </c>
      <c r="E13" s="161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07" t="s">
        <v>502</v>
      </c>
      <c r="C14" s="209" t="s">
        <v>503</v>
      </c>
      <c r="D14" s="210" t="s">
        <v>504</v>
      </c>
      <c r="E14" s="161"/>
      <c r="F14" s="164"/>
      <c r="G14" s="164"/>
      <c r="H14" s="164"/>
      <c r="I14" s="164"/>
      <c r="J14" s="164" t="s">
        <v>8</v>
      </c>
      <c r="K14" s="164"/>
      <c r="L14" s="164"/>
      <c r="M14" s="164"/>
      <c r="N14" s="164"/>
      <c r="O14" s="164"/>
      <c r="P14" s="165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8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505</v>
      </c>
      <c r="C15" s="209" t="s">
        <v>506</v>
      </c>
      <c r="D15" s="210" t="s">
        <v>32</v>
      </c>
      <c r="E15" s="161" t="s">
        <v>8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4"/>
      <c r="R15" s="164" t="s">
        <v>8</v>
      </c>
      <c r="S15" s="164" t="s">
        <v>9</v>
      </c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 t="s">
        <v>815</v>
      </c>
      <c r="AH15" s="164"/>
      <c r="AI15" s="8"/>
      <c r="AJ15" s="89">
        <f t="shared" si="2"/>
        <v>2</v>
      </c>
      <c r="AK15" s="89">
        <f t="shared" si="0"/>
        <v>1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508</v>
      </c>
      <c r="C16" s="209" t="s">
        <v>509</v>
      </c>
      <c r="D16" s="210" t="s">
        <v>510</v>
      </c>
      <c r="E16" s="161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 t="s">
        <v>8</v>
      </c>
      <c r="AH16" s="164"/>
      <c r="AI16" s="8"/>
      <c r="AJ16" s="89">
        <f t="shared" si="2"/>
        <v>1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07" t="s">
        <v>511</v>
      </c>
      <c r="C17" s="209" t="s">
        <v>34</v>
      </c>
      <c r="D17" s="210" t="s">
        <v>54</v>
      </c>
      <c r="E17" s="161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07" t="s">
        <v>726</v>
      </c>
      <c r="C18" s="209" t="s">
        <v>113</v>
      </c>
      <c r="D18" s="210" t="s">
        <v>76</v>
      </c>
      <c r="E18" s="161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4"/>
      <c r="R18" s="164"/>
      <c r="S18" s="164" t="s">
        <v>8</v>
      </c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8"/>
      <c r="AJ18" s="89">
        <f t="shared" si="2"/>
        <v>1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512</v>
      </c>
      <c r="C19" s="209" t="s">
        <v>513</v>
      </c>
      <c r="D19" s="210" t="s">
        <v>76</v>
      </c>
      <c r="E19" s="161" t="s">
        <v>8</v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4" t="s">
        <v>8</v>
      </c>
      <c r="R19" s="164" t="s">
        <v>8</v>
      </c>
      <c r="S19" s="164" t="s">
        <v>800</v>
      </c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 t="s">
        <v>8</v>
      </c>
      <c r="AF19" s="164" t="s">
        <v>8</v>
      </c>
      <c r="AG19" s="164" t="s">
        <v>800</v>
      </c>
      <c r="AH19" s="164"/>
      <c r="AI19" s="8"/>
      <c r="AJ19" s="89">
        <f t="shared" si="2"/>
        <v>9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514</v>
      </c>
      <c r="C20" s="209" t="s">
        <v>515</v>
      </c>
      <c r="D20" s="210" t="s">
        <v>516</v>
      </c>
      <c r="E20" s="161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517</v>
      </c>
      <c r="C21" s="209" t="s">
        <v>518</v>
      </c>
      <c r="D21" s="210" t="s">
        <v>486</v>
      </c>
      <c r="E21" s="161"/>
      <c r="F21" s="161"/>
      <c r="G21" s="161"/>
      <c r="H21" s="161"/>
      <c r="I21" s="161"/>
      <c r="J21" s="161"/>
      <c r="K21" s="161" t="s">
        <v>8</v>
      </c>
      <c r="L21" s="161"/>
      <c r="M21" s="161"/>
      <c r="N21" s="161"/>
      <c r="O21" s="161"/>
      <c r="P21" s="166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 t="s">
        <v>8</v>
      </c>
      <c r="AF21" s="161" t="s">
        <v>8</v>
      </c>
      <c r="AG21" s="161" t="s">
        <v>800</v>
      </c>
      <c r="AH21" s="161"/>
      <c r="AI21" s="89"/>
      <c r="AJ21" s="89">
        <f t="shared" si="2"/>
        <v>5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519</v>
      </c>
      <c r="C22" s="209" t="s">
        <v>520</v>
      </c>
      <c r="D22" s="210" t="s">
        <v>521</v>
      </c>
      <c r="E22" s="161" t="s">
        <v>10</v>
      </c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4"/>
      <c r="R22" s="164"/>
      <c r="S22" s="164" t="s">
        <v>10</v>
      </c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 t="s">
        <v>816</v>
      </c>
      <c r="AH22" s="164"/>
      <c r="AI22" s="8"/>
      <c r="AJ22" s="89">
        <f t="shared" si="2"/>
        <v>0</v>
      </c>
      <c r="AK22" s="89">
        <f t="shared" si="0"/>
        <v>0</v>
      </c>
      <c r="AL22" s="89">
        <f t="shared" si="1"/>
        <v>2</v>
      </c>
      <c r="AM22" s="274"/>
      <c r="AN22" s="275"/>
      <c r="AO22" s="25"/>
    </row>
    <row r="23" spans="1:41" s="1" customFormat="1" ht="30" customHeight="1">
      <c r="A23" s="102">
        <v>15</v>
      </c>
      <c r="B23" s="107" t="s">
        <v>522</v>
      </c>
      <c r="C23" s="209" t="s">
        <v>523</v>
      </c>
      <c r="D23" s="210" t="s">
        <v>71</v>
      </c>
      <c r="E23" s="161" t="s">
        <v>8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4"/>
      <c r="R23" s="164" t="s">
        <v>8</v>
      </c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 t="s">
        <v>8</v>
      </c>
      <c r="AH23" s="164"/>
      <c r="AI23" s="8"/>
      <c r="AJ23" s="89">
        <f t="shared" si="2"/>
        <v>3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524</v>
      </c>
      <c r="C24" s="209" t="s">
        <v>141</v>
      </c>
      <c r="D24" s="210" t="s">
        <v>48</v>
      </c>
      <c r="E24" s="161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 t="s">
        <v>8</v>
      </c>
      <c r="AF24" s="164"/>
      <c r="AG24" s="164" t="s">
        <v>8</v>
      </c>
      <c r="AH24" s="164"/>
      <c r="AI24" s="8"/>
      <c r="AJ24" s="89">
        <f t="shared" si="2"/>
        <v>2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525</v>
      </c>
      <c r="C25" s="209" t="s">
        <v>526</v>
      </c>
      <c r="D25" s="210" t="s">
        <v>48</v>
      </c>
      <c r="E25" s="161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 t="s">
        <v>8</v>
      </c>
      <c r="AH25" s="164"/>
      <c r="AI25" s="8"/>
      <c r="AJ25" s="89">
        <f t="shared" si="2"/>
        <v>1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529</v>
      </c>
      <c r="C26" s="209" t="s">
        <v>530</v>
      </c>
      <c r="D26" s="210" t="s">
        <v>36</v>
      </c>
      <c r="E26" s="161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4"/>
      <c r="R26" s="164"/>
      <c r="S26" s="164"/>
      <c r="T26" s="164" t="s">
        <v>8</v>
      </c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8"/>
      <c r="AJ26" s="89">
        <f t="shared" si="2"/>
        <v>1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531</v>
      </c>
      <c r="C27" s="209" t="s">
        <v>532</v>
      </c>
      <c r="D27" s="210" t="s">
        <v>101</v>
      </c>
      <c r="E27" s="161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4"/>
      <c r="R27" s="164"/>
      <c r="S27" s="164" t="s">
        <v>10</v>
      </c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8"/>
      <c r="AJ27" s="89">
        <f t="shared" si="2"/>
        <v>0</v>
      </c>
      <c r="AK27" s="89">
        <f t="shared" si="0"/>
        <v>0</v>
      </c>
      <c r="AL27" s="89">
        <f t="shared" si="1"/>
        <v>1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727</v>
      </c>
      <c r="C28" s="209" t="s">
        <v>533</v>
      </c>
      <c r="D28" s="210" t="s">
        <v>59</v>
      </c>
      <c r="E28" s="161"/>
      <c r="F28" s="164"/>
      <c r="G28" s="164"/>
      <c r="H28" s="164"/>
      <c r="I28" s="164"/>
      <c r="J28" s="164"/>
      <c r="K28" s="164" t="s">
        <v>9</v>
      </c>
      <c r="L28" s="164"/>
      <c r="M28" s="164"/>
      <c r="N28" s="164"/>
      <c r="O28" s="164"/>
      <c r="P28" s="165"/>
      <c r="Q28" s="164"/>
      <c r="R28" s="164"/>
      <c r="S28" s="164" t="s">
        <v>8</v>
      </c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 t="s">
        <v>8</v>
      </c>
      <c r="AG28" s="164" t="s">
        <v>8</v>
      </c>
      <c r="AH28" s="164"/>
      <c r="AI28" s="8"/>
      <c r="AJ28" s="89">
        <f t="shared" si="2"/>
        <v>3</v>
      </c>
      <c r="AK28" s="89">
        <f t="shared" si="0"/>
        <v>1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07" t="s">
        <v>534</v>
      </c>
      <c r="C29" s="209" t="s">
        <v>535</v>
      </c>
      <c r="D29" s="210" t="s">
        <v>536</v>
      </c>
      <c r="E29" s="161" t="s">
        <v>800</v>
      </c>
      <c r="F29" s="164"/>
      <c r="G29" s="164"/>
      <c r="H29" s="164"/>
      <c r="I29" s="164"/>
      <c r="J29" s="164" t="s">
        <v>8</v>
      </c>
      <c r="K29" s="164" t="s">
        <v>8</v>
      </c>
      <c r="L29" s="164" t="s">
        <v>8</v>
      </c>
      <c r="M29" s="164"/>
      <c r="N29" s="164"/>
      <c r="O29" s="164"/>
      <c r="P29" s="165"/>
      <c r="Q29" s="164" t="s">
        <v>8</v>
      </c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8"/>
      <c r="AJ29" s="89">
        <f t="shared" si="2"/>
        <v>6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537</v>
      </c>
      <c r="C30" s="209" t="s">
        <v>538</v>
      </c>
      <c r="D30" s="210" t="s">
        <v>539</v>
      </c>
      <c r="E30" s="161"/>
      <c r="F30" s="164"/>
      <c r="G30" s="164"/>
      <c r="H30" s="164"/>
      <c r="I30" s="164"/>
      <c r="J30" s="164" t="s">
        <v>8</v>
      </c>
      <c r="K30" s="164"/>
      <c r="L30" s="164"/>
      <c r="M30" s="164"/>
      <c r="N30" s="164"/>
      <c r="O30" s="164"/>
      <c r="P30" s="165"/>
      <c r="Q30" s="164"/>
      <c r="R30" s="164"/>
      <c r="S30" s="164" t="s">
        <v>8</v>
      </c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8"/>
      <c r="AJ30" s="89">
        <f t="shared" si="2"/>
        <v>2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540</v>
      </c>
      <c r="C31" s="209" t="s">
        <v>450</v>
      </c>
      <c r="D31" s="210" t="s">
        <v>62</v>
      </c>
      <c r="E31" s="161"/>
      <c r="F31" s="164"/>
      <c r="G31" s="164"/>
      <c r="H31" s="164"/>
      <c r="I31" s="164"/>
      <c r="J31" s="164"/>
      <c r="K31" s="164"/>
      <c r="L31" s="164" t="s">
        <v>8</v>
      </c>
      <c r="M31" s="164"/>
      <c r="N31" s="164"/>
      <c r="O31" s="164"/>
      <c r="P31" s="165"/>
      <c r="Q31" s="164"/>
      <c r="R31" s="164"/>
      <c r="S31" s="164" t="s">
        <v>8</v>
      </c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 t="s">
        <v>8</v>
      </c>
      <c r="AH31" s="164"/>
      <c r="AI31" s="8"/>
      <c r="AJ31" s="89">
        <f t="shared" si="2"/>
        <v>3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/>
      <c r="C32" s="108"/>
      <c r="D32" s="109"/>
      <c r="E32" s="161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07"/>
      <c r="C33" s="108"/>
      <c r="D33" s="109"/>
      <c r="E33" s="167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07"/>
      <c r="C34" s="108"/>
      <c r="D34" s="109"/>
      <c r="E34" s="167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07"/>
      <c r="C35" s="108"/>
      <c r="D35" s="109"/>
      <c r="E35" s="167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67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67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67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67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67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48" customHeight="1">
      <c r="A41" s="276" t="s">
        <v>17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91">
        <f>SUM(AJ9:AJ40)</f>
        <v>53</v>
      </c>
      <c r="AK41" s="91">
        <f>SUM(AK9:AK40)</f>
        <v>2</v>
      </c>
      <c r="AL41" s="91">
        <f>SUM(AL9:AL40)</f>
        <v>3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77" t="s">
        <v>18</v>
      </c>
      <c r="B43" s="277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9"/>
      <c r="AJ43" s="29" t="s">
        <v>19</v>
      </c>
      <c r="AK43" s="29" t="s">
        <v>20</v>
      </c>
      <c r="AL43" s="29" t="s">
        <v>21</v>
      </c>
      <c r="AM43" s="30" t="s">
        <v>22</v>
      </c>
      <c r="AN43" s="30" t="s">
        <v>23</v>
      </c>
      <c r="AO43" s="30" t="s">
        <v>24</v>
      </c>
    </row>
    <row r="44" spans="1:44" s="1" customFormat="1" ht="30" customHeight="1">
      <c r="A44" s="89" t="s">
        <v>5</v>
      </c>
      <c r="B44" s="88"/>
      <c r="C44" s="247" t="s">
        <v>7</v>
      </c>
      <c r="D44" s="248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25</v>
      </c>
      <c r="AK44" s="31" t="s">
        <v>26</v>
      </c>
      <c r="AL44" s="31" t="s">
        <v>27</v>
      </c>
      <c r="AM44" s="31" t="s">
        <v>28</v>
      </c>
      <c r="AN44" s="32" t="s">
        <v>29</v>
      </c>
      <c r="AO44" s="32" t="s">
        <v>30</v>
      </c>
    </row>
    <row r="45" spans="1:44" s="1" customFormat="1" ht="30" customHeight="1">
      <c r="A45" s="102">
        <v>1</v>
      </c>
      <c r="B45" s="107" t="s">
        <v>492</v>
      </c>
      <c r="C45" s="209" t="s">
        <v>493</v>
      </c>
      <c r="D45" s="210" t="s">
        <v>494</v>
      </c>
      <c r="E45" s="1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74"/>
      <c r="AQ45" s="275"/>
    </row>
    <row r="46" spans="1:44" s="1" customFormat="1" ht="30" customHeight="1">
      <c r="A46" s="102">
        <v>2</v>
      </c>
      <c r="B46" s="107" t="s">
        <v>495</v>
      </c>
      <c r="C46" s="209" t="s">
        <v>496</v>
      </c>
      <c r="D46" s="210" t="s">
        <v>63</v>
      </c>
      <c r="E46" s="1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102">
        <v>3</v>
      </c>
      <c r="B47" s="107" t="s">
        <v>497</v>
      </c>
      <c r="C47" s="209" t="s">
        <v>110</v>
      </c>
      <c r="D47" s="210" t="s">
        <v>68</v>
      </c>
      <c r="E47" s="1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102">
        <v>4</v>
      </c>
      <c r="B48" s="107" t="s">
        <v>498</v>
      </c>
      <c r="C48" s="209" t="s">
        <v>499</v>
      </c>
      <c r="D48" s="210" t="s">
        <v>75</v>
      </c>
      <c r="E48" s="1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102">
        <v>5</v>
      </c>
      <c r="B49" s="107" t="s">
        <v>500</v>
      </c>
      <c r="C49" s="209" t="s">
        <v>501</v>
      </c>
      <c r="D49" s="210" t="s">
        <v>111</v>
      </c>
      <c r="E49" s="1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102">
        <v>6</v>
      </c>
      <c r="B50" s="107" t="s">
        <v>502</v>
      </c>
      <c r="C50" s="209" t="s">
        <v>503</v>
      </c>
      <c r="D50" s="210" t="s">
        <v>504</v>
      </c>
      <c r="E50" s="1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02">
        <v>7</v>
      </c>
      <c r="B51" s="107" t="s">
        <v>505</v>
      </c>
      <c r="C51" s="209" t="s">
        <v>506</v>
      </c>
      <c r="D51" s="210" t="s">
        <v>32</v>
      </c>
      <c r="E51" s="1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02">
        <v>8</v>
      </c>
      <c r="B52" s="107" t="s">
        <v>508</v>
      </c>
      <c r="C52" s="209" t="s">
        <v>509</v>
      </c>
      <c r="D52" s="210" t="s">
        <v>510</v>
      </c>
      <c r="E52" s="1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02">
        <v>9</v>
      </c>
      <c r="B53" s="107" t="s">
        <v>511</v>
      </c>
      <c r="C53" s="209" t="s">
        <v>34</v>
      </c>
      <c r="D53" s="210" t="s">
        <v>54</v>
      </c>
      <c r="E53" s="1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02">
        <v>10</v>
      </c>
      <c r="B54" s="107" t="s">
        <v>726</v>
      </c>
      <c r="C54" s="209" t="s">
        <v>113</v>
      </c>
      <c r="D54" s="210" t="s">
        <v>76</v>
      </c>
      <c r="E54" s="1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02">
        <v>11</v>
      </c>
      <c r="B55" s="107" t="s">
        <v>512</v>
      </c>
      <c r="C55" s="209" t="s">
        <v>513</v>
      </c>
      <c r="D55" s="210" t="s">
        <v>76</v>
      </c>
      <c r="E55" s="1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02">
        <v>12</v>
      </c>
      <c r="B56" s="107" t="s">
        <v>514</v>
      </c>
      <c r="C56" s="209" t="s">
        <v>515</v>
      </c>
      <c r="D56" s="210" t="s">
        <v>516</v>
      </c>
      <c r="E56" s="1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02">
        <v>13</v>
      </c>
      <c r="B57" s="107" t="s">
        <v>517</v>
      </c>
      <c r="C57" s="209" t="s">
        <v>518</v>
      </c>
      <c r="D57" s="210" t="s">
        <v>486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02">
        <v>14</v>
      </c>
      <c r="B58" s="107" t="s">
        <v>519</v>
      </c>
      <c r="C58" s="209" t="s">
        <v>520</v>
      </c>
      <c r="D58" s="210" t="s">
        <v>521</v>
      </c>
      <c r="E58" s="1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74"/>
      <c r="AQ58" s="275"/>
    </row>
    <row r="59" spans="1:43" s="1" customFormat="1" ht="30" customHeight="1">
      <c r="A59" s="102">
        <v>15</v>
      </c>
      <c r="B59" s="107" t="s">
        <v>522</v>
      </c>
      <c r="C59" s="209" t="s">
        <v>523</v>
      </c>
      <c r="D59" s="210" t="s">
        <v>71</v>
      </c>
      <c r="E59" s="1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102">
        <v>16</v>
      </c>
      <c r="B60" s="107" t="s">
        <v>524</v>
      </c>
      <c r="C60" s="209" t="s">
        <v>141</v>
      </c>
      <c r="D60" s="210" t="s">
        <v>48</v>
      </c>
      <c r="E60" s="1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102">
        <v>17</v>
      </c>
      <c r="B61" s="107" t="s">
        <v>525</v>
      </c>
      <c r="C61" s="209" t="s">
        <v>526</v>
      </c>
      <c r="D61" s="210" t="s">
        <v>48</v>
      </c>
      <c r="E61" s="1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102">
        <v>18</v>
      </c>
      <c r="B62" s="107" t="s">
        <v>529</v>
      </c>
      <c r="C62" s="209" t="s">
        <v>530</v>
      </c>
      <c r="D62" s="210" t="s">
        <v>36</v>
      </c>
      <c r="E62" s="1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102">
        <v>19</v>
      </c>
      <c r="B63" s="107" t="s">
        <v>531</v>
      </c>
      <c r="C63" s="209" t="s">
        <v>532</v>
      </c>
      <c r="D63" s="210" t="s">
        <v>101</v>
      </c>
      <c r="E63" s="1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02">
        <v>20</v>
      </c>
      <c r="B64" s="107" t="s">
        <v>727</v>
      </c>
      <c r="C64" s="209" t="s">
        <v>533</v>
      </c>
      <c r="D64" s="210" t="s">
        <v>59</v>
      </c>
      <c r="E64" s="14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02">
        <v>21</v>
      </c>
      <c r="B65" s="107" t="s">
        <v>534</v>
      </c>
      <c r="C65" s="209" t="s">
        <v>535</v>
      </c>
      <c r="D65" s="210" t="s">
        <v>536</v>
      </c>
      <c r="E65" s="14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02">
        <v>22</v>
      </c>
      <c r="B66" s="107" t="s">
        <v>537</v>
      </c>
      <c r="C66" s="209" t="s">
        <v>538</v>
      </c>
      <c r="D66" s="210" t="s">
        <v>539</v>
      </c>
      <c r="E66" s="145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02">
        <v>23</v>
      </c>
      <c r="B67" s="107" t="s">
        <v>540</v>
      </c>
      <c r="C67" s="209" t="s">
        <v>450</v>
      </c>
      <c r="D67" s="210" t="s">
        <v>62</v>
      </c>
      <c r="E67" s="145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02">
        <v>24</v>
      </c>
      <c r="B68" s="107"/>
      <c r="C68" s="108"/>
      <c r="D68" s="109"/>
      <c r="E68" s="14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02">
        <v>25</v>
      </c>
      <c r="B69" s="107"/>
      <c r="C69" s="108"/>
      <c r="D69" s="109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02">
        <v>26</v>
      </c>
      <c r="B70" s="107"/>
      <c r="C70" s="108"/>
      <c r="D70" s="10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02">
        <v>27</v>
      </c>
      <c r="B71" s="107"/>
      <c r="C71" s="108"/>
      <c r="D71" s="10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02">
        <v>28</v>
      </c>
      <c r="B72" s="107"/>
      <c r="C72" s="108"/>
      <c r="D72" s="10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02">
        <v>29</v>
      </c>
      <c r="B73" s="107"/>
      <c r="C73" s="108"/>
      <c r="D73" s="10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02">
        <v>30</v>
      </c>
      <c r="B74" s="107"/>
      <c r="C74" s="108"/>
      <c r="D74" s="10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02">
        <v>31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02">
        <v>32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89">
        <v>33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89">
        <v>34</v>
      </c>
      <c r="B78" s="119"/>
      <c r="C78" s="119"/>
      <c r="D78" s="11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76" t="s">
        <v>17</v>
      </c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91" t="e">
        <f t="shared" ref="AJ79:AO79" si="9">SUM(AJ45:AJ78)</f>
        <v>#REF!</v>
      </c>
      <c r="AK79" s="91">
        <f t="shared" si="9"/>
        <v>0</v>
      </c>
      <c r="AL79" s="91">
        <f t="shared" si="9"/>
        <v>0</v>
      </c>
      <c r="AM79" s="91">
        <f t="shared" si="9"/>
        <v>0</v>
      </c>
      <c r="AN79" s="91">
        <f t="shared" si="9"/>
        <v>0</v>
      </c>
      <c r="AO79" s="91">
        <f t="shared" si="9"/>
        <v>0</v>
      </c>
    </row>
    <row r="80" spans="1:41" ht="15.75" customHeight="1">
      <c r="A80" s="27"/>
      <c r="B80" s="27"/>
      <c r="C80" s="252"/>
      <c r="D80" s="252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87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52"/>
      <c r="D83" s="252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52"/>
      <c r="D84" s="252"/>
      <c r="E84" s="252"/>
      <c r="F84" s="252"/>
      <c r="G84" s="252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52"/>
      <c r="D85" s="252"/>
      <c r="E85" s="252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52"/>
      <c r="D86" s="252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9"/>
  <sheetViews>
    <sheetView topLeftCell="A13" zoomScale="55" zoomScaleNormal="55" workbookViewId="0">
      <selection activeCell="AF15" sqref="AF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5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431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89" t="s">
        <v>541</v>
      </c>
      <c r="C9" s="211" t="s">
        <v>77</v>
      </c>
      <c r="D9" s="212" t="s">
        <v>75</v>
      </c>
      <c r="E9" s="136"/>
      <c r="F9" s="111"/>
      <c r="G9" s="138"/>
      <c r="H9" s="138"/>
      <c r="I9" s="138"/>
      <c r="J9" s="138"/>
      <c r="K9" s="138"/>
      <c r="L9" s="138"/>
      <c r="M9" s="111"/>
      <c r="N9" s="111"/>
      <c r="O9" s="111"/>
      <c r="P9" s="111"/>
      <c r="Q9" s="138"/>
      <c r="R9" s="138"/>
      <c r="S9" s="138"/>
      <c r="T9" s="138" t="s">
        <v>809</v>
      </c>
      <c r="U9" s="138" t="s">
        <v>809</v>
      </c>
      <c r="V9" s="138"/>
      <c r="W9" s="138"/>
      <c r="X9" s="138"/>
      <c r="Y9" s="138"/>
      <c r="Z9" s="138"/>
      <c r="AA9" s="111"/>
      <c r="AB9" s="111"/>
      <c r="AC9" s="138"/>
      <c r="AD9" s="138"/>
      <c r="AE9" s="138"/>
      <c r="AF9" s="138" t="s">
        <v>8</v>
      </c>
      <c r="AG9" s="138"/>
      <c r="AH9" s="138"/>
      <c r="AI9" s="138"/>
      <c r="AJ9" s="89">
        <f>COUNTIF(E9:AI9,"K")+2*COUNTIF(E9:AI9,"2K")+COUNTIF(E9:AI9,"TK")+COUNTIF(E9:AI9,"KT")</f>
        <v>1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89" t="s">
        <v>542</v>
      </c>
      <c r="C10" s="211" t="s">
        <v>77</v>
      </c>
      <c r="D10" s="219" t="s">
        <v>797</v>
      </c>
      <c r="E10" s="136"/>
      <c r="F10" s="111" t="s">
        <v>9</v>
      </c>
      <c r="G10" s="138"/>
      <c r="H10" s="138"/>
      <c r="I10" s="138"/>
      <c r="J10" s="138"/>
      <c r="K10" s="138"/>
      <c r="L10" s="138"/>
      <c r="M10" s="111"/>
      <c r="N10" s="111"/>
      <c r="O10" s="111"/>
      <c r="P10" s="111"/>
      <c r="Q10" s="138"/>
      <c r="R10" s="138" t="s">
        <v>9</v>
      </c>
      <c r="S10" s="138"/>
      <c r="T10" s="138"/>
      <c r="U10" s="138"/>
      <c r="V10" s="138"/>
      <c r="W10" s="138"/>
      <c r="X10" s="138"/>
      <c r="Y10" s="138"/>
      <c r="Z10" s="138"/>
      <c r="AA10" s="111"/>
      <c r="AB10" s="111"/>
      <c r="AC10" s="138"/>
      <c r="AD10" s="138"/>
      <c r="AE10" s="138"/>
      <c r="AF10" s="138" t="s">
        <v>8</v>
      </c>
      <c r="AG10" s="138"/>
      <c r="AH10" s="138"/>
      <c r="AI10" s="138"/>
      <c r="AJ10" s="89">
        <f t="shared" ref="AJ10:AJ42" si="2">COUNTIF(E10:AI10,"K")+2*COUNTIF(E10:AI10,"2K")+COUNTIF(E10:AI10,"TK")+COUNTIF(E10:AI10,"KT")</f>
        <v>1</v>
      </c>
      <c r="AK10" s="89">
        <f t="shared" si="0"/>
        <v>2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89" t="s">
        <v>543</v>
      </c>
      <c r="C11" s="211" t="s">
        <v>544</v>
      </c>
      <c r="D11" s="212" t="s">
        <v>484</v>
      </c>
      <c r="E11" s="136"/>
      <c r="F11" s="111"/>
      <c r="G11" s="138"/>
      <c r="H11" s="138"/>
      <c r="I11" s="138"/>
      <c r="J11" s="138"/>
      <c r="K11" s="138"/>
      <c r="L11" s="138"/>
      <c r="M11" s="111"/>
      <c r="N11" s="111"/>
      <c r="O11" s="111"/>
      <c r="P11" s="111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11"/>
      <c r="AB11" s="111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89" t="s">
        <v>545</v>
      </c>
      <c r="C12" s="211" t="s">
        <v>469</v>
      </c>
      <c r="D12" s="212" t="s">
        <v>111</v>
      </c>
      <c r="E12" s="136"/>
      <c r="F12" s="111"/>
      <c r="G12" s="138"/>
      <c r="H12" s="138"/>
      <c r="I12" s="138"/>
      <c r="J12" s="138"/>
      <c r="K12" s="138"/>
      <c r="L12" s="138"/>
      <c r="M12" s="111"/>
      <c r="N12" s="111"/>
      <c r="O12" s="111"/>
      <c r="P12" s="111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11"/>
      <c r="AB12" s="111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89" t="s">
        <v>546</v>
      </c>
      <c r="C13" s="211" t="s">
        <v>547</v>
      </c>
      <c r="D13" s="212" t="s">
        <v>548</v>
      </c>
      <c r="E13" s="136"/>
      <c r="F13" s="111"/>
      <c r="G13" s="138"/>
      <c r="H13" s="138"/>
      <c r="I13" s="138"/>
      <c r="J13" s="138"/>
      <c r="K13" s="138" t="s">
        <v>9</v>
      </c>
      <c r="L13" s="138"/>
      <c r="M13" s="111"/>
      <c r="N13" s="111"/>
      <c r="O13" s="111"/>
      <c r="P13" s="111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11"/>
      <c r="AB13" s="111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1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89" t="s">
        <v>549</v>
      </c>
      <c r="C14" s="211" t="s">
        <v>550</v>
      </c>
      <c r="D14" s="212" t="s">
        <v>102</v>
      </c>
      <c r="E14" s="136"/>
      <c r="F14" s="111"/>
      <c r="G14" s="138"/>
      <c r="H14" s="138"/>
      <c r="I14" s="138"/>
      <c r="J14" s="138"/>
      <c r="K14" s="138"/>
      <c r="L14" s="138"/>
      <c r="M14" s="111"/>
      <c r="N14" s="111"/>
      <c r="O14" s="111"/>
      <c r="P14" s="111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11"/>
      <c r="AB14" s="111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204" t="s">
        <v>792</v>
      </c>
      <c r="C15" s="205" t="s">
        <v>793</v>
      </c>
      <c r="D15" s="213" t="s">
        <v>794</v>
      </c>
      <c r="E15" s="136"/>
      <c r="F15" s="111"/>
      <c r="G15" s="138"/>
      <c r="H15" s="138"/>
      <c r="I15" s="138"/>
      <c r="J15" s="138"/>
      <c r="K15" s="138"/>
      <c r="L15" s="138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38"/>
      <c r="X15" s="138"/>
      <c r="Y15" s="138"/>
      <c r="Z15" s="138"/>
      <c r="AA15" s="111"/>
      <c r="AB15" s="111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89" t="s">
        <v>551</v>
      </c>
      <c r="C16" s="211" t="s">
        <v>552</v>
      </c>
      <c r="D16" s="212" t="s">
        <v>553</v>
      </c>
      <c r="E16" s="136"/>
      <c r="F16" s="111"/>
      <c r="G16" s="138"/>
      <c r="H16" s="138"/>
      <c r="I16" s="138"/>
      <c r="J16" s="138"/>
      <c r="K16" s="138"/>
      <c r="L16" s="138"/>
      <c r="M16" s="111"/>
      <c r="N16" s="111"/>
      <c r="O16" s="111"/>
      <c r="P16" s="111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11"/>
      <c r="AB16" s="111"/>
      <c r="AC16" s="138"/>
      <c r="AD16" s="138"/>
      <c r="AE16" s="138"/>
      <c r="AF16" s="138" t="s">
        <v>9</v>
      </c>
      <c r="AG16" s="138"/>
      <c r="AH16" s="138"/>
      <c r="AI16" s="138"/>
      <c r="AJ16" s="89">
        <f t="shared" si="2"/>
        <v>0</v>
      </c>
      <c r="AK16" s="89">
        <f t="shared" si="0"/>
        <v>1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89" t="s">
        <v>728</v>
      </c>
      <c r="C17" s="211" t="s">
        <v>729</v>
      </c>
      <c r="D17" s="212" t="s">
        <v>78</v>
      </c>
      <c r="E17" s="136"/>
      <c r="F17" s="111"/>
      <c r="G17" s="138"/>
      <c r="H17" s="138"/>
      <c r="I17" s="138"/>
      <c r="J17" s="138"/>
      <c r="K17" s="138"/>
      <c r="L17" s="138"/>
      <c r="M17" s="111"/>
      <c r="N17" s="111"/>
      <c r="O17" s="111"/>
      <c r="P17" s="111"/>
      <c r="Q17" s="138"/>
      <c r="R17" s="138"/>
      <c r="S17" s="138"/>
      <c r="T17" s="138"/>
      <c r="U17" s="138"/>
      <c r="V17" s="138"/>
      <c r="W17" s="138"/>
      <c r="X17" s="168"/>
      <c r="Y17" s="138"/>
      <c r="Z17" s="138"/>
      <c r="AA17" s="111"/>
      <c r="AB17" s="111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89" t="s">
        <v>554</v>
      </c>
      <c r="C18" s="211" t="s">
        <v>555</v>
      </c>
      <c r="D18" s="212" t="s">
        <v>78</v>
      </c>
      <c r="E18" s="136"/>
      <c r="F18" s="111"/>
      <c r="G18" s="138"/>
      <c r="H18" s="138"/>
      <c r="I18" s="138"/>
      <c r="J18" s="138"/>
      <c r="K18" s="138"/>
      <c r="L18" s="138"/>
      <c r="M18" s="111"/>
      <c r="N18" s="111"/>
      <c r="O18" s="111"/>
      <c r="P18" s="111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11"/>
      <c r="AB18" s="111"/>
      <c r="AC18" s="138"/>
      <c r="AD18" s="138"/>
      <c r="AE18" s="138"/>
      <c r="AF18" s="138" t="s">
        <v>8</v>
      </c>
      <c r="AG18" s="138"/>
      <c r="AH18" s="138"/>
      <c r="AI18" s="138"/>
      <c r="AJ18" s="89">
        <f t="shared" si="2"/>
        <v>1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89" t="s">
        <v>556</v>
      </c>
      <c r="C19" s="211" t="s">
        <v>557</v>
      </c>
      <c r="D19" s="212" t="s">
        <v>486</v>
      </c>
      <c r="E19" s="136"/>
      <c r="F19" s="111"/>
      <c r="G19" s="138"/>
      <c r="H19" s="138"/>
      <c r="I19" s="138"/>
      <c r="J19" s="138"/>
      <c r="K19" s="138"/>
      <c r="L19" s="138"/>
      <c r="M19" s="111"/>
      <c r="N19" s="111"/>
      <c r="O19" s="111"/>
      <c r="P19" s="111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11"/>
      <c r="AB19" s="111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89" t="s">
        <v>558</v>
      </c>
      <c r="C20" s="214" t="s">
        <v>795</v>
      </c>
      <c r="D20" s="212" t="s">
        <v>14</v>
      </c>
      <c r="E20" s="136"/>
      <c r="F20" s="111"/>
      <c r="G20" s="138"/>
      <c r="H20" s="138"/>
      <c r="I20" s="138"/>
      <c r="J20" s="138"/>
      <c r="K20" s="138"/>
      <c r="L20" s="138"/>
      <c r="M20" s="111"/>
      <c r="N20" s="111"/>
      <c r="O20" s="111"/>
      <c r="P20" s="111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11"/>
      <c r="AB20" s="111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89" t="s">
        <v>559</v>
      </c>
      <c r="C21" s="211" t="s">
        <v>560</v>
      </c>
      <c r="D21" s="212" t="s">
        <v>83</v>
      </c>
      <c r="E21" s="136"/>
      <c r="F21" s="111"/>
      <c r="G21" s="136"/>
      <c r="H21" s="136"/>
      <c r="I21" s="136"/>
      <c r="J21" s="136"/>
      <c r="K21" s="136"/>
      <c r="L21" s="136"/>
      <c r="M21" s="111"/>
      <c r="N21" s="111"/>
      <c r="O21" s="111"/>
      <c r="P21" s="111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11"/>
      <c r="AB21" s="111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89" t="s">
        <v>561</v>
      </c>
      <c r="C22" s="211" t="s">
        <v>466</v>
      </c>
      <c r="D22" s="212" t="s">
        <v>81</v>
      </c>
      <c r="E22" s="136"/>
      <c r="F22" s="111"/>
      <c r="G22" s="138" t="s">
        <v>10</v>
      </c>
      <c r="H22" s="138"/>
      <c r="I22" s="138"/>
      <c r="J22" s="138"/>
      <c r="K22" s="138"/>
      <c r="L22" s="138"/>
      <c r="M22" s="111"/>
      <c r="N22" s="111"/>
      <c r="O22" s="111"/>
      <c r="P22" s="111"/>
      <c r="Q22" s="138"/>
      <c r="R22" s="138" t="s">
        <v>9</v>
      </c>
      <c r="S22" s="138"/>
      <c r="T22" s="138"/>
      <c r="U22" s="138"/>
      <c r="V22" s="138"/>
      <c r="W22" s="138"/>
      <c r="X22" s="138"/>
      <c r="Y22" s="138"/>
      <c r="Z22" s="138"/>
      <c r="AA22" s="111"/>
      <c r="AB22" s="111"/>
      <c r="AC22" s="138"/>
      <c r="AD22" s="138"/>
      <c r="AE22" s="138"/>
      <c r="AF22" s="138" t="s">
        <v>9</v>
      </c>
      <c r="AG22" s="138"/>
      <c r="AH22" s="138"/>
      <c r="AI22" s="138"/>
      <c r="AJ22" s="89">
        <f t="shared" si="2"/>
        <v>0</v>
      </c>
      <c r="AK22" s="89">
        <f t="shared" si="0"/>
        <v>2</v>
      </c>
      <c r="AL22" s="89">
        <f t="shared" si="1"/>
        <v>1</v>
      </c>
      <c r="AM22" s="274"/>
      <c r="AN22" s="275"/>
      <c r="AO22" s="25"/>
    </row>
    <row r="23" spans="1:41" s="1" customFormat="1" ht="30" customHeight="1">
      <c r="A23" s="102">
        <v>15</v>
      </c>
      <c r="B23" s="189" t="s">
        <v>562</v>
      </c>
      <c r="C23" s="211" t="s">
        <v>563</v>
      </c>
      <c r="D23" s="212" t="s">
        <v>47</v>
      </c>
      <c r="E23" s="136"/>
      <c r="F23" s="111"/>
      <c r="G23" s="138"/>
      <c r="H23" s="138"/>
      <c r="I23" s="138"/>
      <c r="J23" s="138"/>
      <c r="K23" s="138"/>
      <c r="L23" s="138"/>
      <c r="M23" s="111"/>
      <c r="N23" s="111"/>
      <c r="O23" s="111"/>
      <c r="P23" s="111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11"/>
      <c r="AB23" s="111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89" t="s">
        <v>564</v>
      </c>
      <c r="C24" s="211" t="s">
        <v>565</v>
      </c>
      <c r="D24" s="212" t="s">
        <v>96</v>
      </c>
      <c r="E24" s="136"/>
      <c r="F24" s="111" t="s">
        <v>8</v>
      </c>
      <c r="G24" s="138"/>
      <c r="H24" s="138"/>
      <c r="I24" s="138"/>
      <c r="J24" s="138"/>
      <c r="K24" s="138"/>
      <c r="L24" s="138"/>
      <c r="M24" s="111" t="s">
        <v>9</v>
      </c>
      <c r="N24" s="111"/>
      <c r="O24" s="111"/>
      <c r="P24" s="111" t="s">
        <v>10</v>
      </c>
      <c r="Q24" s="138"/>
      <c r="R24" s="138" t="s">
        <v>10</v>
      </c>
      <c r="S24" s="138"/>
      <c r="T24" s="138"/>
      <c r="U24" s="138"/>
      <c r="V24" s="138"/>
      <c r="W24" s="138"/>
      <c r="X24" s="138"/>
      <c r="Y24" s="138"/>
      <c r="Z24" s="138"/>
      <c r="AA24" s="111"/>
      <c r="AB24" s="111"/>
      <c r="AC24" s="138"/>
      <c r="AD24" s="138"/>
      <c r="AE24" s="138"/>
      <c r="AF24" s="138" t="s">
        <v>8</v>
      </c>
      <c r="AG24" s="138"/>
      <c r="AH24" s="138"/>
      <c r="AI24" s="138"/>
      <c r="AJ24" s="89">
        <f t="shared" si="2"/>
        <v>2</v>
      </c>
      <c r="AK24" s="89">
        <f t="shared" si="0"/>
        <v>1</v>
      </c>
      <c r="AL24" s="89">
        <f t="shared" si="1"/>
        <v>2</v>
      </c>
      <c r="AM24" s="25"/>
      <c r="AN24" s="25"/>
      <c r="AO24" s="25"/>
    </row>
    <row r="25" spans="1:41" s="1" customFormat="1" ht="30" customHeight="1">
      <c r="A25" s="102">
        <v>17</v>
      </c>
      <c r="B25" s="189" t="s">
        <v>566</v>
      </c>
      <c r="C25" s="211" t="s">
        <v>567</v>
      </c>
      <c r="D25" s="212" t="s">
        <v>528</v>
      </c>
      <c r="E25" s="136"/>
      <c r="F25" s="111"/>
      <c r="G25" s="138"/>
      <c r="H25" s="138"/>
      <c r="I25" s="138"/>
      <c r="J25" s="138"/>
      <c r="K25" s="138"/>
      <c r="L25" s="138"/>
      <c r="M25" s="111"/>
      <c r="N25" s="111"/>
      <c r="O25" s="111"/>
      <c r="P25" s="111"/>
      <c r="Q25" s="138"/>
      <c r="R25" s="138" t="s">
        <v>10</v>
      </c>
      <c r="S25" s="138"/>
      <c r="T25" s="138"/>
      <c r="U25" s="138"/>
      <c r="V25" s="138"/>
      <c r="W25" s="138"/>
      <c r="X25" s="138"/>
      <c r="Y25" s="138"/>
      <c r="Z25" s="138"/>
      <c r="AA25" s="111"/>
      <c r="AB25" s="111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1</v>
      </c>
      <c r="AM25" s="25"/>
      <c r="AN25" s="25"/>
      <c r="AO25" s="25"/>
    </row>
    <row r="26" spans="1:41" s="1" customFormat="1" ht="30" customHeight="1">
      <c r="A26" s="102">
        <v>18</v>
      </c>
      <c r="B26" s="189" t="s">
        <v>568</v>
      </c>
      <c r="C26" s="211" t="s">
        <v>569</v>
      </c>
      <c r="D26" s="212" t="s">
        <v>15</v>
      </c>
      <c r="E26" s="136"/>
      <c r="F26" s="111"/>
      <c r="G26" s="138"/>
      <c r="H26" s="138"/>
      <c r="I26" s="138"/>
      <c r="J26" s="138"/>
      <c r="K26" s="138"/>
      <c r="L26" s="138"/>
      <c r="M26" s="111"/>
      <c r="N26" s="111"/>
      <c r="O26" s="111"/>
      <c r="P26" s="111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11"/>
      <c r="AB26" s="111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89" t="s">
        <v>570</v>
      </c>
      <c r="C27" s="211" t="s">
        <v>571</v>
      </c>
      <c r="D27" s="212" t="s">
        <v>37</v>
      </c>
      <c r="E27" s="136"/>
      <c r="F27" s="111"/>
      <c r="G27" s="138"/>
      <c r="H27" s="138"/>
      <c r="I27" s="138"/>
      <c r="J27" s="138"/>
      <c r="K27" s="138"/>
      <c r="L27" s="138"/>
      <c r="M27" s="111" t="s">
        <v>9</v>
      </c>
      <c r="N27" s="111"/>
      <c r="O27" s="111"/>
      <c r="P27" s="111"/>
      <c r="Q27" s="138"/>
      <c r="R27" s="138" t="s">
        <v>9</v>
      </c>
      <c r="S27" s="138"/>
      <c r="T27" s="138"/>
      <c r="U27" s="138"/>
      <c r="V27" s="138"/>
      <c r="W27" s="138"/>
      <c r="X27" s="138"/>
      <c r="Y27" s="138"/>
      <c r="Z27" s="138"/>
      <c r="AA27" s="111"/>
      <c r="AB27" s="111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2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89" t="s">
        <v>574</v>
      </c>
      <c r="C28" s="211" t="s">
        <v>345</v>
      </c>
      <c r="D28" s="212" t="s">
        <v>536</v>
      </c>
      <c r="E28" s="136"/>
      <c r="F28" s="111"/>
      <c r="G28" s="138"/>
      <c r="H28" s="138"/>
      <c r="I28" s="138"/>
      <c r="J28" s="138"/>
      <c r="K28" s="138"/>
      <c r="L28" s="138"/>
      <c r="M28" s="111"/>
      <c r="N28" s="111"/>
      <c r="O28" s="111"/>
      <c r="P28" s="111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11"/>
      <c r="AB28" s="111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89" t="s">
        <v>572</v>
      </c>
      <c r="C29" s="211" t="s">
        <v>573</v>
      </c>
      <c r="D29" s="212" t="s">
        <v>536</v>
      </c>
      <c r="E29" s="136"/>
      <c r="F29" s="111"/>
      <c r="G29" s="138"/>
      <c r="H29" s="138"/>
      <c r="I29" s="138"/>
      <c r="J29" s="138"/>
      <c r="K29" s="138"/>
      <c r="L29" s="138"/>
      <c r="M29" s="111"/>
      <c r="N29" s="111"/>
      <c r="O29" s="111"/>
      <c r="P29" s="111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11"/>
      <c r="AB29" s="111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89" t="s">
        <v>730</v>
      </c>
      <c r="C30" s="211" t="s">
        <v>731</v>
      </c>
      <c r="D30" s="212" t="s">
        <v>668</v>
      </c>
      <c r="E30" s="136"/>
      <c r="F30" s="111"/>
      <c r="G30" s="138"/>
      <c r="H30" s="138"/>
      <c r="I30" s="138"/>
      <c r="J30" s="138"/>
      <c r="K30" s="138"/>
      <c r="L30" s="138"/>
      <c r="M30" s="111"/>
      <c r="N30" s="111"/>
      <c r="O30" s="111"/>
      <c r="P30" s="111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11"/>
      <c r="AB30" s="111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89">
        <v>1910020169</v>
      </c>
      <c r="C31" s="211" t="s">
        <v>595</v>
      </c>
      <c r="D31" s="212" t="s">
        <v>79</v>
      </c>
      <c r="E31" s="136"/>
      <c r="F31" s="111"/>
      <c r="G31" s="138"/>
      <c r="H31" s="138"/>
      <c r="I31" s="138"/>
      <c r="J31" s="138"/>
      <c r="K31" s="138"/>
      <c r="L31" s="138"/>
      <c r="M31" s="111"/>
      <c r="N31" s="111"/>
      <c r="O31" s="111"/>
      <c r="P31" s="111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11"/>
      <c r="AB31" s="111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89" t="s">
        <v>575</v>
      </c>
      <c r="C32" s="211" t="s">
        <v>576</v>
      </c>
      <c r="D32" s="212" t="s">
        <v>61</v>
      </c>
      <c r="E32" s="215"/>
      <c r="F32" s="215"/>
      <c r="G32" s="215"/>
      <c r="H32" s="215"/>
      <c r="I32" s="215"/>
      <c r="J32" s="215"/>
      <c r="K32" s="215"/>
      <c r="L32" s="215"/>
      <c r="M32" s="215"/>
      <c r="N32" s="111"/>
      <c r="O32" s="111"/>
      <c r="P32" s="111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111"/>
      <c r="AC32" s="215"/>
      <c r="AD32" s="215"/>
      <c r="AE32" s="215"/>
      <c r="AF32" s="215"/>
      <c r="AG32" s="215"/>
      <c r="AH32" s="215"/>
      <c r="AI32" s="215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89" t="s">
        <v>580</v>
      </c>
      <c r="C33" s="211" t="s">
        <v>796</v>
      </c>
      <c r="D33" s="212" t="s">
        <v>65</v>
      </c>
      <c r="E33" s="137"/>
      <c r="F33" s="111"/>
      <c r="G33" s="138"/>
      <c r="H33" s="138"/>
      <c r="I33" s="138"/>
      <c r="J33" s="138"/>
      <c r="K33" s="138"/>
      <c r="L33" s="138"/>
      <c r="M33" s="111"/>
      <c r="N33" s="111"/>
      <c r="O33" s="111"/>
      <c r="P33" s="111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11"/>
      <c r="AB33" s="111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89" t="s">
        <v>577</v>
      </c>
      <c r="C34" s="211" t="s">
        <v>578</v>
      </c>
      <c r="D34" s="212" t="s">
        <v>579</v>
      </c>
      <c r="E34" s="137"/>
      <c r="F34" s="111"/>
      <c r="G34" s="138" t="s">
        <v>10</v>
      </c>
      <c r="H34" s="138"/>
      <c r="I34" s="138"/>
      <c r="J34" s="138"/>
      <c r="K34" s="138"/>
      <c r="L34" s="138"/>
      <c r="M34" s="111"/>
      <c r="N34" s="111"/>
      <c r="O34" s="111"/>
      <c r="P34" s="111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11"/>
      <c r="AB34" s="111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1</v>
      </c>
      <c r="AM34" s="25"/>
      <c r="AN34" s="25"/>
      <c r="AO34" s="25"/>
    </row>
    <row r="35" spans="1:44" s="1" customFormat="1" ht="30" customHeight="1">
      <c r="A35" s="102">
        <v>27</v>
      </c>
      <c r="B35" s="189" t="s">
        <v>581</v>
      </c>
      <c r="C35" s="211" t="s">
        <v>582</v>
      </c>
      <c r="D35" s="212" t="s">
        <v>62</v>
      </c>
      <c r="E35" s="137"/>
      <c r="F35" s="111"/>
      <c r="G35" s="138"/>
      <c r="H35" s="138"/>
      <c r="I35" s="138"/>
      <c r="J35" s="138"/>
      <c r="K35" s="138"/>
      <c r="L35" s="138"/>
      <c r="M35" s="111"/>
      <c r="N35" s="111"/>
      <c r="O35" s="111"/>
      <c r="P35" s="111"/>
      <c r="Q35" s="138"/>
      <c r="R35" s="138" t="s">
        <v>10</v>
      </c>
      <c r="S35" s="138"/>
      <c r="T35" s="138"/>
      <c r="U35" s="138"/>
      <c r="V35" s="138"/>
      <c r="W35" s="138"/>
      <c r="X35" s="138"/>
      <c r="Y35" s="138"/>
      <c r="Z35" s="138"/>
      <c r="AA35" s="111"/>
      <c r="AB35" s="111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1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37"/>
      <c r="F36" s="111"/>
      <c r="G36" s="138"/>
      <c r="H36" s="138"/>
      <c r="I36" s="138"/>
      <c r="J36" s="138"/>
      <c r="K36" s="138"/>
      <c r="L36" s="138"/>
      <c r="M36" s="111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11"/>
      <c r="AB36" s="111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37"/>
      <c r="F37" s="111"/>
      <c r="G37" s="138"/>
      <c r="H37" s="138"/>
      <c r="I37" s="138"/>
      <c r="J37" s="138"/>
      <c r="K37" s="138"/>
      <c r="L37" s="138"/>
      <c r="M37" s="111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11"/>
      <c r="AB37" s="111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37"/>
      <c r="F38" s="111"/>
      <c r="G38" s="138"/>
      <c r="H38" s="138"/>
      <c r="I38" s="138"/>
      <c r="J38" s="138"/>
      <c r="K38" s="138"/>
      <c r="L38" s="138"/>
      <c r="M38" s="111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11"/>
      <c r="AB38" s="111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37"/>
      <c r="F39" s="111"/>
      <c r="G39" s="138"/>
      <c r="H39" s="138"/>
      <c r="I39" s="138"/>
      <c r="J39" s="138"/>
      <c r="K39" s="138"/>
      <c r="L39" s="138"/>
      <c r="M39" s="111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11"/>
      <c r="AB39" s="111"/>
      <c r="AC39" s="138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37"/>
      <c r="F40" s="111"/>
      <c r="G40" s="138"/>
      <c r="H40" s="138"/>
      <c r="I40" s="138"/>
      <c r="J40" s="138"/>
      <c r="K40" s="138"/>
      <c r="L40" s="138"/>
      <c r="M40" s="111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11"/>
      <c r="AB40" s="111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89">
        <v>33</v>
      </c>
      <c r="B41" s="119"/>
      <c r="C41" s="119"/>
      <c r="D41" s="119"/>
      <c r="E41" s="137"/>
      <c r="F41" s="111"/>
      <c r="G41" s="138"/>
      <c r="H41" s="138"/>
      <c r="I41" s="138"/>
      <c r="J41" s="138"/>
      <c r="K41" s="138"/>
      <c r="L41" s="138"/>
      <c r="M41" s="111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11"/>
      <c r="AB41" s="111"/>
      <c r="AC41" s="138"/>
      <c r="AD41" s="138"/>
      <c r="AE41" s="138"/>
      <c r="AF41" s="138"/>
      <c r="AG41" s="138"/>
      <c r="AH41" s="138"/>
      <c r="AI41" s="13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4" s="1" customFormat="1" ht="30" customHeight="1">
      <c r="A42" s="89">
        <v>34</v>
      </c>
      <c r="B42" s="119"/>
      <c r="C42" s="119"/>
      <c r="D42" s="119"/>
      <c r="E42" s="137"/>
      <c r="F42" s="111"/>
      <c r="G42" s="138"/>
      <c r="H42" s="138"/>
      <c r="I42" s="138"/>
      <c r="J42" s="138"/>
      <c r="K42" s="138"/>
      <c r="L42" s="138"/>
      <c r="M42" s="111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11"/>
      <c r="AB42" s="111"/>
      <c r="AC42" s="138"/>
      <c r="AD42" s="138"/>
      <c r="AE42" s="138"/>
      <c r="AF42" s="138"/>
      <c r="AG42" s="138"/>
      <c r="AH42" s="138"/>
      <c r="AI42" s="13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4" s="1" customFormat="1" ht="30" customHeight="1">
      <c r="A43" s="136"/>
      <c r="B43" s="119"/>
      <c r="C43" s="119"/>
      <c r="D43" s="11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11"/>
      <c r="AB43" s="111"/>
      <c r="AC43" s="138"/>
      <c r="AD43" s="138"/>
      <c r="AE43" s="138"/>
      <c r="AF43" s="138"/>
      <c r="AG43" s="138"/>
      <c r="AH43" s="138"/>
      <c r="AI43" s="138"/>
      <c r="AJ43" s="136"/>
      <c r="AK43" s="136"/>
      <c r="AL43" s="136"/>
      <c r="AM43" s="25"/>
      <c r="AN43" s="25"/>
      <c r="AO43" s="25"/>
    </row>
    <row r="44" spans="1:44" s="1" customFormat="1" ht="48" customHeight="1">
      <c r="A44" s="276" t="s">
        <v>17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91">
        <f>SUM(AJ9:AJ42)</f>
        <v>5</v>
      </c>
      <c r="AK44" s="91">
        <f>SUM(AK9:AK42)</f>
        <v>9</v>
      </c>
      <c r="AL44" s="91">
        <f>SUM(AL9:AL42)</f>
        <v>6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77" t="s">
        <v>18</v>
      </c>
      <c r="B46" s="277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9"/>
      <c r="AJ46" s="29" t="s">
        <v>19</v>
      </c>
      <c r="AK46" s="29" t="s">
        <v>20</v>
      </c>
      <c r="AL46" s="29" t="s">
        <v>21</v>
      </c>
      <c r="AM46" s="30" t="s">
        <v>22</v>
      </c>
      <c r="AN46" s="30" t="s">
        <v>23</v>
      </c>
      <c r="AO46" s="30" t="s">
        <v>24</v>
      </c>
    </row>
    <row r="47" spans="1:44" s="1" customFormat="1" ht="30" customHeight="1">
      <c r="A47" s="89" t="s">
        <v>5</v>
      </c>
      <c r="B47" s="88"/>
      <c r="C47" s="247" t="s">
        <v>7</v>
      </c>
      <c r="D47" s="248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25</v>
      </c>
      <c r="AK47" s="31" t="s">
        <v>26</v>
      </c>
      <c r="AL47" s="31" t="s">
        <v>27</v>
      </c>
      <c r="AM47" s="31" t="s">
        <v>28</v>
      </c>
      <c r="AN47" s="32" t="s">
        <v>29</v>
      </c>
      <c r="AO47" s="32" t="s">
        <v>30</v>
      </c>
    </row>
    <row r="48" spans="1:44" s="1" customFormat="1" ht="30" customHeight="1">
      <c r="A48" s="89">
        <v>1</v>
      </c>
      <c r="B48" s="189" t="s">
        <v>541</v>
      </c>
      <c r="C48" s="211" t="s">
        <v>77</v>
      </c>
      <c r="D48" s="212" t="s">
        <v>75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74"/>
      <c r="AQ48" s="275"/>
    </row>
    <row r="49" spans="1:43" s="1" customFormat="1" ht="30" customHeight="1">
      <c r="A49" s="89">
        <v>2</v>
      </c>
      <c r="B49" s="189" t="s">
        <v>542</v>
      </c>
      <c r="C49" s="211" t="s">
        <v>77</v>
      </c>
      <c r="D49" s="212" t="s">
        <v>75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89">
        <v>3</v>
      </c>
      <c r="B50" s="189" t="s">
        <v>543</v>
      </c>
      <c r="C50" s="211" t="s">
        <v>544</v>
      </c>
      <c r="D50" s="212" t="s">
        <v>484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4</v>
      </c>
      <c r="B51" s="189" t="s">
        <v>545</v>
      </c>
      <c r="C51" s="211" t="s">
        <v>469</v>
      </c>
      <c r="D51" s="212" t="s">
        <v>111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5</v>
      </c>
      <c r="B52" s="189" t="s">
        <v>546</v>
      </c>
      <c r="C52" s="211" t="s">
        <v>547</v>
      </c>
      <c r="D52" s="212" t="s">
        <v>548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6</v>
      </c>
      <c r="B53" s="189" t="s">
        <v>549</v>
      </c>
      <c r="C53" s="211" t="s">
        <v>550</v>
      </c>
      <c r="D53" s="212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7</v>
      </c>
      <c r="B54" s="204" t="s">
        <v>792</v>
      </c>
      <c r="C54" s="205" t="s">
        <v>793</v>
      </c>
      <c r="D54" s="213" t="s">
        <v>794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8</v>
      </c>
      <c r="B55" s="189" t="s">
        <v>551</v>
      </c>
      <c r="C55" s="211" t="s">
        <v>552</v>
      </c>
      <c r="D55" s="212" t="s">
        <v>553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9</v>
      </c>
      <c r="B56" s="189" t="s">
        <v>728</v>
      </c>
      <c r="C56" s="211" t="s">
        <v>729</v>
      </c>
      <c r="D56" s="212" t="s">
        <v>78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10</v>
      </c>
      <c r="B57" s="189" t="s">
        <v>554</v>
      </c>
      <c r="C57" s="211" t="s">
        <v>555</v>
      </c>
      <c r="D57" s="212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11</v>
      </c>
      <c r="B58" s="189" t="s">
        <v>556</v>
      </c>
      <c r="C58" s="211" t="s">
        <v>557</v>
      </c>
      <c r="D58" s="212" t="s">
        <v>486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12</v>
      </c>
      <c r="B59" s="189" t="s">
        <v>558</v>
      </c>
      <c r="C59" s="214" t="s">
        <v>795</v>
      </c>
      <c r="D59" s="21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13</v>
      </c>
      <c r="B60" s="189" t="s">
        <v>559</v>
      </c>
      <c r="C60" s="211" t="s">
        <v>560</v>
      </c>
      <c r="D60" s="212" t="s">
        <v>83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89">
        <v>14</v>
      </c>
      <c r="B61" s="189" t="s">
        <v>561</v>
      </c>
      <c r="C61" s="211" t="s">
        <v>466</v>
      </c>
      <c r="D61" s="212" t="s">
        <v>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74"/>
      <c r="AQ61" s="275"/>
    </row>
    <row r="62" spans="1:43" s="1" customFormat="1" ht="30" customHeight="1">
      <c r="A62" s="89">
        <v>15</v>
      </c>
      <c r="B62" s="189" t="s">
        <v>562</v>
      </c>
      <c r="C62" s="211" t="s">
        <v>563</v>
      </c>
      <c r="D62" s="212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16</v>
      </c>
      <c r="B63" s="189" t="s">
        <v>564</v>
      </c>
      <c r="C63" s="211" t="s">
        <v>565</v>
      </c>
      <c r="D63" s="212" t="s">
        <v>96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17</v>
      </c>
      <c r="B64" s="189" t="s">
        <v>566</v>
      </c>
      <c r="C64" s="211" t="s">
        <v>567</v>
      </c>
      <c r="D64" s="212" t="s">
        <v>528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18</v>
      </c>
      <c r="B65" s="189" t="s">
        <v>568</v>
      </c>
      <c r="C65" s="211" t="s">
        <v>569</v>
      </c>
      <c r="D65" s="212" t="s">
        <v>15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19</v>
      </c>
      <c r="B66" s="189" t="s">
        <v>570</v>
      </c>
      <c r="C66" s="211" t="s">
        <v>571</v>
      </c>
      <c r="D66" s="212" t="s">
        <v>37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20</v>
      </c>
      <c r="B67" s="189" t="s">
        <v>574</v>
      </c>
      <c r="C67" s="211" t="s">
        <v>345</v>
      </c>
      <c r="D67" s="212" t="s">
        <v>536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21</v>
      </c>
      <c r="B68" s="189" t="s">
        <v>572</v>
      </c>
      <c r="C68" s="211" t="s">
        <v>573</v>
      </c>
      <c r="D68" s="212" t="s">
        <v>536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22</v>
      </c>
      <c r="B69" s="189" t="s">
        <v>730</v>
      </c>
      <c r="C69" s="211" t="s">
        <v>731</v>
      </c>
      <c r="D69" s="212" t="s">
        <v>668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23</v>
      </c>
      <c r="B70" s="189">
        <v>1910020169</v>
      </c>
      <c r="C70" s="211" t="s">
        <v>595</v>
      </c>
      <c r="D70" s="212" t="s">
        <v>79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24</v>
      </c>
      <c r="B71" s="189" t="s">
        <v>575</v>
      </c>
      <c r="C71" s="211" t="s">
        <v>576</v>
      </c>
      <c r="D71" s="212" t="s">
        <v>61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25</v>
      </c>
      <c r="B72" s="189" t="s">
        <v>580</v>
      </c>
      <c r="C72" s="211" t="s">
        <v>796</v>
      </c>
      <c r="D72" s="212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26</v>
      </c>
      <c r="B73" s="189" t="s">
        <v>577</v>
      </c>
      <c r="C73" s="211" t="s">
        <v>578</v>
      </c>
      <c r="D73" s="212" t="s">
        <v>579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27</v>
      </c>
      <c r="B74" s="189" t="s">
        <v>581</v>
      </c>
      <c r="C74" s="211" t="s">
        <v>582</v>
      </c>
      <c r="D74" s="212" t="s">
        <v>62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28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29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30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89">
        <v>31</v>
      </c>
      <c r="B78" s="107"/>
      <c r="C78" s="108"/>
      <c r="D78" s="10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89">
        <v>32</v>
      </c>
      <c r="B79" s="107"/>
      <c r="C79" s="108"/>
      <c r="D79" s="109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89">
        <v>33</v>
      </c>
      <c r="B80" s="88"/>
      <c r="C80" s="9"/>
      <c r="D80" s="10"/>
      <c r="E80" s="8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89">
        <v>34</v>
      </c>
      <c r="B81" s="88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276" t="s">
        <v>17</v>
      </c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91">
        <f t="shared" ref="AJ82:AO82" si="9">SUM(AJ48:AJ81)</f>
        <v>0</v>
      </c>
      <c r="AK82" s="91">
        <f t="shared" si="9"/>
        <v>0</v>
      </c>
      <c r="AL82" s="91">
        <f t="shared" si="9"/>
        <v>0</v>
      </c>
      <c r="AM82" s="91">
        <f t="shared" si="9"/>
        <v>0</v>
      </c>
      <c r="AN82" s="91">
        <f t="shared" si="9"/>
        <v>0</v>
      </c>
      <c r="AO82" s="91">
        <f t="shared" si="9"/>
        <v>0</v>
      </c>
    </row>
    <row r="83" spans="1:41" ht="15.75" customHeight="1">
      <c r="A83" s="27"/>
      <c r="B83" s="27"/>
      <c r="C83" s="252"/>
      <c r="D83" s="252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87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52"/>
      <c r="D86" s="252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52"/>
      <c r="D87" s="252"/>
      <c r="E87" s="252"/>
      <c r="F87" s="252"/>
      <c r="G87" s="252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52"/>
      <c r="D88" s="252"/>
      <c r="E88" s="252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52"/>
      <c r="D89" s="252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P48:AQ48"/>
    <mergeCell ref="AP61:AQ61"/>
    <mergeCell ref="A82:AI82"/>
    <mergeCell ref="C83:D83"/>
    <mergeCell ref="C86:D86"/>
    <mergeCell ref="AM22:AN22"/>
    <mergeCell ref="A44:AI44"/>
    <mergeCell ref="A46:AI46"/>
    <mergeCell ref="C88:E88"/>
    <mergeCell ref="C89:D89"/>
    <mergeCell ref="C87:G87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H20" sqref="AH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9.832031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3" t="s">
        <v>432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2">
        <v>1</v>
      </c>
      <c r="B9" s="152" t="s">
        <v>583</v>
      </c>
      <c r="C9" s="216" t="s">
        <v>584</v>
      </c>
      <c r="D9" s="217" t="s">
        <v>67</v>
      </c>
      <c r="E9" s="8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64"/>
      <c r="AB9" s="8"/>
      <c r="AC9" s="8"/>
      <c r="AD9" s="8"/>
      <c r="AE9" s="8"/>
      <c r="AF9" s="8"/>
      <c r="AG9" s="8"/>
      <c r="AH9" s="8"/>
      <c r="AI9" s="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2">
        <v>2</v>
      </c>
      <c r="B10" s="152" t="s">
        <v>585</v>
      </c>
      <c r="C10" s="216" t="s">
        <v>586</v>
      </c>
      <c r="D10" s="217" t="s">
        <v>67</v>
      </c>
      <c r="E10" s="89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64"/>
      <c r="AB10" s="8"/>
      <c r="AC10" s="8"/>
      <c r="AD10" s="8"/>
      <c r="AE10" s="8"/>
      <c r="AF10" s="8"/>
      <c r="AG10" s="8"/>
      <c r="AH10" s="8" t="s">
        <v>10</v>
      </c>
      <c r="AI10" s="8"/>
      <c r="AJ10" s="89">
        <f t="shared" ref="AJ10:AJ53" si="2">COUNTIF(E10:AI10,"K")+2*COUNTIF(E10:AI10,"2K")+COUNTIF(E10:AI10,"TK")+COUNTIF(E10:AI10,"KT")</f>
        <v>0</v>
      </c>
      <c r="AK10" s="89">
        <f t="shared" si="0"/>
        <v>1</v>
      </c>
      <c r="AL10" s="89">
        <f t="shared" si="1"/>
        <v>1</v>
      </c>
      <c r="AM10" s="25"/>
      <c r="AN10" s="25"/>
      <c r="AO10" s="25"/>
    </row>
    <row r="11" spans="1:41" s="1" customFormat="1" ht="30" customHeight="1">
      <c r="A11" s="152">
        <v>3</v>
      </c>
      <c r="B11" s="152" t="s">
        <v>587</v>
      </c>
      <c r="C11" s="216" t="s">
        <v>588</v>
      </c>
      <c r="D11" s="217" t="s">
        <v>67</v>
      </c>
      <c r="E11" s="89" t="s">
        <v>10</v>
      </c>
      <c r="F11" s="8" t="s">
        <v>10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64"/>
      <c r="AB11" s="8"/>
      <c r="AC11" s="8"/>
      <c r="AD11" s="8"/>
      <c r="AE11" s="8"/>
      <c r="AF11" s="8"/>
      <c r="AG11" s="8"/>
      <c r="AH11" s="8"/>
      <c r="AI11" s="8"/>
      <c r="AJ11" s="89">
        <f t="shared" si="2"/>
        <v>0</v>
      </c>
      <c r="AK11" s="89">
        <f t="shared" si="0"/>
        <v>0</v>
      </c>
      <c r="AL11" s="89">
        <f t="shared" si="1"/>
        <v>2</v>
      </c>
      <c r="AM11" s="25"/>
      <c r="AN11" s="25"/>
      <c r="AO11" s="25"/>
    </row>
    <row r="12" spans="1:41" s="1" customFormat="1" ht="30" customHeight="1">
      <c r="A12" s="152">
        <v>4</v>
      </c>
      <c r="B12" s="152" t="s">
        <v>589</v>
      </c>
      <c r="C12" s="216" t="s">
        <v>590</v>
      </c>
      <c r="D12" s="217" t="s">
        <v>69</v>
      </c>
      <c r="E12" s="8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64"/>
      <c r="AB12" s="8"/>
      <c r="AC12" s="8"/>
      <c r="AD12" s="8"/>
      <c r="AE12" s="8"/>
      <c r="AF12" s="8"/>
      <c r="AG12" s="8"/>
      <c r="AH12" s="8"/>
      <c r="AI12" s="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2">
        <v>5</v>
      </c>
      <c r="B13" s="152" t="s">
        <v>591</v>
      </c>
      <c r="C13" s="216" t="s">
        <v>44</v>
      </c>
      <c r="D13" s="217" t="s">
        <v>69</v>
      </c>
      <c r="E13" s="89"/>
      <c r="F13" s="8"/>
      <c r="G13" s="8"/>
      <c r="H13" s="8"/>
      <c r="I13" s="8"/>
      <c r="J13" s="8"/>
      <c r="K13" s="8" t="s">
        <v>8</v>
      </c>
      <c r="L13" s="8"/>
      <c r="M13" s="8" t="s">
        <v>8</v>
      </c>
      <c r="N13" s="8" t="s">
        <v>8</v>
      </c>
      <c r="O13" s="8"/>
      <c r="P13" s="8"/>
      <c r="Q13" s="8" t="s">
        <v>8</v>
      </c>
      <c r="R13" s="8"/>
      <c r="S13" s="8" t="s">
        <v>8</v>
      </c>
      <c r="T13" s="8" t="s">
        <v>8</v>
      </c>
      <c r="U13" s="8"/>
      <c r="V13" s="8"/>
      <c r="W13" s="8"/>
      <c r="X13" s="8"/>
      <c r="Y13" s="8"/>
      <c r="Z13" s="8"/>
      <c r="AA13" s="164"/>
      <c r="AB13" s="8"/>
      <c r="AC13" s="8"/>
      <c r="AD13" s="8"/>
      <c r="AE13" s="8" t="s">
        <v>8</v>
      </c>
      <c r="AF13" s="8" t="s">
        <v>8</v>
      </c>
      <c r="AG13" s="8" t="s">
        <v>800</v>
      </c>
      <c r="AH13" s="8"/>
      <c r="AI13" s="8"/>
      <c r="AJ13" s="89">
        <f t="shared" si="2"/>
        <v>10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2">
        <v>6</v>
      </c>
      <c r="B14" s="152" t="s">
        <v>592</v>
      </c>
      <c r="C14" s="216" t="s">
        <v>593</v>
      </c>
      <c r="D14" s="217" t="s">
        <v>111</v>
      </c>
      <c r="E14" s="89"/>
      <c r="F14" s="8" t="s">
        <v>10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64"/>
      <c r="AB14" s="8"/>
      <c r="AC14" s="8"/>
      <c r="AD14" s="8"/>
      <c r="AE14" s="8"/>
      <c r="AF14" s="8"/>
      <c r="AG14" s="8"/>
      <c r="AH14" s="8"/>
      <c r="AI14" s="8"/>
      <c r="AJ14" s="89">
        <f t="shared" si="2"/>
        <v>0</v>
      </c>
      <c r="AK14" s="89">
        <f t="shared" si="0"/>
        <v>0</v>
      </c>
      <c r="AL14" s="89">
        <f t="shared" si="1"/>
        <v>1</v>
      </c>
      <c r="AM14" s="25"/>
      <c r="AN14" s="25"/>
      <c r="AO14" s="25"/>
    </row>
    <row r="15" spans="1:41" s="1" customFormat="1" ht="30" customHeight="1">
      <c r="A15" s="152">
        <v>7</v>
      </c>
      <c r="B15" s="152" t="s">
        <v>596</v>
      </c>
      <c r="C15" s="216" t="s">
        <v>597</v>
      </c>
      <c r="D15" s="217" t="s">
        <v>598</v>
      </c>
      <c r="E15" s="89"/>
      <c r="F15" s="8"/>
      <c r="G15" s="8"/>
      <c r="H15" s="8"/>
      <c r="I15" s="8"/>
      <c r="J15" s="8"/>
      <c r="K15" s="8"/>
      <c r="L15" s="8"/>
      <c r="M15" s="8" t="s">
        <v>8</v>
      </c>
      <c r="N15" s="8"/>
      <c r="O15" s="8"/>
      <c r="P15" s="8"/>
      <c r="Q15" s="8"/>
      <c r="R15" s="8"/>
      <c r="S15" s="8"/>
      <c r="T15" s="8" t="s">
        <v>8</v>
      </c>
      <c r="U15" s="8"/>
      <c r="V15" s="8"/>
      <c r="W15" s="8"/>
      <c r="X15" s="8"/>
      <c r="Y15" s="8"/>
      <c r="Z15" s="8"/>
      <c r="AA15" s="164"/>
      <c r="AB15" s="8"/>
      <c r="AC15" s="8"/>
      <c r="AD15" s="8"/>
      <c r="AE15" s="8"/>
      <c r="AF15" s="8"/>
      <c r="AG15" s="8"/>
      <c r="AH15" s="8"/>
      <c r="AI15" s="8"/>
      <c r="AJ15" s="89">
        <f t="shared" si="2"/>
        <v>2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2">
        <v>8</v>
      </c>
      <c r="B16" s="152" t="s">
        <v>594</v>
      </c>
      <c r="C16" s="216" t="s">
        <v>595</v>
      </c>
      <c r="D16" s="217" t="s">
        <v>53</v>
      </c>
      <c r="E16" s="8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64"/>
      <c r="AB16" s="8"/>
      <c r="AC16" s="8"/>
      <c r="AD16" s="8"/>
      <c r="AE16" s="8"/>
      <c r="AF16" s="8"/>
      <c r="AG16" s="8" t="s">
        <v>8</v>
      </c>
      <c r="AH16" s="8" t="s">
        <v>8</v>
      </c>
      <c r="AI16" s="8"/>
      <c r="AJ16" s="89">
        <f t="shared" si="2"/>
        <v>2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2">
        <v>9</v>
      </c>
      <c r="B17" s="152" t="s">
        <v>599</v>
      </c>
      <c r="C17" s="216" t="s">
        <v>92</v>
      </c>
      <c r="D17" s="217" t="s">
        <v>32</v>
      </c>
      <c r="E17" s="8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64"/>
      <c r="AB17" s="8"/>
      <c r="AC17" s="8"/>
      <c r="AD17" s="8"/>
      <c r="AE17" s="8"/>
      <c r="AF17" s="8"/>
      <c r="AG17" s="8"/>
      <c r="AH17" s="8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2">
        <v>10</v>
      </c>
      <c r="B18" s="152" t="s">
        <v>600</v>
      </c>
      <c r="C18" s="216" t="s">
        <v>601</v>
      </c>
      <c r="D18" s="217" t="s">
        <v>453</v>
      </c>
      <c r="E18" s="8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64"/>
      <c r="AB18" s="8"/>
      <c r="AC18" s="8"/>
      <c r="AD18" s="8"/>
      <c r="AE18" s="8"/>
      <c r="AF18" s="8"/>
      <c r="AG18" s="8"/>
      <c r="AH18" s="8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2">
        <v>11</v>
      </c>
      <c r="B19" s="152" t="s">
        <v>602</v>
      </c>
      <c r="C19" s="216" t="s">
        <v>603</v>
      </c>
      <c r="D19" s="217" t="s">
        <v>135</v>
      </c>
      <c r="E19" s="89"/>
      <c r="F19" s="8" t="s">
        <v>8</v>
      </c>
      <c r="G19" s="8" t="s">
        <v>8</v>
      </c>
      <c r="H19" s="8"/>
      <c r="I19" s="8"/>
      <c r="J19" s="8" t="s">
        <v>8</v>
      </c>
      <c r="K19" s="8"/>
      <c r="L19" s="8" t="s">
        <v>8</v>
      </c>
      <c r="M19" s="8" t="s">
        <v>8</v>
      </c>
      <c r="N19" s="8" t="s">
        <v>8</v>
      </c>
      <c r="O19" s="8"/>
      <c r="P19" s="8"/>
      <c r="Q19" s="8"/>
      <c r="R19" s="8"/>
      <c r="S19" s="8" t="s">
        <v>8</v>
      </c>
      <c r="T19" s="8" t="s">
        <v>8</v>
      </c>
      <c r="U19" s="8" t="s">
        <v>8</v>
      </c>
      <c r="V19" s="8"/>
      <c r="W19" s="8"/>
      <c r="X19" s="8"/>
      <c r="Y19" s="8"/>
      <c r="Z19" s="8"/>
      <c r="AA19" s="164"/>
      <c r="AB19" s="8"/>
      <c r="AC19" s="8"/>
      <c r="AD19" s="8"/>
      <c r="AE19" s="8" t="s">
        <v>8</v>
      </c>
      <c r="AF19" s="8"/>
      <c r="AG19" s="8" t="s">
        <v>800</v>
      </c>
      <c r="AH19" s="8"/>
      <c r="AI19" s="8"/>
      <c r="AJ19" s="89">
        <f t="shared" si="2"/>
        <v>12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2">
        <v>12</v>
      </c>
      <c r="B20" s="152" t="s">
        <v>604</v>
      </c>
      <c r="C20" s="216" t="s">
        <v>210</v>
      </c>
      <c r="D20" s="217" t="s">
        <v>14</v>
      </c>
      <c r="E20" s="89" t="s">
        <v>10</v>
      </c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4"/>
      <c r="AB20" s="8"/>
      <c r="AC20" s="8"/>
      <c r="AD20" s="8"/>
      <c r="AE20" s="8"/>
      <c r="AF20" s="8"/>
      <c r="AG20" s="8"/>
      <c r="AH20" s="8" t="s">
        <v>10</v>
      </c>
      <c r="AI20" s="8"/>
      <c r="AJ20" s="89">
        <f t="shared" si="2"/>
        <v>1</v>
      </c>
      <c r="AK20" s="89">
        <f t="shared" si="0"/>
        <v>0</v>
      </c>
      <c r="AL20" s="89">
        <f t="shared" si="1"/>
        <v>2</v>
      </c>
      <c r="AM20" s="25"/>
      <c r="AN20" s="25"/>
      <c r="AO20" s="25"/>
    </row>
    <row r="21" spans="1:41" s="1" customFormat="1" ht="30" customHeight="1">
      <c r="A21" s="152">
        <v>13</v>
      </c>
      <c r="B21" s="152" t="s">
        <v>605</v>
      </c>
      <c r="C21" s="216" t="s">
        <v>606</v>
      </c>
      <c r="D21" s="217" t="s">
        <v>46</v>
      </c>
      <c r="E21" s="89" t="s">
        <v>8</v>
      </c>
      <c r="F21" s="89" t="s">
        <v>8</v>
      </c>
      <c r="G21" s="280" t="s">
        <v>801</v>
      </c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2"/>
      <c r="AJ21" s="89">
        <f t="shared" si="2"/>
        <v>2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2">
        <v>14</v>
      </c>
      <c r="B22" s="152" t="s">
        <v>607</v>
      </c>
      <c r="C22" s="216" t="s">
        <v>608</v>
      </c>
      <c r="D22" s="217" t="s">
        <v>43</v>
      </c>
      <c r="E22" s="89"/>
      <c r="F22" s="8"/>
      <c r="G22" s="8"/>
      <c r="H22" s="8"/>
      <c r="I22" s="8"/>
      <c r="J22" s="8"/>
      <c r="K22" s="8"/>
      <c r="L22" s="8"/>
      <c r="M22" s="8" t="s">
        <v>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4"/>
      <c r="AB22" s="8"/>
      <c r="AC22" s="8"/>
      <c r="AD22" s="8"/>
      <c r="AE22" s="8"/>
      <c r="AF22" s="8"/>
      <c r="AG22" s="8" t="s">
        <v>8</v>
      </c>
      <c r="AH22" s="8"/>
      <c r="AI22" s="8"/>
      <c r="AJ22" s="89">
        <f t="shared" si="2"/>
        <v>2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52">
        <v>15</v>
      </c>
      <c r="B23" s="152" t="s">
        <v>609</v>
      </c>
      <c r="C23" s="216" t="s">
        <v>610</v>
      </c>
      <c r="D23" s="217" t="s">
        <v>43</v>
      </c>
      <c r="E23" s="8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 t="s">
        <v>8</v>
      </c>
      <c r="U23" s="8"/>
      <c r="V23" s="8"/>
      <c r="W23" s="8"/>
      <c r="X23" s="8"/>
      <c r="Y23" s="8"/>
      <c r="Z23" s="8"/>
      <c r="AA23" s="164"/>
      <c r="AB23" s="8"/>
      <c r="AC23" s="8"/>
      <c r="AD23" s="8"/>
      <c r="AE23" s="8"/>
      <c r="AF23" s="8" t="s">
        <v>8</v>
      </c>
      <c r="AG23" s="8"/>
      <c r="AH23" s="8"/>
      <c r="AI23" s="8"/>
      <c r="AJ23" s="89">
        <f t="shared" si="2"/>
        <v>2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2">
        <v>16</v>
      </c>
      <c r="B24" s="152" t="s">
        <v>611</v>
      </c>
      <c r="C24" s="216" t="s">
        <v>612</v>
      </c>
      <c r="D24" s="217" t="s">
        <v>55</v>
      </c>
      <c r="E24" s="89"/>
      <c r="F24" s="8" t="s">
        <v>8</v>
      </c>
      <c r="G24" s="8"/>
      <c r="H24" s="8"/>
      <c r="I24" s="8"/>
      <c r="J24" s="8"/>
      <c r="K24" s="8" t="s">
        <v>8</v>
      </c>
      <c r="L24" s="8"/>
      <c r="M24" s="8" t="s">
        <v>8</v>
      </c>
      <c r="N24" s="8"/>
      <c r="O24" s="8"/>
      <c r="P24" s="8"/>
      <c r="Q24" s="8" t="s">
        <v>8</v>
      </c>
      <c r="R24" s="8" t="s">
        <v>8</v>
      </c>
      <c r="S24" s="8" t="s">
        <v>8</v>
      </c>
      <c r="T24" s="8" t="s">
        <v>8</v>
      </c>
      <c r="U24" s="8" t="s">
        <v>8</v>
      </c>
      <c r="V24" s="8"/>
      <c r="W24" s="8"/>
      <c r="X24" s="8"/>
      <c r="Y24" s="8"/>
      <c r="Z24" s="8"/>
      <c r="AA24" s="164"/>
      <c r="AB24" s="8"/>
      <c r="AC24" s="8"/>
      <c r="AD24" s="8"/>
      <c r="AE24" s="8"/>
      <c r="AF24" s="8"/>
      <c r="AG24" s="8" t="s">
        <v>807</v>
      </c>
      <c r="AH24" s="8"/>
      <c r="AI24" s="8"/>
      <c r="AJ24" s="89">
        <f t="shared" si="2"/>
        <v>8</v>
      </c>
      <c r="AK24" s="89">
        <f t="shared" si="0"/>
        <v>2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2">
        <v>17</v>
      </c>
      <c r="B25" s="152" t="s">
        <v>613</v>
      </c>
      <c r="C25" s="216" t="s">
        <v>74</v>
      </c>
      <c r="D25" s="217" t="s">
        <v>83</v>
      </c>
      <c r="E25" s="89" t="s">
        <v>8</v>
      </c>
      <c r="F25" s="8" t="s">
        <v>8</v>
      </c>
      <c r="G25" s="280" t="s">
        <v>801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2"/>
      <c r="AJ25" s="89">
        <f t="shared" si="2"/>
        <v>2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2">
        <v>18</v>
      </c>
      <c r="B26" s="152" t="s">
        <v>614</v>
      </c>
      <c r="C26" s="216" t="s">
        <v>615</v>
      </c>
      <c r="D26" s="217" t="s">
        <v>57</v>
      </c>
      <c r="E26" s="8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4"/>
      <c r="AB26" s="8"/>
      <c r="AC26" s="8"/>
      <c r="AD26" s="8"/>
      <c r="AE26" s="8"/>
      <c r="AF26" s="8"/>
      <c r="AG26" s="8"/>
      <c r="AH26" s="8"/>
      <c r="AI26" s="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2">
        <v>19</v>
      </c>
      <c r="B27" s="152" t="s">
        <v>527</v>
      </c>
      <c r="C27" s="216" t="s">
        <v>300</v>
      </c>
      <c r="D27" s="217" t="s">
        <v>528</v>
      </c>
      <c r="E27" s="8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8</v>
      </c>
      <c r="U27" s="8" t="s">
        <v>8</v>
      </c>
      <c r="V27" s="8"/>
      <c r="W27" s="8"/>
      <c r="X27" s="8"/>
      <c r="Y27" s="8"/>
      <c r="Z27" s="8"/>
      <c r="AA27" s="164"/>
      <c r="AB27" s="8"/>
      <c r="AC27" s="8"/>
      <c r="AD27" s="8"/>
      <c r="AE27" s="8"/>
      <c r="AF27" s="8" t="s">
        <v>8</v>
      </c>
      <c r="AG27" s="8" t="s">
        <v>8</v>
      </c>
      <c r="AH27" s="8"/>
      <c r="AI27" s="8"/>
      <c r="AJ27" s="89">
        <f t="shared" si="2"/>
        <v>4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2">
        <v>20</v>
      </c>
      <c r="B28" s="152" t="s">
        <v>616</v>
      </c>
      <c r="C28" s="216" t="s">
        <v>617</v>
      </c>
      <c r="D28" s="217" t="s">
        <v>33</v>
      </c>
      <c r="E28" s="8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4"/>
      <c r="AB28" s="8"/>
      <c r="AC28" s="8"/>
      <c r="AD28" s="8"/>
      <c r="AE28" s="8"/>
      <c r="AF28" s="8"/>
      <c r="AG28" s="8"/>
      <c r="AH28" s="8"/>
      <c r="AI28" s="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2">
        <v>21</v>
      </c>
      <c r="B29" s="152" t="s">
        <v>618</v>
      </c>
      <c r="C29" s="216" t="s">
        <v>619</v>
      </c>
      <c r="D29" s="217" t="s">
        <v>15</v>
      </c>
      <c r="E29" s="89"/>
      <c r="F29" s="8" t="s">
        <v>8</v>
      </c>
      <c r="G29" s="8"/>
      <c r="H29" s="8"/>
      <c r="I29" s="8"/>
      <c r="J29" s="8"/>
      <c r="K29" s="8"/>
      <c r="L29" s="8"/>
      <c r="M29" s="8" t="s">
        <v>8</v>
      </c>
      <c r="N29" s="8"/>
      <c r="O29" s="8"/>
      <c r="P29" s="8"/>
      <c r="Q29" s="8"/>
      <c r="R29" s="8"/>
      <c r="S29" s="8" t="s">
        <v>8</v>
      </c>
      <c r="T29" s="8" t="s">
        <v>8</v>
      </c>
      <c r="U29" s="8" t="s">
        <v>8</v>
      </c>
      <c r="V29" s="8"/>
      <c r="W29" s="8"/>
      <c r="X29" s="8"/>
      <c r="Y29" s="8"/>
      <c r="Z29" s="8"/>
      <c r="AA29" s="164"/>
      <c r="AB29" s="8"/>
      <c r="AC29" s="8"/>
      <c r="AD29" s="8"/>
      <c r="AE29" s="8" t="s">
        <v>8</v>
      </c>
      <c r="AF29" s="8" t="s">
        <v>8</v>
      </c>
      <c r="AG29" s="8" t="s">
        <v>800</v>
      </c>
      <c r="AH29" s="8"/>
      <c r="AI29" s="8"/>
      <c r="AJ29" s="89">
        <f t="shared" si="2"/>
        <v>9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2">
        <v>22</v>
      </c>
      <c r="B30" s="152" t="s">
        <v>620</v>
      </c>
      <c r="C30" s="216" t="s">
        <v>31</v>
      </c>
      <c r="D30" s="217" t="s">
        <v>621</v>
      </c>
      <c r="E30" s="89" t="s">
        <v>8</v>
      </c>
      <c r="F30" s="8" t="s">
        <v>8</v>
      </c>
      <c r="G30" s="280" t="s">
        <v>801</v>
      </c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2"/>
      <c r="AJ30" s="89">
        <f t="shared" si="2"/>
        <v>2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2">
        <v>23</v>
      </c>
      <c r="B31" s="152" t="s">
        <v>622</v>
      </c>
      <c r="C31" s="216" t="s">
        <v>610</v>
      </c>
      <c r="D31" s="217" t="s">
        <v>37</v>
      </c>
      <c r="E31" s="89" t="s">
        <v>8</v>
      </c>
      <c r="F31" s="8" t="s">
        <v>8</v>
      </c>
      <c r="G31" s="280" t="s">
        <v>801</v>
      </c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2"/>
      <c r="AJ31" s="89">
        <f t="shared" si="2"/>
        <v>2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2">
        <v>24</v>
      </c>
      <c r="B32" s="152" t="s">
        <v>623</v>
      </c>
      <c r="C32" s="216" t="s">
        <v>624</v>
      </c>
      <c r="D32" s="217" t="s">
        <v>159</v>
      </c>
      <c r="E32" s="89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64"/>
      <c r="AB32" s="8"/>
      <c r="AC32" s="8"/>
      <c r="AD32" s="8"/>
      <c r="AE32" s="8"/>
      <c r="AF32" s="8" t="s">
        <v>8</v>
      </c>
      <c r="AG32" s="8"/>
      <c r="AH32" s="8"/>
      <c r="AI32" s="8"/>
      <c r="AJ32" s="89">
        <f t="shared" si="2"/>
        <v>1</v>
      </c>
      <c r="AK32" s="89">
        <f t="shared" si="0"/>
        <v>0</v>
      </c>
      <c r="AL32" s="89">
        <f t="shared" si="1"/>
        <v>1</v>
      </c>
      <c r="AM32" s="25"/>
      <c r="AN32" s="25"/>
      <c r="AO32" s="25"/>
    </row>
    <row r="33" spans="1:41" s="1" customFormat="1" ht="30" customHeight="1">
      <c r="A33" s="152">
        <v>25</v>
      </c>
      <c r="B33" s="152" t="s">
        <v>625</v>
      </c>
      <c r="C33" s="216" t="s">
        <v>386</v>
      </c>
      <c r="D33" s="217" t="s">
        <v>487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64"/>
      <c r="AB33" s="8"/>
      <c r="AC33" s="8"/>
      <c r="AD33" s="8"/>
      <c r="AE33" s="8"/>
      <c r="AF33" s="8"/>
      <c r="AG33" s="8"/>
      <c r="AH33" s="8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2">
        <v>26</v>
      </c>
      <c r="B34" s="152" t="s">
        <v>626</v>
      </c>
      <c r="C34" s="216" t="s">
        <v>627</v>
      </c>
      <c r="D34" s="217" t="s">
        <v>79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64"/>
      <c r="AB34" s="8"/>
      <c r="AC34" s="8"/>
      <c r="AD34" s="8"/>
      <c r="AE34" s="8"/>
      <c r="AF34" s="8"/>
      <c r="AG34" s="8" t="s">
        <v>8</v>
      </c>
      <c r="AH34" s="8"/>
      <c r="AI34" s="8"/>
      <c r="AJ34" s="89">
        <f t="shared" si="2"/>
        <v>1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2">
        <v>27</v>
      </c>
      <c r="B35" s="152" t="s">
        <v>628</v>
      </c>
      <c r="C35" s="216" t="s">
        <v>629</v>
      </c>
      <c r="D35" s="217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64"/>
      <c r="AB35" s="8"/>
      <c r="AC35" s="8"/>
      <c r="AD35" s="8"/>
      <c r="AE35" s="8"/>
      <c r="AF35" s="8"/>
      <c r="AG35" s="8"/>
      <c r="AH35" s="8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2">
        <v>28</v>
      </c>
      <c r="B36" s="152" t="s">
        <v>630</v>
      </c>
      <c r="C36" s="216" t="s">
        <v>631</v>
      </c>
      <c r="D36" s="217" t="s">
        <v>103</v>
      </c>
      <c r="E36" s="7"/>
      <c r="F36" s="8"/>
      <c r="G36" s="8"/>
      <c r="H36" s="8"/>
      <c r="I36" s="8"/>
      <c r="J36" s="8"/>
      <c r="K36" s="8"/>
      <c r="L36" s="8"/>
      <c r="M36" s="8" t="s">
        <v>8</v>
      </c>
      <c r="N36" s="8" t="s">
        <v>8</v>
      </c>
      <c r="O36" s="8"/>
      <c r="P36" s="8"/>
      <c r="Q36" s="8"/>
      <c r="R36" s="8"/>
      <c r="S36" s="8"/>
      <c r="T36" s="8"/>
      <c r="U36" s="8" t="s">
        <v>8</v>
      </c>
      <c r="V36" s="8"/>
      <c r="W36" s="8"/>
      <c r="X36" s="8"/>
      <c r="Y36" s="8"/>
      <c r="Z36" s="8"/>
      <c r="AA36" s="164"/>
      <c r="AB36" s="8"/>
      <c r="AC36" s="8"/>
      <c r="AD36" s="8"/>
      <c r="AE36" s="8"/>
      <c r="AF36" s="8" t="s">
        <v>8</v>
      </c>
      <c r="AG36" s="8" t="s">
        <v>8</v>
      </c>
      <c r="AH36" s="8"/>
      <c r="AI36" s="8"/>
      <c r="AJ36" s="89">
        <f t="shared" si="2"/>
        <v>5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2">
        <v>29</v>
      </c>
      <c r="B37" s="152"/>
      <c r="C37" s="153"/>
      <c r="D37" s="154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64"/>
      <c r="AB37" s="8"/>
      <c r="AC37" s="8"/>
      <c r="AD37" s="8"/>
      <c r="AE37" s="8"/>
      <c r="AF37" s="8"/>
      <c r="AG37" s="8"/>
      <c r="AH37" s="8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52">
        <v>30</v>
      </c>
      <c r="B38" s="152"/>
      <c r="C38" s="153"/>
      <c r="D38" s="15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64"/>
      <c r="AB38" s="8"/>
      <c r="AC38" s="8"/>
      <c r="AD38" s="8"/>
      <c r="AE38" s="8"/>
      <c r="AF38" s="8"/>
      <c r="AG38" s="8"/>
      <c r="AH38" s="8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52">
        <v>31</v>
      </c>
      <c r="B39" s="152"/>
      <c r="C39" s="153"/>
      <c r="D39" s="15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52">
        <v>32</v>
      </c>
      <c r="B40" s="152"/>
      <c r="C40" s="153"/>
      <c r="D40" s="15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52">
        <v>33</v>
      </c>
      <c r="B41" s="152"/>
      <c r="C41" s="153"/>
      <c r="D41" s="15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122"/>
      <c r="C42" s="122"/>
      <c r="D42" s="12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6" t="s">
        <v>17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91">
        <f>SUM(AJ9:AJ53)</f>
        <v>67</v>
      </c>
      <c r="AK54" s="91">
        <f>SUM(AK9:AK53)</f>
        <v>3</v>
      </c>
      <c r="AL54" s="91">
        <f>SUM(AL9:AL53)</f>
        <v>7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7" t="s">
        <v>18</v>
      </c>
      <c r="B56" s="277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9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7" t="s">
        <v>7</v>
      </c>
      <c r="D57" s="24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89">
        <v>1</v>
      </c>
      <c r="B58" s="152" t="s">
        <v>583</v>
      </c>
      <c r="C58" s="216" t="s">
        <v>584</v>
      </c>
      <c r="D58" s="217" t="s">
        <v>67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238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4"/>
      <c r="AQ58" s="275"/>
    </row>
    <row r="59" spans="1:44" s="1" customFormat="1" ht="30" customHeight="1">
      <c r="A59" s="89">
        <v>2</v>
      </c>
      <c r="B59" s="152" t="s">
        <v>585</v>
      </c>
      <c r="C59" s="216" t="s">
        <v>586</v>
      </c>
      <c r="D59" s="217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240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89">
        <v>3</v>
      </c>
      <c r="B60" s="152" t="s">
        <v>587</v>
      </c>
      <c r="C60" s="216" t="s">
        <v>588</v>
      </c>
      <c r="D60" s="217" t="s">
        <v>67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238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89">
        <v>4</v>
      </c>
      <c r="B61" s="152" t="s">
        <v>589</v>
      </c>
      <c r="C61" s="216" t="s">
        <v>590</v>
      </c>
      <c r="D61" s="217" t="s">
        <v>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238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89">
        <v>5</v>
      </c>
      <c r="B62" s="152" t="s">
        <v>591</v>
      </c>
      <c r="C62" s="216" t="s">
        <v>44</v>
      </c>
      <c r="D62" s="217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238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89">
        <v>6</v>
      </c>
      <c r="B63" s="152" t="s">
        <v>592</v>
      </c>
      <c r="C63" s="216" t="s">
        <v>593</v>
      </c>
      <c r="D63" s="217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238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89">
        <v>7</v>
      </c>
      <c r="B64" s="152" t="s">
        <v>596</v>
      </c>
      <c r="C64" s="216" t="s">
        <v>597</v>
      </c>
      <c r="D64" s="217" t="s">
        <v>598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238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89">
        <v>8</v>
      </c>
      <c r="B65" s="152" t="s">
        <v>594</v>
      </c>
      <c r="C65" s="216" t="s">
        <v>595</v>
      </c>
      <c r="D65" s="217" t="s">
        <v>53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238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89">
        <v>9</v>
      </c>
      <c r="B66" s="152" t="s">
        <v>599</v>
      </c>
      <c r="C66" s="216" t="s">
        <v>92</v>
      </c>
      <c r="D66" s="217" t="s">
        <v>32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238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89">
        <v>10</v>
      </c>
      <c r="B67" s="152" t="s">
        <v>600</v>
      </c>
      <c r="C67" s="216" t="s">
        <v>601</v>
      </c>
      <c r="D67" s="217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238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89">
        <v>11</v>
      </c>
      <c r="B68" s="152" t="s">
        <v>602</v>
      </c>
      <c r="C68" s="216" t="s">
        <v>603</v>
      </c>
      <c r="D68" s="217" t="s">
        <v>135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238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89">
        <v>12</v>
      </c>
      <c r="B69" s="152" t="s">
        <v>604</v>
      </c>
      <c r="C69" s="216" t="s">
        <v>210</v>
      </c>
      <c r="D69" s="217" t="s">
        <v>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238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89">
        <v>13</v>
      </c>
      <c r="B70" s="152" t="s">
        <v>605</v>
      </c>
      <c r="C70" s="216" t="s">
        <v>606</v>
      </c>
      <c r="D70" s="217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241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89">
        <v>14</v>
      </c>
      <c r="B71" s="152" t="s">
        <v>607</v>
      </c>
      <c r="C71" s="216" t="s">
        <v>608</v>
      </c>
      <c r="D71" s="217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238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4"/>
      <c r="AQ71" s="275"/>
    </row>
    <row r="72" spans="1:43" s="1" customFormat="1" ht="30" customHeight="1">
      <c r="A72" s="89">
        <v>15</v>
      </c>
      <c r="B72" s="152" t="s">
        <v>609</v>
      </c>
      <c r="C72" s="216" t="s">
        <v>610</v>
      </c>
      <c r="D72" s="217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238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89">
        <v>16</v>
      </c>
      <c r="B73" s="152" t="s">
        <v>611</v>
      </c>
      <c r="C73" s="216" t="s">
        <v>612</v>
      </c>
      <c r="D73" s="217" t="s">
        <v>55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238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89">
        <v>17</v>
      </c>
      <c r="B74" s="152" t="s">
        <v>613</v>
      </c>
      <c r="C74" s="216" t="s">
        <v>74</v>
      </c>
      <c r="D74" s="217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238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89">
        <v>18</v>
      </c>
      <c r="B75" s="152" t="s">
        <v>614</v>
      </c>
      <c r="C75" s="216" t="s">
        <v>615</v>
      </c>
      <c r="D75" s="217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238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89">
        <v>19</v>
      </c>
      <c r="B76" s="152" t="s">
        <v>527</v>
      </c>
      <c r="C76" s="216" t="s">
        <v>300</v>
      </c>
      <c r="D76" s="217" t="s">
        <v>528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238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89">
        <v>20</v>
      </c>
      <c r="B77" s="152" t="s">
        <v>616</v>
      </c>
      <c r="C77" s="216" t="s">
        <v>617</v>
      </c>
      <c r="D77" s="217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238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89">
        <v>21</v>
      </c>
      <c r="B78" s="152" t="s">
        <v>618</v>
      </c>
      <c r="C78" s="216" t="s">
        <v>619</v>
      </c>
      <c r="D78" s="217" t="s">
        <v>15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238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89">
        <v>22</v>
      </c>
      <c r="B79" s="152" t="s">
        <v>620</v>
      </c>
      <c r="C79" s="216" t="s">
        <v>31</v>
      </c>
      <c r="D79" s="217" t="s">
        <v>621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238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89">
        <v>23</v>
      </c>
      <c r="B80" s="152" t="s">
        <v>622</v>
      </c>
      <c r="C80" s="216" t="s">
        <v>610</v>
      </c>
      <c r="D80" s="217" t="s">
        <v>37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238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89">
        <v>24</v>
      </c>
      <c r="B81" s="152" t="s">
        <v>623</v>
      </c>
      <c r="C81" s="216" t="s">
        <v>624</v>
      </c>
      <c r="D81" s="217" t="s">
        <v>159</v>
      </c>
      <c r="E81" s="7"/>
      <c r="F81" s="8" t="s">
        <v>20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238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1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89">
        <v>25</v>
      </c>
      <c r="B82" s="152" t="s">
        <v>625</v>
      </c>
      <c r="C82" s="216" t="s">
        <v>386</v>
      </c>
      <c r="D82" s="217" t="s">
        <v>487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238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89">
        <v>26</v>
      </c>
      <c r="B83" s="152" t="s">
        <v>626</v>
      </c>
      <c r="C83" s="216" t="s">
        <v>627</v>
      </c>
      <c r="D83" s="217" t="s">
        <v>79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238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89">
        <v>27</v>
      </c>
      <c r="B84" s="152" t="s">
        <v>628</v>
      </c>
      <c r="C84" s="216" t="s">
        <v>629</v>
      </c>
      <c r="D84" s="217" t="s">
        <v>103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238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89">
        <v>28</v>
      </c>
      <c r="B85" s="152" t="s">
        <v>630</v>
      </c>
      <c r="C85" s="216" t="s">
        <v>631</v>
      </c>
      <c r="D85" s="217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238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89">
        <v>29</v>
      </c>
      <c r="B86" s="152"/>
      <c r="C86" s="153"/>
      <c r="D86" s="154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238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152"/>
      <c r="C87" s="153"/>
      <c r="D87" s="154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238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152"/>
      <c r="C88" s="153"/>
      <c r="D88" s="154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152"/>
      <c r="C89" s="153"/>
      <c r="D89" s="154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152"/>
      <c r="C90" s="153"/>
      <c r="D90" s="154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122"/>
      <c r="C91" s="122"/>
      <c r="D91" s="122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6" t="s">
        <v>17</v>
      </c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91">
        <f t="shared" ref="AJ92:AO92" si="9">SUM(AJ58:AJ91)</f>
        <v>0</v>
      </c>
      <c r="AK92" s="91">
        <f t="shared" si="9"/>
        <v>1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52"/>
      <c r="D93" s="252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52"/>
      <c r="D96" s="252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52"/>
      <c r="D97" s="252"/>
      <c r="E97" s="252"/>
      <c r="F97" s="252"/>
      <c r="G97" s="252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52"/>
      <c r="D98" s="252"/>
      <c r="E98" s="252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52"/>
      <c r="D99" s="252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4">
    <mergeCell ref="AP58:AQ58"/>
    <mergeCell ref="AP71:AQ71"/>
    <mergeCell ref="AM22:AN22"/>
    <mergeCell ref="A54:AI54"/>
    <mergeCell ref="A56:AI56"/>
    <mergeCell ref="G21:AI21"/>
    <mergeCell ref="G30:AI30"/>
    <mergeCell ref="G25:AI25"/>
    <mergeCell ref="C98:E98"/>
    <mergeCell ref="C99:D99"/>
    <mergeCell ref="C97:G97"/>
    <mergeCell ref="C57:D57"/>
    <mergeCell ref="G31:AI31"/>
    <mergeCell ref="A92:AI92"/>
    <mergeCell ref="C93:D93"/>
    <mergeCell ref="C96:D9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topLeftCell="A12" zoomScale="55" zoomScaleNormal="55" workbookViewId="0">
      <selection activeCell="AH13" sqref="AH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806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433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7">
        <v>1</v>
      </c>
      <c r="B9" s="107" t="s">
        <v>632</v>
      </c>
      <c r="C9" s="209" t="s">
        <v>633</v>
      </c>
      <c r="D9" s="210" t="s">
        <v>52</v>
      </c>
      <c r="E9" s="136" t="s">
        <v>10</v>
      </c>
      <c r="F9" s="138"/>
      <c r="G9" s="138"/>
      <c r="H9" s="138"/>
      <c r="I9" s="138"/>
      <c r="J9" s="283" t="s">
        <v>809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1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 t="s">
        <v>10</v>
      </c>
      <c r="AI9" s="138"/>
      <c r="AJ9" s="89">
        <f>COUNTIF(E9:AI9,"K")+2*COUNTIF(E9:AI9,"2K")+COUNTIF(E9:AI9,"TK")+COUNTIF(E9:AI9,"KT")</f>
        <v>0</v>
      </c>
      <c r="AK9" s="89">
        <f t="shared" ref="AK9:AK39" si="0">COUNTIF(E9:AI9,"P")+2*COUNTIF(F9:AJ9,"2P")</f>
        <v>0</v>
      </c>
      <c r="AL9" s="89">
        <f t="shared" ref="AL9:AL39" si="1">COUNTIF(E9:AI9,"T")+2*COUNTIF(E9:AI9,"2T")+COUNTIF(E9:AI9,"TK")+COUNTIF(E9:AI9,"KT")</f>
        <v>2</v>
      </c>
      <c r="AM9" s="23"/>
      <c r="AN9" s="24"/>
      <c r="AO9" s="25"/>
    </row>
    <row r="10" spans="1:41" s="1" customFormat="1" ht="30" customHeight="1">
      <c r="A10" s="107">
        <v>2</v>
      </c>
      <c r="B10" s="107" t="s">
        <v>634</v>
      </c>
      <c r="C10" s="209" t="s">
        <v>485</v>
      </c>
      <c r="D10" s="210" t="s">
        <v>90</v>
      </c>
      <c r="E10" s="136"/>
      <c r="F10" s="138"/>
      <c r="G10" s="138"/>
      <c r="H10" s="138"/>
      <c r="I10" s="138"/>
      <c r="J10" s="284"/>
      <c r="K10" s="138" t="s">
        <v>9</v>
      </c>
      <c r="L10" s="138"/>
      <c r="M10" s="138" t="s">
        <v>9</v>
      </c>
      <c r="N10" s="138"/>
      <c r="O10" s="138"/>
      <c r="P10" s="138"/>
      <c r="Q10" s="138" t="s">
        <v>10</v>
      </c>
      <c r="R10" s="138"/>
      <c r="S10" s="138" t="s">
        <v>10</v>
      </c>
      <c r="T10" s="138"/>
      <c r="U10" s="138"/>
      <c r="V10" s="11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39" si="2">COUNTIF(E10:AI10,"K")+2*COUNTIF(E10:AI10,"2K")+COUNTIF(E10:AI10,"TK")+COUNTIF(E10:AI10,"KT")</f>
        <v>0</v>
      </c>
      <c r="AK10" s="89">
        <f t="shared" si="0"/>
        <v>2</v>
      </c>
      <c r="AL10" s="89">
        <f t="shared" si="1"/>
        <v>2</v>
      </c>
      <c r="AM10" s="25"/>
      <c r="AN10" s="25"/>
      <c r="AO10" s="25"/>
    </row>
    <row r="11" spans="1:41" s="1" customFormat="1" ht="30" customHeight="1">
      <c r="A11" s="107">
        <v>3</v>
      </c>
      <c r="B11" s="107" t="s">
        <v>635</v>
      </c>
      <c r="C11" s="209" t="s">
        <v>636</v>
      </c>
      <c r="D11" s="210" t="s">
        <v>32</v>
      </c>
      <c r="E11" s="136"/>
      <c r="F11" s="138"/>
      <c r="G11" s="138"/>
      <c r="H11" s="138"/>
      <c r="I11" s="138"/>
      <c r="J11" s="284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1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7">
        <v>4</v>
      </c>
      <c r="B12" s="107" t="s">
        <v>637</v>
      </c>
      <c r="C12" s="209" t="s">
        <v>638</v>
      </c>
      <c r="D12" s="210" t="s">
        <v>639</v>
      </c>
      <c r="E12" s="136" t="s">
        <v>10</v>
      </c>
      <c r="F12" s="138"/>
      <c r="G12" s="138"/>
      <c r="H12" s="138"/>
      <c r="I12" s="138"/>
      <c r="J12" s="284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1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 t="s">
        <v>10</v>
      </c>
      <c r="AI12" s="138"/>
      <c r="AJ12" s="89">
        <f t="shared" si="2"/>
        <v>0</v>
      </c>
      <c r="AK12" s="89">
        <f t="shared" si="0"/>
        <v>0</v>
      </c>
      <c r="AL12" s="89">
        <f t="shared" si="1"/>
        <v>2</v>
      </c>
      <c r="AM12" s="25"/>
      <c r="AN12" s="25"/>
      <c r="AO12" s="25"/>
    </row>
    <row r="13" spans="1:41" s="1" customFormat="1" ht="30" customHeight="1">
      <c r="A13" s="107">
        <v>5</v>
      </c>
      <c r="B13" s="107" t="s">
        <v>640</v>
      </c>
      <c r="C13" s="209" t="s">
        <v>80</v>
      </c>
      <c r="D13" s="210" t="s">
        <v>209</v>
      </c>
      <c r="E13" s="136"/>
      <c r="F13" s="138" t="s">
        <v>10</v>
      </c>
      <c r="G13" s="138"/>
      <c r="H13" s="138"/>
      <c r="I13" s="138"/>
      <c r="J13" s="284"/>
      <c r="K13" s="138" t="s">
        <v>10</v>
      </c>
      <c r="L13" s="138" t="s">
        <v>8</v>
      </c>
      <c r="M13" s="138" t="s">
        <v>10</v>
      </c>
      <c r="N13" s="138"/>
      <c r="O13" s="138"/>
      <c r="P13" s="138"/>
      <c r="Q13" s="138"/>
      <c r="R13" s="138" t="s">
        <v>10</v>
      </c>
      <c r="S13" s="138" t="s">
        <v>10</v>
      </c>
      <c r="T13" s="138"/>
      <c r="U13" s="138"/>
      <c r="V13" s="111"/>
      <c r="W13" s="138"/>
      <c r="X13" s="138"/>
      <c r="Y13" s="138"/>
      <c r="Z13" s="138"/>
      <c r="AA13" s="138"/>
      <c r="AB13" s="138"/>
      <c r="AC13" s="138"/>
      <c r="AD13" s="138"/>
      <c r="AE13" s="138" t="s">
        <v>8</v>
      </c>
      <c r="AF13" s="138"/>
      <c r="AG13" s="138" t="s">
        <v>10</v>
      </c>
      <c r="AH13" s="138" t="s">
        <v>10</v>
      </c>
      <c r="AI13" s="138"/>
      <c r="AJ13" s="89">
        <f t="shared" si="2"/>
        <v>2</v>
      </c>
      <c r="AK13" s="89">
        <f t="shared" si="0"/>
        <v>0</v>
      </c>
      <c r="AL13" s="89">
        <f t="shared" si="1"/>
        <v>7</v>
      </c>
      <c r="AM13" s="25"/>
      <c r="AN13" s="25"/>
      <c r="AO13" s="25"/>
    </row>
    <row r="14" spans="1:41" s="1" customFormat="1" ht="30" customHeight="1">
      <c r="A14" s="107">
        <v>6</v>
      </c>
      <c r="B14" s="107" t="s">
        <v>641</v>
      </c>
      <c r="C14" s="209" t="s">
        <v>642</v>
      </c>
      <c r="D14" s="210" t="s">
        <v>81</v>
      </c>
      <c r="E14" s="136"/>
      <c r="F14" s="138"/>
      <c r="G14" s="138"/>
      <c r="H14" s="138"/>
      <c r="I14" s="138"/>
      <c r="J14" s="284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1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7">
        <v>7</v>
      </c>
      <c r="B15" s="107" t="s">
        <v>643</v>
      </c>
      <c r="C15" s="209" t="s">
        <v>644</v>
      </c>
      <c r="D15" s="210" t="s">
        <v>56</v>
      </c>
      <c r="E15" s="136" t="s">
        <v>9</v>
      </c>
      <c r="F15" s="138"/>
      <c r="G15" s="138"/>
      <c r="H15" s="138"/>
      <c r="I15" s="138"/>
      <c r="J15" s="284"/>
      <c r="K15" s="138" t="s">
        <v>9</v>
      </c>
      <c r="L15" s="138"/>
      <c r="M15" s="138"/>
      <c r="N15" s="138"/>
      <c r="O15" s="138"/>
      <c r="P15" s="138"/>
      <c r="Q15" s="138" t="s">
        <v>9</v>
      </c>
      <c r="R15" s="138"/>
      <c r="S15" s="138" t="s">
        <v>9</v>
      </c>
      <c r="T15" s="138" t="s">
        <v>9</v>
      </c>
      <c r="U15" s="138"/>
      <c r="V15" s="11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5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7">
        <v>8</v>
      </c>
      <c r="B16" s="107" t="s">
        <v>645</v>
      </c>
      <c r="C16" s="209" t="s">
        <v>646</v>
      </c>
      <c r="D16" s="210" t="s">
        <v>87</v>
      </c>
      <c r="E16" s="136"/>
      <c r="F16" s="138"/>
      <c r="G16" s="138"/>
      <c r="H16" s="138"/>
      <c r="I16" s="138"/>
      <c r="J16" s="284"/>
      <c r="K16" s="138"/>
      <c r="L16" s="138"/>
      <c r="M16" s="138"/>
      <c r="N16" s="138"/>
      <c r="O16" s="138"/>
      <c r="P16" s="138"/>
      <c r="Q16" s="138"/>
      <c r="R16" s="138"/>
      <c r="S16" s="138"/>
      <c r="T16" s="138" t="s">
        <v>8</v>
      </c>
      <c r="U16" s="138"/>
      <c r="V16" s="11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1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7">
        <v>9</v>
      </c>
      <c r="B17" s="107" t="s">
        <v>647</v>
      </c>
      <c r="C17" s="209" t="s">
        <v>38</v>
      </c>
      <c r="D17" s="210" t="s">
        <v>33</v>
      </c>
      <c r="E17" s="136"/>
      <c r="F17" s="138"/>
      <c r="G17" s="138"/>
      <c r="H17" s="138"/>
      <c r="I17" s="138"/>
      <c r="J17" s="284"/>
      <c r="K17" s="138"/>
      <c r="L17" s="138"/>
      <c r="M17" s="138"/>
      <c r="N17" s="138"/>
      <c r="O17" s="138"/>
      <c r="P17" s="138"/>
      <c r="Q17" s="138"/>
      <c r="R17" s="138" t="s">
        <v>9</v>
      </c>
      <c r="S17" s="138" t="s">
        <v>9</v>
      </c>
      <c r="T17" s="138" t="s">
        <v>9</v>
      </c>
      <c r="U17" s="138"/>
      <c r="V17" s="111"/>
      <c r="W17" s="138"/>
      <c r="X17" s="138"/>
      <c r="Y17" s="138"/>
      <c r="Z17" s="138"/>
      <c r="AA17" s="138"/>
      <c r="AB17" s="138"/>
      <c r="AC17" s="138"/>
      <c r="AD17" s="138"/>
      <c r="AE17" s="138" t="s">
        <v>9</v>
      </c>
      <c r="AF17" s="138"/>
      <c r="AG17" s="138"/>
      <c r="AH17" s="138"/>
      <c r="AI17" s="138"/>
      <c r="AJ17" s="89">
        <f t="shared" si="2"/>
        <v>0</v>
      </c>
      <c r="AK17" s="89">
        <f t="shared" si="0"/>
        <v>4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7">
        <v>10</v>
      </c>
      <c r="B18" s="107" t="s">
        <v>648</v>
      </c>
      <c r="C18" s="209" t="s">
        <v>507</v>
      </c>
      <c r="D18" s="210" t="s">
        <v>16</v>
      </c>
      <c r="E18" s="136"/>
      <c r="F18" s="138"/>
      <c r="G18" s="138"/>
      <c r="H18" s="138"/>
      <c r="I18" s="138"/>
      <c r="J18" s="284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11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7">
        <v>11</v>
      </c>
      <c r="B19" s="107" t="s">
        <v>649</v>
      </c>
      <c r="C19" s="209" t="s">
        <v>650</v>
      </c>
      <c r="D19" s="210" t="s">
        <v>16</v>
      </c>
      <c r="E19" s="215"/>
      <c r="F19" s="215"/>
      <c r="G19" s="215"/>
      <c r="H19" s="215"/>
      <c r="I19" s="215"/>
      <c r="J19" s="284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111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7">
        <v>12</v>
      </c>
      <c r="B20" s="107" t="s">
        <v>651</v>
      </c>
      <c r="C20" s="209" t="s">
        <v>652</v>
      </c>
      <c r="D20" s="210" t="s">
        <v>16</v>
      </c>
      <c r="E20" s="136"/>
      <c r="F20" s="138"/>
      <c r="G20" s="138"/>
      <c r="H20" s="138"/>
      <c r="I20" s="138"/>
      <c r="J20" s="284"/>
      <c r="K20" s="138" t="s">
        <v>9</v>
      </c>
      <c r="L20" s="138" t="s">
        <v>9</v>
      </c>
      <c r="M20" s="138"/>
      <c r="N20" s="138"/>
      <c r="O20" s="138"/>
      <c r="P20" s="138"/>
      <c r="Q20" s="138"/>
      <c r="R20" s="138"/>
      <c r="S20" s="138"/>
      <c r="T20" s="138"/>
      <c r="U20" s="138"/>
      <c r="V20" s="111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2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7">
        <v>13</v>
      </c>
      <c r="B21" s="107" t="s">
        <v>653</v>
      </c>
      <c r="C21" s="209" t="s">
        <v>654</v>
      </c>
      <c r="D21" s="210" t="s">
        <v>181</v>
      </c>
      <c r="E21" s="215"/>
      <c r="F21" s="215"/>
      <c r="G21" s="215"/>
      <c r="H21" s="215"/>
      <c r="I21" s="215"/>
      <c r="J21" s="284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111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7">
        <v>14</v>
      </c>
      <c r="B22" s="107" t="s">
        <v>655</v>
      </c>
      <c r="C22" s="209" t="s">
        <v>656</v>
      </c>
      <c r="D22" s="210" t="s">
        <v>101</v>
      </c>
      <c r="E22" s="136"/>
      <c r="F22" s="138"/>
      <c r="G22" s="138"/>
      <c r="H22" s="138"/>
      <c r="I22" s="138"/>
      <c r="J22" s="284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11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07">
        <v>15</v>
      </c>
      <c r="B23" s="107" t="s">
        <v>660</v>
      </c>
      <c r="C23" s="209" t="s">
        <v>661</v>
      </c>
      <c r="D23" s="210" t="s">
        <v>662</v>
      </c>
      <c r="E23" s="136"/>
      <c r="F23" s="138"/>
      <c r="G23" s="138"/>
      <c r="H23" s="138"/>
      <c r="I23" s="138"/>
      <c r="J23" s="284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11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7">
        <v>16</v>
      </c>
      <c r="B24" s="107" t="s">
        <v>657</v>
      </c>
      <c r="C24" s="209" t="s">
        <v>658</v>
      </c>
      <c r="D24" s="210" t="s">
        <v>659</v>
      </c>
      <c r="E24" s="136"/>
      <c r="F24" s="138"/>
      <c r="G24" s="138"/>
      <c r="H24" s="138"/>
      <c r="I24" s="138"/>
      <c r="J24" s="284"/>
      <c r="K24" s="138"/>
      <c r="L24" s="138"/>
      <c r="M24" s="138"/>
      <c r="N24" s="138"/>
      <c r="O24" s="138"/>
      <c r="P24" s="138"/>
      <c r="Q24" s="138" t="s">
        <v>807</v>
      </c>
      <c r="R24" s="138" t="s">
        <v>9</v>
      </c>
      <c r="S24" s="138"/>
      <c r="T24" s="138" t="s">
        <v>9</v>
      </c>
      <c r="U24" s="138"/>
      <c r="V24" s="111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4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7">
        <v>17</v>
      </c>
      <c r="B25" s="107" t="s">
        <v>663</v>
      </c>
      <c r="C25" s="209" t="s">
        <v>94</v>
      </c>
      <c r="D25" s="210" t="s">
        <v>664</v>
      </c>
      <c r="E25" s="136"/>
      <c r="F25" s="138"/>
      <c r="G25" s="138"/>
      <c r="H25" s="138"/>
      <c r="I25" s="138"/>
      <c r="J25" s="284"/>
      <c r="K25" s="138"/>
      <c r="L25" s="138"/>
      <c r="M25" s="138"/>
      <c r="N25" s="138"/>
      <c r="O25" s="138"/>
      <c r="P25" s="138"/>
      <c r="Q25" s="138"/>
      <c r="R25" s="138" t="s">
        <v>9</v>
      </c>
      <c r="S25" s="138"/>
      <c r="T25" s="138"/>
      <c r="U25" s="138"/>
      <c r="V25" s="111"/>
      <c r="W25" s="138"/>
      <c r="X25" s="138"/>
      <c r="Y25" s="138"/>
      <c r="Z25" s="138"/>
      <c r="AA25" s="138"/>
      <c r="AB25" s="138"/>
      <c r="AC25" s="138"/>
      <c r="AD25" s="138"/>
      <c r="AE25" s="138" t="s">
        <v>9</v>
      </c>
      <c r="AF25" s="138"/>
      <c r="AG25" s="138" t="s">
        <v>9</v>
      </c>
      <c r="AH25" s="138"/>
      <c r="AI25" s="138"/>
      <c r="AJ25" s="89">
        <f t="shared" si="2"/>
        <v>0</v>
      </c>
      <c r="AK25" s="89">
        <f t="shared" si="0"/>
        <v>3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7">
        <v>18</v>
      </c>
      <c r="B26" s="107" t="s">
        <v>665</v>
      </c>
      <c r="C26" s="209" t="s">
        <v>436</v>
      </c>
      <c r="D26" s="210" t="s">
        <v>91</v>
      </c>
      <c r="E26" s="136"/>
      <c r="F26" s="138"/>
      <c r="G26" s="138"/>
      <c r="H26" s="138"/>
      <c r="I26" s="138"/>
      <c r="J26" s="284"/>
      <c r="K26" s="138"/>
      <c r="L26" s="138" t="s">
        <v>8</v>
      </c>
      <c r="M26" s="138"/>
      <c r="N26" s="138"/>
      <c r="O26" s="138"/>
      <c r="P26" s="138"/>
      <c r="Q26" s="138"/>
      <c r="R26" s="138"/>
      <c r="S26" s="138"/>
      <c r="T26" s="138"/>
      <c r="U26" s="138"/>
      <c r="V26" s="111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1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7">
        <v>19</v>
      </c>
      <c r="B27" s="107" t="s">
        <v>666</v>
      </c>
      <c r="C27" s="209" t="s">
        <v>667</v>
      </c>
      <c r="D27" s="210" t="s">
        <v>668</v>
      </c>
      <c r="E27" s="215"/>
      <c r="F27" s="215"/>
      <c r="G27" s="215"/>
      <c r="H27" s="215"/>
      <c r="I27" s="215"/>
      <c r="J27" s="284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111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7">
        <v>20</v>
      </c>
      <c r="B28" s="107" t="s">
        <v>669</v>
      </c>
      <c r="C28" s="209" t="s">
        <v>670</v>
      </c>
      <c r="D28" s="210" t="s">
        <v>109</v>
      </c>
      <c r="E28" s="136"/>
      <c r="F28" s="138"/>
      <c r="G28" s="138"/>
      <c r="H28" s="138"/>
      <c r="I28" s="138"/>
      <c r="J28" s="284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11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7">
        <v>21</v>
      </c>
      <c r="B29" s="107" t="s">
        <v>671</v>
      </c>
      <c r="C29" s="209" t="s">
        <v>672</v>
      </c>
      <c r="D29" s="210" t="s">
        <v>40</v>
      </c>
      <c r="E29" s="136"/>
      <c r="F29" s="138"/>
      <c r="G29" s="138"/>
      <c r="H29" s="138"/>
      <c r="I29" s="138"/>
      <c r="J29" s="284"/>
      <c r="K29" s="138"/>
      <c r="L29" s="138"/>
      <c r="M29" s="138" t="s">
        <v>8</v>
      </c>
      <c r="N29" s="138"/>
      <c r="O29" s="138"/>
      <c r="P29" s="138"/>
      <c r="Q29" s="138" t="s">
        <v>800</v>
      </c>
      <c r="R29" s="138"/>
      <c r="S29" s="138"/>
      <c r="T29" s="138"/>
      <c r="U29" s="138"/>
      <c r="V29" s="111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3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7">
        <v>22</v>
      </c>
      <c r="B30" s="107" t="s">
        <v>673</v>
      </c>
      <c r="C30" s="209" t="s">
        <v>674</v>
      </c>
      <c r="D30" s="210" t="s">
        <v>40</v>
      </c>
      <c r="E30" s="136"/>
      <c r="F30" s="138"/>
      <c r="G30" s="138"/>
      <c r="H30" s="138"/>
      <c r="I30" s="138"/>
      <c r="J30" s="284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11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7">
        <v>23</v>
      </c>
      <c r="B31" s="107" t="s">
        <v>675</v>
      </c>
      <c r="C31" s="209" t="s">
        <v>595</v>
      </c>
      <c r="D31" s="210" t="s">
        <v>40</v>
      </c>
      <c r="E31" s="136"/>
      <c r="F31" s="138"/>
      <c r="G31" s="138"/>
      <c r="H31" s="138"/>
      <c r="I31" s="138"/>
      <c r="J31" s="284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11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7">
        <v>24</v>
      </c>
      <c r="B32" s="107" t="s">
        <v>663</v>
      </c>
      <c r="C32" s="108" t="s">
        <v>94</v>
      </c>
      <c r="D32" s="109" t="s">
        <v>664</v>
      </c>
      <c r="E32" s="136"/>
      <c r="F32" s="138"/>
      <c r="G32" s="138"/>
      <c r="H32" s="138"/>
      <c r="I32" s="138"/>
      <c r="J32" s="284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11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7">
        <v>25</v>
      </c>
      <c r="B33" s="107" t="s">
        <v>665</v>
      </c>
      <c r="C33" s="108" t="s">
        <v>436</v>
      </c>
      <c r="D33" s="109" t="s">
        <v>91</v>
      </c>
      <c r="E33" s="137"/>
      <c r="F33" s="138"/>
      <c r="G33" s="138"/>
      <c r="H33" s="138"/>
      <c r="I33" s="138"/>
      <c r="J33" s="284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11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7">
        <v>26</v>
      </c>
      <c r="B34" s="107" t="s">
        <v>666</v>
      </c>
      <c r="C34" s="108" t="s">
        <v>667</v>
      </c>
      <c r="D34" s="109" t="s">
        <v>668</v>
      </c>
      <c r="E34" s="137"/>
      <c r="F34" s="138"/>
      <c r="G34" s="138"/>
      <c r="H34" s="138"/>
      <c r="I34" s="138"/>
      <c r="J34" s="284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11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7">
        <v>27</v>
      </c>
      <c r="B35" s="107" t="s">
        <v>669</v>
      </c>
      <c r="C35" s="108" t="s">
        <v>670</v>
      </c>
      <c r="D35" s="109" t="s">
        <v>109</v>
      </c>
      <c r="E35" s="137"/>
      <c r="F35" s="138"/>
      <c r="G35" s="138"/>
      <c r="H35" s="138"/>
      <c r="I35" s="138"/>
      <c r="J35" s="284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7">
        <v>28</v>
      </c>
      <c r="B36" s="107" t="s">
        <v>671</v>
      </c>
      <c r="C36" s="108" t="s">
        <v>672</v>
      </c>
      <c r="D36" s="109" t="s">
        <v>40</v>
      </c>
      <c r="E36" s="137"/>
      <c r="F36" s="138"/>
      <c r="G36" s="138"/>
      <c r="H36" s="138"/>
      <c r="I36" s="138"/>
      <c r="J36" s="284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7">
        <v>29</v>
      </c>
      <c r="B37" s="107" t="s">
        <v>673</v>
      </c>
      <c r="C37" s="108" t="s">
        <v>674</v>
      </c>
      <c r="D37" s="109" t="s">
        <v>40</v>
      </c>
      <c r="E37" s="137"/>
      <c r="F37" s="138"/>
      <c r="G37" s="138"/>
      <c r="H37" s="138"/>
      <c r="I37" s="138"/>
      <c r="J37" s="284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11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7">
        <v>30</v>
      </c>
      <c r="B38" s="107" t="s">
        <v>675</v>
      </c>
      <c r="C38" s="108" t="s">
        <v>595</v>
      </c>
      <c r="D38" s="109" t="s">
        <v>40</v>
      </c>
      <c r="E38" s="137"/>
      <c r="F38" s="138"/>
      <c r="G38" s="138"/>
      <c r="H38" s="138"/>
      <c r="I38" s="138"/>
      <c r="J38" s="285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11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89">
        <v>31</v>
      </c>
      <c r="B39" s="119"/>
      <c r="C39" s="119"/>
      <c r="D39" s="11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36"/>
      <c r="B40" s="119"/>
      <c r="C40" s="119"/>
      <c r="D40" s="11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6"/>
      <c r="AK40" s="136"/>
      <c r="AL40" s="136"/>
      <c r="AM40" s="25"/>
      <c r="AN40" s="25"/>
      <c r="AO40" s="25"/>
    </row>
    <row r="41" spans="1:44" s="1" customFormat="1" ht="30" customHeight="1">
      <c r="A41" s="136"/>
      <c r="B41" s="119"/>
      <c r="C41" s="119"/>
      <c r="D41" s="11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6"/>
      <c r="AK41" s="136"/>
      <c r="AL41" s="136"/>
      <c r="AM41" s="25"/>
      <c r="AN41" s="25"/>
      <c r="AO41" s="25"/>
    </row>
    <row r="42" spans="1:44" s="1" customFormat="1" ht="30" customHeight="1">
      <c r="A42" s="136"/>
      <c r="B42" s="119"/>
      <c r="C42" s="119"/>
      <c r="D42" s="11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8"/>
      <c r="AI42" s="138"/>
      <c r="AJ42" s="136"/>
      <c r="AK42" s="136"/>
      <c r="AL42" s="136"/>
      <c r="AM42" s="25"/>
      <c r="AN42" s="25"/>
      <c r="AO42" s="25"/>
    </row>
    <row r="43" spans="1:44" s="1" customFormat="1" ht="48" customHeight="1">
      <c r="A43" s="276" t="s">
        <v>17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91">
        <f>SUM(AJ9:AJ39)</f>
        <v>7</v>
      </c>
      <c r="AK43" s="91">
        <f>SUM(AK9:AK39)</f>
        <v>20</v>
      </c>
      <c r="AL43" s="91">
        <f>SUM(AL9:AL39)</f>
        <v>13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7" t="s">
        <v>18</v>
      </c>
      <c r="B45" s="277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9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7" t="s">
        <v>7</v>
      </c>
      <c r="D46" s="24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89">
        <v>1</v>
      </c>
      <c r="B47" s="107" t="s">
        <v>632</v>
      </c>
      <c r="C47" s="209" t="s">
        <v>633</v>
      </c>
      <c r="D47" s="210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4"/>
      <c r="AQ47" s="275"/>
    </row>
    <row r="48" spans="1:44" s="1" customFormat="1" ht="30" customHeight="1">
      <c r="A48" s="89">
        <v>2</v>
      </c>
      <c r="B48" s="107" t="s">
        <v>634</v>
      </c>
      <c r="C48" s="209" t="s">
        <v>485</v>
      </c>
      <c r="D48" s="210" t="s">
        <v>90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89">
        <v>3</v>
      </c>
      <c r="B49" s="107" t="s">
        <v>635</v>
      </c>
      <c r="C49" s="209" t="s">
        <v>636</v>
      </c>
      <c r="D49" s="210" t="s">
        <v>32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89">
        <v>4</v>
      </c>
      <c r="B50" s="107" t="s">
        <v>637</v>
      </c>
      <c r="C50" s="209" t="s">
        <v>638</v>
      </c>
      <c r="D50" s="210" t="s">
        <v>639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5</v>
      </c>
      <c r="B51" s="107" t="s">
        <v>640</v>
      </c>
      <c r="C51" s="209" t="s">
        <v>80</v>
      </c>
      <c r="D51" s="210" t="s">
        <v>209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6</v>
      </c>
      <c r="B52" s="107" t="s">
        <v>641</v>
      </c>
      <c r="C52" s="209" t="s">
        <v>642</v>
      </c>
      <c r="D52" s="210" t="s">
        <v>81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7</v>
      </c>
      <c r="B53" s="107" t="s">
        <v>643</v>
      </c>
      <c r="C53" s="209" t="s">
        <v>644</v>
      </c>
      <c r="D53" s="210" t="s">
        <v>56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8</v>
      </c>
      <c r="B54" s="107" t="s">
        <v>645</v>
      </c>
      <c r="C54" s="209" t="s">
        <v>646</v>
      </c>
      <c r="D54" s="210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9</v>
      </c>
      <c r="B55" s="107" t="s">
        <v>647</v>
      </c>
      <c r="C55" s="209" t="s">
        <v>38</v>
      </c>
      <c r="D55" s="210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10</v>
      </c>
      <c r="B56" s="107" t="s">
        <v>648</v>
      </c>
      <c r="C56" s="209" t="s">
        <v>507</v>
      </c>
      <c r="D56" s="210" t="s">
        <v>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11</v>
      </c>
      <c r="B57" s="107" t="s">
        <v>649</v>
      </c>
      <c r="C57" s="209" t="s">
        <v>650</v>
      </c>
      <c r="D57" s="210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12</v>
      </c>
      <c r="B58" s="107" t="s">
        <v>651</v>
      </c>
      <c r="C58" s="209" t="s">
        <v>652</v>
      </c>
      <c r="D58" s="210" t="s">
        <v>16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13</v>
      </c>
      <c r="B59" s="107" t="s">
        <v>653</v>
      </c>
      <c r="C59" s="209" t="s">
        <v>654</v>
      </c>
      <c r="D59" s="210" t="s">
        <v>181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14</v>
      </c>
      <c r="B60" s="107" t="s">
        <v>655</v>
      </c>
      <c r="C60" s="209" t="s">
        <v>656</v>
      </c>
      <c r="D60" s="210" t="s">
        <v>101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74"/>
      <c r="AQ60" s="275"/>
    </row>
    <row r="61" spans="1:43" s="1" customFormat="1" ht="30" customHeight="1">
      <c r="A61" s="89">
        <v>15</v>
      </c>
      <c r="B61" s="107" t="s">
        <v>660</v>
      </c>
      <c r="C61" s="209" t="s">
        <v>661</v>
      </c>
      <c r="D61" s="210" t="s">
        <v>662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89">
        <v>16</v>
      </c>
      <c r="B62" s="107" t="s">
        <v>657</v>
      </c>
      <c r="C62" s="209" t="s">
        <v>658</v>
      </c>
      <c r="D62" s="210" t="s">
        <v>659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17</v>
      </c>
      <c r="B63" s="107" t="s">
        <v>663</v>
      </c>
      <c r="C63" s="209" t="s">
        <v>94</v>
      </c>
      <c r="D63" s="210" t="s">
        <v>664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18</v>
      </c>
      <c r="B64" s="107" t="s">
        <v>665</v>
      </c>
      <c r="C64" s="209" t="s">
        <v>436</v>
      </c>
      <c r="D64" s="210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19</v>
      </c>
      <c r="B65" s="107" t="s">
        <v>666</v>
      </c>
      <c r="C65" s="209" t="s">
        <v>667</v>
      </c>
      <c r="D65" s="210" t="s">
        <v>668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20</v>
      </c>
      <c r="B66" s="107" t="s">
        <v>669</v>
      </c>
      <c r="C66" s="209" t="s">
        <v>670</v>
      </c>
      <c r="D66" s="210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21</v>
      </c>
      <c r="B67" s="107" t="s">
        <v>671</v>
      </c>
      <c r="C67" s="209" t="s">
        <v>672</v>
      </c>
      <c r="D67" s="210" t="s">
        <v>40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22</v>
      </c>
      <c r="B68" s="107" t="s">
        <v>673</v>
      </c>
      <c r="C68" s="209" t="s">
        <v>674</v>
      </c>
      <c r="D68" s="210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23</v>
      </c>
      <c r="B69" s="107" t="s">
        <v>675</v>
      </c>
      <c r="C69" s="209" t="s">
        <v>595</v>
      </c>
      <c r="D69" s="210" t="s">
        <v>40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24</v>
      </c>
      <c r="B70" s="107" t="s">
        <v>663</v>
      </c>
      <c r="C70" s="108" t="s">
        <v>94</v>
      </c>
      <c r="D70" s="109" t="s">
        <v>664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25</v>
      </c>
      <c r="B71" s="107" t="s">
        <v>665</v>
      </c>
      <c r="C71" s="108" t="s">
        <v>436</v>
      </c>
      <c r="D71" s="109" t="s">
        <v>91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26</v>
      </c>
      <c r="B72" s="107" t="s">
        <v>666</v>
      </c>
      <c r="C72" s="108" t="s">
        <v>667</v>
      </c>
      <c r="D72" s="109" t="s">
        <v>668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27</v>
      </c>
      <c r="B73" s="107" t="s">
        <v>669</v>
      </c>
      <c r="C73" s="108" t="s">
        <v>670</v>
      </c>
      <c r="D73" s="109" t="s">
        <v>109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28</v>
      </c>
      <c r="B74" s="107" t="s">
        <v>671</v>
      </c>
      <c r="C74" s="108" t="s">
        <v>672</v>
      </c>
      <c r="D74" s="109" t="s">
        <v>40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29</v>
      </c>
      <c r="B75" s="107" t="s">
        <v>673</v>
      </c>
      <c r="C75" s="108" t="s">
        <v>674</v>
      </c>
      <c r="D75" s="109" t="s">
        <v>40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30</v>
      </c>
      <c r="B76" s="107" t="s">
        <v>675</v>
      </c>
      <c r="C76" s="108" t="s">
        <v>595</v>
      </c>
      <c r="D76" s="109" t="s">
        <v>40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31</v>
      </c>
      <c r="B77" s="119"/>
      <c r="C77" s="119"/>
      <c r="D77" s="11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76" t="s">
        <v>17</v>
      </c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91">
        <f t="shared" ref="AJ78:AO78" si="9">SUM(AJ47:AJ77)</f>
        <v>0</v>
      </c>
      <c r="AK78" s="91">
        <f t="shared" si="9"/>
        <v>0</v>
      </c>
      <c r="AL78" s="91">
        <f t="shared" si="9"/>
        <v>0</v>
      </c>
      <c r="AM78" s="91">
        <f t="shared" si="9"/>
        <v>0</v>
      </c>
      <c r="AN78" s="91">
        <f t="shared" si="9"/>
        <v>0</v>
      </c>
      <c r="AO78" s="91">
        <f t="shared" si="9"/>
        <v>0</v>
      </c>
    </row>
    <row r="79" spans="1:41" ht="15.75" customHeight="1">
      <c r="A79" s="27"/>
      <c r="B79" s="27"/>
      <c r="C79" s="252"/>
      <c r="D79" s="252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87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52"/>
      <c r="D82" s="252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52"/>
      <c r="D83" s="252"/>
      <c r="E83" s="252"/>
      <c r="F83" s="252"/>
      <c r="G83" s="252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52"/>
      <c r="D84" s="252"/>
      <c r="E84" s="252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52"/>
      <c r="D85" s="252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1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J9:J3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H10" sqref="AH10"/>
    </sheetView>
  </sheetViews>
  <sheetFormatPr defaultRowHeight="15.75"/>
  <cols>
    <col min="1" max="1" width="8.6640625" customWidth="1"/>
    <col min="2" max="2" width="26.83203125" customWidth="1"/>
    <col min="3" max="3" width="35.1640625" customWidth="1"/>
    <col min="4" max="4" width="11.66406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3" t="s">
        <v>434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7">
        <v>1</v>
      </c>
      <c r="B9" s="157" t="s">
        <v>676</v>
      </c>
      <c r="C9" s="158" t="s">
        <v>110</v>
      </c>
      <c r="D9" s="159" t="s">
        <v>677</v>
      </c>
      <c r="E9" s="136"/>
      <c r="F9" s="111"/>
      <c r="G9" s="138"/>
      <c r="H9" s="138"/>
      <c r="I9" s="138"/>
      <c r="J9" s="138"/>
      <c r="K9" s="111"/>
      <c r="L9" s="138"/>
      <c r="M9" s="138"/>
      <c r="N9" s="138"/>
      <c r="O9" s="111"/>
      <c r="P9" s="138"/>
      <c r="Q9" s="138"/>
      <c r="R9" s="138" t="s">
        <v>10</v>
      </c>
      <c r="S9" s="111"/>
      <c r="T9" s="138" t="s">
        <v>10</v>
      </c>
      <c r="U9" s="138"/>
      <c r="V9" s="138"/>
      <c r="W9" s="138"/>
      <c r="X9" s="138"/>
      <c r="Y9" s="138"/>
      <c r="Z9" s="138"/>
      <c r="AA9" s="243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2</v>
      </c>
      <c r="AM9" s="23"/>
      <c r="AN9" s="24"/>
      <c r="AO9" s="25"/>
    </row>
    <row r="10" spans="1:41" s="1" customFormat="1" ht="30" customHeight="1">
      <c r="A10" s="157">
        <v>2</v>
      </c>
      <c r="B10" s="157" t="s">
        <v>678</v>
      </c>
      <c r="C10" s="158" t="s">
        <v>679</v>
      </c>
      <c r="D10" s="159" t="s">
        <v>63</v>
      </c>
      <c r="E10" s="136"/>
      <c r="F10" s="111"/>
      <c r="G10" s="138"/>
      <c r="H10" s="138"/>
      <c r="I10" s="138"/>
      <c r="J10" s="138"/>
      <c r="K10" s="111"/>
      <c r="L10" s="138" t="s">
        <v>9</v>
      </c>
      <c r="M10" s="138" t="s">
        <v>9</v>
      </c>
      <c r="N10" s="138"/>
      <c r="O10" s="111"/>
      <c r="P10" s="138"/>
      <c r="Q10" s="138"/>
      <c r="R10" s="138"/>
      <c r="S10" s="111"/>
      <c r="T10" s="138"/>
      <c r="U10" s="138"/>
      <c r="V10" s="138"/>
      <c r="W10" s="138"/>
      <c r="X10" s="138"/>
      <c r="Y10" s="138"/>
      <c r="Z10" s="138"/>
      <c r="AA10" s="243"/>
      <c r="AB10" s="138"/>
      <c r="AC10" s="138"/>
      <c r="AD10" s="138"/>
      <c r="AE10" s="138" t="s">
        <v>8</v>
      </c>
      <c r="AF10" s="138" t="s">
        <v>8</v>
      </c>
      <c r="AG10" s="138" t="s">
        <v>8</v>
      </c>
      <c r="AH10" s="138" t="s">
        <v>8</v>
      </c>
      <c r="AI10" s="138"/>
      <c r="AJ10" s="89">
        <f t="shared" ref="AJ10:AJ53" si="2">COUNTIF(E10:AI10,"K")+2*COUNTIF(E10:AI10,"2K")+COUNTIF(E10:AI10,"TK")+COUNTIF(E10:AI10,"KT")</f>
        <v>4</v>
      </c>
      <c r="AK10" s="89">
        <f t="shared" si="0"/>
        <v>2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7">
        <v>3</v>
      </c>
      <c r="B11" s="157" t="s">
        <v>680</v>
      </c>
      <c r="C11" s="158" t="s">
        <v>681</v>
      </c>
      <c r="D11" s="159" t="s">
        <v>104</v>
      </c>
      <c r="E11" s="136"/>
      <c r="F11" s="111" t="s">
        <v>10</v>
      </c>
      <c r="G11" s="138"/>
      <c r="H11" s="138"/>
      <c r="I11" s="138"/>
      <c r="J11" s="138"/>
      <c r="K11" s="111"/>
      <c r="L11" s="138"/>
      <c r="M11" s="138" t="s">
        <v>10</v>
      </c>
      <c r="N11" s="138"/>
      <c r="O11" s="111"/>
      <c r="P11" s="138"/>
      <c r="Q11" s="138" t="s">
        <v>8</v>
      </c>
      <c r="R11" s="138"/>
      <c r="S11" s="111"/>
      <c r="T11" s="138" t="s">
        <v>8</v>
      </c>
      <c r="U11" s="138"/>
      <c r="V11" s="138"/>
      <c r="W11" s="138"/>
      <c r="X11" s="138"/>
      <c r="Y11" s="138"/>
      <c r="Z11" s="138"/>
      <c r="AA11" s="243"/>
      <c r="AB11" s="138"/>
      <c r="AC11" s="138"/>
      <c r="AD11" s="138"/>
      <c r="AE11" s="138"/>
      <c r="AF11" s="138" t="s">
        <v>8</v>
      </c>
      <c r="AG11" s="138" t="s">
        <v>10</v>
      </c>
      <c r="AH11" s="138"/>
      <c r="AI11" s="138"/>
      <c r="AJ11" s="89">
        <f t="shared" si="2"/>
        <v>3</v>
      </c>
      <c r="AK11" s="89">
        <f t="shared" si="0"/>
        <v>0</v>
      </c>
      <c r="AL11" s="89">
        <f t="shared" si="1"/>
        <v>3</v>
      </c>
      <c r="AM11" s="25"/>
      <c r="AN11" s="25"/>
      <c r="AO11" s="25"/>
    </row>
    <row r="12" spans="1:41" s="1" customFormat="1" ht="30" customHeight="1">
      <c r="A12" s="157">
        <v>4</v>
      </c>
      <c r="B12" s="157" t="s">
        <v>682</v>
      </c>
      <c r="C12" s="158" t="s">
        <v>38</v>
      </c>
      <c r="D12" s="159" t="s">
        <v>75</v>
      </c>
      <c r="E12" s="136"/>
      <c r="F12" s="111"/>
      <c r="G12" s="138"/>
      <c r="H12" s="138"/>
      <c r="I12" s="138"/>
      <c r="J12" s="138"/>
      <c r="K12" s="111"/>
      <c r="L12" s="138"/>
      <c r="M12" s="138"/>
      <c r="N12" s="138"/>
      <c r="O12" s="111"/>
      <c r="P12" s="138"/>
      <c r="Q12" s="138"/>
      <c r="R12" s="138"/>
      <c r="S12" s="111"/>
      <c r="T12" s="138"/>
      <c r="U12" s="138"/>
      <c r="V12" s="138"/>
      <c r="W12" s="138"/>
      <c r="X12" s="138"/>
      <c r="Y12" s="138"/>
      <c r="Z12" s="138"/>
      <c r="AA12" s="243"/>
      <c r="AB12" s="138"/>
      <c r="AC12" s="138"/>
      <c r="AD12" s="138"/>
      <c r="AE12" s="138" t="s">
        <v>8</v>
      </c>
      <c r="AF12" s="138"/>
      <c r="AG12" s="138"/>
      <c r="AH12" s="138"/>
      <c r="AI12" s="138"/>
      <c r="AJ12" s="89">
        <f t="shared" si="2"/>
        <v>1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7">
        <v>5</v>
      </c>
      <c r="B13" s="157" t="s">
        <v>683</v>
      </c>
      <c r="C13" s="158" t="s">
        <v>347</v>
      </c>
      <c r="D13" s="159" t="s">
        <v>11</v>
      </c>
      <c r="E13" s="136"/>
      <c r="F13" s="111" t="s">
        <v>8</v>
      </c>
      <c r="G13" s="138"/>
      <c r="H13" s="138"/>
      <c r="I13" s="138"/>
      <c r="J13" s="138"/>
      <c r="K13" s="111"/>
      <c r="L13" s="138"/>
      <c r="M13" s="138" t="s">
        <v>8</v>
      </c>
      <c r="N13" s="138"/>
      <c r="O13" s="111"/>
      <c r="P13" s="138"/>
      <c r="Q13" s="138" t="s">
        <v>8</v>
      </c>
      <c r="R13" s="138"/>
      <c r="S13" s="111" t="s">
        <v>8</v>
      </c>
      <c r="T13" s="138" t="s">
        <v>8</v>
      </c>
      <c r="U13" s="138"/>
      <c r="V13" s="138"/>
      <c r="W13" s="138"/>
      <c r="X13" s="138"/>
      <c r="Y13" s="138"/>
      <c r="Z13" s="138"/>
      <c r="AA13" s="243"/>
      <c r="AB13" s="138"/>
      <c r="AC13" s="138"/>
      <c r="AD13" s="138"/>
      <c r="AE13" s="138" t="s">
        <v>8</v>
      </c>
      <c r="AF13" s="138" t="s">
        <v>8</v>
      </c>
      <c r="AG13" s="138" t="s">
        <v>8</v>
      </c>
      <c r="AH13" s="138" t="s">
        <v>8</v>
      </c>
      <c r="AI13" s="138"/>
      <c r="AJ13" s="89">
        <f t="shared" si="2"/>
        <v>9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7">
        <v>6</v>
      </c>
      <c r="B14" s="157" t="s">
        <v>684</v>
      </c>
      <c r="C14" s="158" t="s">
        <v>685</v>
      </c>
      <c r="D14" s="159" t="s">
        <v>53</v>
      </c>
      <c r="E14" s="136"/>
      <c r="F14" s="111"/>
      <c r="G14" s="138"/>
      <c r="H14" s="138"/>
      <c r="I14" s="138"/>
      <c r="J14" s="138"/>
      <c r="K14" s="111"/>
      <c r="L14" s="138"/>
      <c r="M14" s="138"/>
      <c r="N14" s="138"/>
      <c r="O14" s="111"/>
      <c r="P14" s="138"/>
      <c r="Q14" s="138"/>
      <c r="R14" s="138"/>
      <c r="S14" s="111"/>
      <c r="T14" s="138"/>
      <c r="U14" s="138"/>
      <c r="V14" s="138"/>
      <c r="W14" s="138"/>
      <c r="X14" s="138"/>
      <c r="Y14" s="138"/>
      <c r="Z14" s="138"/>
      <c r="AA14" s="243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7">
        <v>7</v>
      </c>
      <c r="B15" s="157" t="s">
        <v>686</v>
      </c>
      <c r="C15" s="158" t="s">
        <v>687</v>
      </c>
      <c r="D15" s="159" t="s">
        <v>100</v>
      </c>
      <c r="E15" s="136"/>
      <c r="F15" s="111"/>
      <c r="G15" s="138"/>
      <c r="H15" s="138"/>
      <c r="I15" s="138"/>
      <c r="J15" s="138"/>
      <c r="K15" s="111"/>
      <c r="L15" s="138"/>
      <c r="M15" s="138"/>
      <c r="N15" s="138"/>
      <c r="O15" s="111"/>
      <c r="P15" s="138"/>
      <c r="Q15" s="138"/>
      <c r="R15" s="138"/>
      <c r="S15" s="111"/>
      <c r="T15" s="138"/>
      <c r="U15" s="138"/>
      <c r="V15" s="138"/>
      <c r="W15" s="138"/>
      <c r="X15" s="138"/>
      <c r="Y15" s="138"/>
      <c r="Z15" s="138"/>
      <c r="AA15" s="243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7">
        <v>8</v>
      </c>
      <c r="B16" s="157" t="s">
        <v>688</v>
      </c>
      <c r="C16" s="158" t="s">
        <v>482</v>
      </c>
      <c r="D16" s="159" t="s">
        <v>42</v>
      </c>
      <c r="E16" s="136"/>
      <c r="F16" s="111" t="s">
        <v>8</v>
      </c>
      <c r="G16" s="138"/>
      <c r="H16" s="138"/>
      <c r="I16" s="138"/>
      <c r="J16" s="138" t="s">
        <v>8</v>
      </c>
      <c r="K16" s="111"/>
      <c r="L16" s="138"/>
      <c r="M16" s="138" t="s">
        <v>8</v>
      </c>
      <c r="N16" s="138"/>
      <c r="O16" s="111"/>
      <c r="P16" s="138"/>
      <c r="Q16" s="138" t="s">
        <v>8</v>
      </c>
      <c r="R16" s="138" t="s">
        <v>8</v>
      </c>
      <c r="S16" s="111" t="s">
        <v>8</v>
      </c>
      <c r="T16" s="138" t="s">
        <v>8</v>
      </c>
      <c r="U16" s="138"/>
      <c r="V16" s="138"/>
      <c r="W16" s="138"/>
      <c r="X16" s="138"/>
      <c r="Y16" s="138"/>
      <c r="Z16" s="138"/>
      <c r="AA16" s="243"/>
      <c r="AB16" s="138"/>
      <c r="AC16" s="138"/>
      <c r="AD16" s="138"/>
      <c r="AE16" s="138" t="s">
        <v>8</v>
      </c>
      <c r="AF16" s="138" t="s">
        <v>10</v>
      </c>
      <c r="AG16" s="138" t="s">
        <v>8</v>
      </c>
      <c r="AH16" s="138" t="s">
        <v>8</v>
      </c>
      <c r="AI16" s="138"/>
      <c r="AJ16" s="89">
        <f t="shared" si="2"/>
        <v>10</v>
      </c>
      <c r="AK16" s="89">
        <f t="shared" si="0"/>
        <v>0</v>
      </c>
      <c r="AL16" s="89">
        <f t="shared" si="1"/>
        <v>1</v>
      </c>
      <c r="AM16" s="25"/>
      <c r="AN16" s="25"/>
      <c r="AO16" s="25"/>
    </row>
    <row r="17" spans="1:41" s="1" customFormat="1" ht="30" customHeight="1">
      <c r="A17" s="157">
        <v>9</v>
      </c>
      <c r="B17" s="157" t="s">
        <v>689</v>
      </c>
      <c r="C17" s="158" t="s">
        <v>690</v>
      </c>
      <c r="D17" s="159" t="s">
        <v>32</v>
      </c>
      <c r="E17" s="136"/>
      <c r="F17" s="111"/>
      <c r="G17" s="138"/>
      <c r="H17" s="138"/>
      <c r="I17" s="138"/>
      <c r="J17" s="138"/>
      <c r="K17" s="111"/>
      <c r="L17" s="138"/>
      <c r="M17" s="138"/>
      <c r="N17" s="138"/>
      <c r="O17" s="111"/>
      <c r="P17" s="138"/>
      <c r="Q17" s="138"/>
      <c r="R17" s="138"/>
      <c r="S17" s="111"/>
      <c r="T17" s="138"/>
      <c r="U17" s="138"/>
      <c r="V17" s="138"/>
      <c r="W17" s="138"/>
      <c r="X17" s="138"/>
      <c r="Y17" s="138"/>
      <c r="Z17" s="138"/>
      <c r="AA17" s="243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7">
        <v>10</v>
      </c>
      <c r="B18" s="157" t="s">
        <v>691</v>
      </c>
      <c r="C18" s="158" t="s">
        <v>482</v>
      </c>
      <c r="D18" s="159" t="s">
        <v>208</v>
      </c>
      <c r="E18" s="136"/>
      <c r="F18" s="111"/>
      <c r="G18" s="138"/>
      <c r="H18" s="138"/>
      <c r="I18" s="138"/>
      <c r="J18" s="138"/>
      <c r="K18" s="111"/>
      <c r="L18" s="138"/>
      <c r="M18" s="138" t="s">
        <v>9</v>
      </c>
      <c r="N18" s="138"/>
      <c r="O18" s="111"/>
      <c r="P18" s="138"/>
      <c r="Q18" s="138"/>
      <c r="R18" s="138"/>
      <c r="S18" s="111"/>
      <c r="T18" s="138"/>
      <c r="U18" s="138"/>
      <c r="V18" s="138"/>
      <c r="W18" s="138"/>
      <c r="X18" s="138"/>
      <c r="Y18" s="138"/>
      <c r="Z18" s="138"/>
      <c r="AA18" s="243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1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7">
        <v>11</v>
      </c>
      <c r="B19" s="157" t="s">
        <v>692</v>
      </c>
      <c r="C19" s="158" t="s">
        <v>92</v>
      </c>
      <c r="D19" s="159" t="s">
        <v>208</v>
      </c>
      <c r="E19" s="136"/>
      <c r="F19" s="111"/>
      <c r="G19" s="138"/>
      <c r="H19" s="138"/>
      <c r="I19" s="138"/>
      <c r="J19" s="138"/>
      <c r="K19" s="111"/>
      <c r="L19" s="138"/>
      <c r="M19" s="138"/>
      <c r="N19" s="138"/>
      <c r="O19" s="111"/>
      <c r="P19" s="138"/>
      <c r="Q19" s="138"/>
      <c r="R19" s="138" t="s">
        <v>8</v>
      </c>
      <c r="S19" s="111"/>
      <c r="T19" s="138"/>
      <c r="U19" s="138"/>
      <c r="V19" s="138"/>
      <c r="W19" s="138"/>
      <c r="X19" s="138"/>
      <c r="Y19" s="138"/>
      <c r="Z19" s="138"/>
      <c r="AA19" s="243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1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7">
        <v>12</v>
      </c>
      <c r="B20" s="157" t="s">
        <v>693</v>
      </c>
      <c r="C20" s="158" t="s">
        <v>694</v>
      </c>
      <c r="D20" s="159" t="s">
        <v>54</v>
      </c>
      <c r="E20" s="136"/>
      <c r="F20" s="111"/>
      <c r="G20" s="138"/>
      <c r="H20" s="138"/>
      <c r="I20" s="138"/>
      <c r="J20" s="138" t="s">
        <v>9</v>
      </c>
      <c r="K20" s="111"/>
      <c r="L20" s="138"/>
      <c r="M20" s="138"/>
      <c r="N20" s="138"/>
      <c r="O20" s="111"/>
      <c r="P20" s="138"/>
      <c r="Q20" s="138"/>
      <c r="R20" s="138"/>
      <c r="S20" s="111"/>
      <c r="T20" s="138"/>
      <c r="U20" s="138"/>
      <c r="V20" s="138"/>
      <c r="W20" s="138"/>
      <c r="X20" s="138"/>
      <c r="Y20" s="138"/>
      <c r="Z20" s="138"/>
      <c r="AA20" s="243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1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57">
        <v>13</v>
      </c>
      <c r="B21" s="157" t="s">
        <v>696</v>
      </c>
      <c r="C21" s="158" t="s">
        <v>697</v>
      </c>
      <c r="D21" s="159" t="s">
        <v>695</v>
      </c>
      <c r="E21" s="136"/>
      <c r="F21" s="111"/>
      <c r="G21" s="136"/>
      <c r="H21" s="136"/>
      <c r="I21" s="136"/>
      <c r="J21" s="136" t="s">
        <v>9</v>
      </c>
      <c r="K21" s="111" t="s">
        <v>8</v>
      </c>
      <c r="L21" s="136"/>
      <c r="M21" s="136"/>
      <c r="N21" s="136"/>
      <c r="O21" s="111"/>
      <c r="P21" s="136"/>
      <c r="Q21" s="136"/>
      <c r="R21" s="136"/>
      <c r="S21" s="111"/>
      <c r="T21" s="136"/>
      <c r="U21" s="136"/>
      <c r="V21" s="136"/>
      <c r="W21" s="136"/>
      <c r="X21" s="136"/>
      <c r="Y21" s="136"/>
      <c r="Z21" s="136"/>
      <c r="AA21" s="244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1</v>
      </c>
      <c r="AK21" s="89">
        <f t="shared" si="0"/>
        <v>1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7">
        <v>14</v>
      </c>
      <c r="B22" s="157" t="s">
        <v>698</v>
      </c>
      <c r="C22" s="158" t="s">
        <v>699</v>
      </c>
      <c r="D22" s="159" t="s">
        <v>76</v>
      </c>
      <c r="E22" s="136"/>
      <c r="F22" s="111"/>
      <c r="G22" s="138"/>
      <c r="H22" s="138"/>
      <c r="I22" s="138"/>
      <c r="J22" s="138"/>
      <c r="K22" s="111"/>
      <c r="L22" s="138"/>
      <c r="M22" s="138"/>
      <c r="N22" s="138"/>
      <c r="O22" s="111"/>
      <c r="P22" s="138"/>
      <c r="Q22" s="138"/>
      <c r="R22" s="138"/>
      <c r="S22" s="111"/>
      <c r="T22" s="138"/>
      <c r="U22" s="138"/>
      <c r="V22" s="138"/>
      <c r="W22" s="138"/>
      <c r="X22" s="138"/>
      <c r="Y22" s="138"/>
      <c r="Z22" s="138"/>
      <c r="AA22" s="243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57">
        <v>15</v>
      </c>
      <c r="B23" s="157" t="s">
        <v>700</v>
      </c>
      <c r="C23" s="158" t="s">
        <v>354</v>
      </c>
      <c r="D23" s="159" t="s">
        <v>78</v>
      </c>
      <c r="E23" s="136"/>
      <c r="F23" s="111"/>
      <c r="G23" s="138"/>
      <c r="H23" s="138"/>
      <c r="I23" s="138"/>
      <c r="J23" s="138"/>
      <c r="K23" s="111"/>
      <c r="L23" s="138"/>
      <c r="M23" s="138"/>
      <c r="N23" s="138"/>
      <c r="O23" s="111"/>
      <c r="P23" s="138"/>
      <c r="Q23" s="138"/>
      <c r="R23" s="138"/>
      <c r="S23" s="111"/>
      <c r="T23" s="138"/>
      <c r="U23" s="138"/>
      <c r="V23" s="138"/>
      <c r="W23" s="138"/>
      <c r="X23" s="138"/>
      <c r="Y23" s="138"/>
      <c r="Z23" s="138"/>
      <c r="AA23" s="243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7">
        <v>16</v>
      </c>
      <c r="B24" s="157" t="s">
        <v>701</v>
      </c>
      <c r="C24" s="158" t="s">
        <v>702</v>
      </c>
      <c r="D24" s="159" t="s">
        <v>703</v>
      </c>
      <c r="E24" s="136"/>
      <c r="F24" s="111"/>
      <c r="G24" s="138"/>
      <c r="H24" s="138"/>
      <c r="I24" s="138"/>
      <c r="J24" s="138"/>
      <c r="K24" s="111"/>
      <c r="L24" s="138" t="s">
        <v>8</v>
      </c>
      <c r="M24" s="138"/>
      <c r="N24" s="138"/>
      <c r="O24" s="111"/>
      <c r="P24" s="138"/>
      <c r="Q24" s="138" t="s">
        <v>8</v>
      </c>
      <c r="R24" s="138" t="s">
        <v>8</v>
      </c>
      <c r="S24" s="111" t="s">
        <v>8</v>
      </c>
      <c r="T24" s="138"/>
      <c r="U24" s="138"/>
      <c r="V24" s="138"/>
      <c r="W24" s="138"/>
      <c r="X24" s="138"/>
      <c r="Y24" s="138"/>
      <c r="Z24" s="138"/>
      <c r="AA24" s="243"/>
      <c r="AB24" s="138"/>
      <c r="AC24" s="138"/>
      <c r="AD24" s="138"/>
      <c r="AE24" s="138" t="s">
        <v>8</v>
      </c>
      <c r="AF24" s="138"/>
      <c r="AG24" s="138" t="s">
        <v>8</v>
      </c>
      <c r="AH24" s="138" t="s">
        <v>8</v>
      </c>
      <c r="AI24" s="138"/>
      <c r="AJ24" s="89">
        <f t="shared" si="2"/>
        <v>7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7">
        <v>17</v>
      </c>
      <c r="B25" s="157" t="s">
        <v>704</v>
      </c>
      <c r="C25" s="158" t="s">
        <v>290</v>
      </c>
      <c r="D25" s="159" t="s">
        <v>43</v>
      </c>
      <c r="E25" s="136"/>
      <c r="F25" s="111" t="s">
        <v>10</v>
      </c>
      <c r="G25" s="138"/>
      <c r="H25" s="138"/>
      <c r="I25" s="138"/>
      <c r="J25" s="138"/>
      <c r="K25" s="111"/>
      <c r="L25" s="138"/>
      <c r="M25" s="138"/>
      <c r="N25" s="138"/>
      <c r="O25" s="111"/>
      <c r="P25" s="138"/>
      <c r="Q25" s="138"/>
      <c r="R25" s="138" t="s">
        <v>10</v>
      </c>
      <c r="S25" s="111" t="s">
        <v>8</v>
      </c>
      <c r="T25" s="138"/>
      <c r="U25" s="138"/>
      <c r="V25" s="138"/>
      <c r="W25" s="138"/>
      <c r="X25" s="138"/>
      <c r="Y25" s="138"/>
      <c r="Z25" s="138"/>
      <c r="AA25" s="243"/>
      <c r="AB25" s="138"/>
      <c r="AC25" s="138"/>
      <c r="AD25" s="138"/>
      <c r="AE25" s="138"/>
      <c r="AF25" s="138" t="s">
        <v>8</v>
      </c>
      <c r="AG25" s="138" t="s">
        <v>8</v>
      </c>
      <c r="AH25" s="138"/>
      <c r="AI25" s="138"/>
      <c r="AJ25" s="89">
        <f t="shared" si="2"/>
        <v>3</v>
      </c>
      <c r="AK25" s="89">
        <f t="shared" si="0"/>
        <v>0</v>
      </c>
      <c r="AL25" s="89">
        <f t="shared" si="1"/>
        <v>2</v>
      </c>
      <c r="AM25" s="25"/>
      <c r="AN25" s="25"/>
      <c r="AO25" s="25"/>
    </row>
    <row r="26" spans="1:41" s="1" customFormat="1" ht="30" customHeight="1">
      <c r="A26" s="157">
        <v>18</v>
      </c>
      <c r="B26" s="157" t="s">
        <v>705</v>
      </c>
      <c r="C26" s="158" t="s">
        <v>44</v>
      </c>
      <c r="D26" s="159" t="s">
        <v>47</v>
      </c>
      <c r="E26" s="136"/>
      <c r="F26" s="111"/>
      <c r="G26" s="138"/>
      <c r="H26" s="138"/>
      <c r="I26" s="138"/>
      <c r="J26" s="138"/>
      <c r="K26" s="111"/>
      <c r="L26" s="138"/>
      <c r="M26" s="138"/>
      <c r="N26" s="138"/>
      <c r="O26" s="111"/>
      <c r="P26" s="138"/>
      <c r="Q26" s="138"/>
      <c r="R26" s="138"/>
      <c r="S26" s="111"/>
      <c r="T26" s="138"/>
      <c r="U26" s="138"/>
      <c r="V26" s="138"/>
      <c r="W26" s="138"/>
      <c r="X26" s="138"/>
      <c r="Y26" s="138"/>
      <c r="Z26" s="138"/>
      <c r="AA26" s="243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7">
        <v>19</v>
      </c>
      <c r="B27" s="157" t="s">
        <v>706</v>
      </c>
      <c r="C27" s="158" t="s">
        <v>707</v>
      </c>
      <c r="D27" s="159" t="s">
        <v>528</v>
      </c>
      <c r="E27" s="136"/>
      <c r="F27" s="111"/>
      <c r="G27" s="138"/>
      <c r="H27" s="138"/>
      <c r="I27" s="138"/>
      <c r="J27" s="138"/>
      <c r="K27" s="111" t="s">
        <v>8</v>
      </c>
      <c r="L27" s="138" t="s">
        <v>8</v>
      </c>
      <c r="M27" s="138"/>
      <c r="N27" s="138"/>
      <c r="O27" s="111"/>
      <c r="P27" s="138"/>
      <c r="Q27" s="138" t="s">
        <v>8</v>
      </c>
      <c r="R27" s="138"/>
      <c r="S27" s="111"/>
      <c r="T27" s="138"/>
      <c r="U27" s="138"/>
      <c r="V27" s="138"/>
      <c r="W27" s="138"/>
      <c r="X27" s="138"/>
      <c r="Y27" s="138"/>
      <c r="Z27" s="138"/>
      <c r="AA27" s="243"/>
      <c r="AB27" s="138"/>
      <c r="AC27" s="138"/>
      <c r="AD27" s="138"/>
      <c r="AE27" s="138"/>
      <c r="AF27" s="138" t="s">
        <v>8</v>
      </c>
      <c r="AG27" s="138" t="s">
        <v>8</v>
      </c>
      <c r="AH27" s="138"/>
      <c r="AI27" s="138"/>
      <c r="AJ27" s="89">
        <f t="shared" si="2"/>
        <v>5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7">
        <v>20</v>
      </c>
      <c r="B28" s="157" t="s">
        <v>708</v>
      </c>
      <c r="C28" s="158" t="s">
        <v>709</v>
      </c>
      <c r="D28" s="159" t="s">
        <v>33</v>
      </c>
      <c r="E28" s="136"/>
      <c r="F28" s="111"/>
      <c r="G28" s="138"/>
      <c r="H28" s="138"/>
      <c r="I28" s="138"/>
      <c r="J28" s="138"/>
      <c r="K28" s="111"/>
      <c r="L28" s="138"/>
      <c r="M28" s="138"/>
      <c r="N28" s="138"/>
      <c r="O28" s="111"/>
      <c r="P28" s="138"/>
      <c r="Q28" s="138" t="s">
        <v>8</v>
      </c>
      <c r="R28" s="138"/>
      <c r="S28" s="111"/>
      <c r="T28" s="138"/>
      <c r="U28" s="138"/>
      <c r="V28" s="138"/>
      <c r="W28" s="138"/>
      <c r="X28" s="138"/>
      <c r="Y28" s="138"/>
      <c r="Z28" s="138"/>
      <c r="AA28" s="243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1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7">
        <v>21</v>
      </c>
      <c r="B29" s="157" t="s">
        <v>710</v>
      </c>
      <c r="C29" s="158" t="s">
        <v>711</v>
      </c>
      <c r="D29" s="159" t="s">
        <v>467</v>
      </c>
      <c r="E29" s="136"/>
      <c r="F29" s="111"/>
      <c r="G29" s="138"/>
      <c r="H29" s="138"/>
      <c r="I29" s="138"/>
      <c r="J29" s="138"/>
      <c r="K29" s="111"/>
      <c r="L29" s="138"/>
      <c r="M29" s="138"/>
      <c r="N29" s="138"/>
      <c r="O29" s="111"/>
      <c r="P29" s="138"/>
      <c r="Q29" s="138"/>
      <c r="R29" s="138"/>
      <c r="S29" s="111"/>
      <c r="T29" s="138"/>
      <c r="U29" s="138"/>
      <c r="V29" s="138"/>
      <c r="W29" s="138"/>
      <c r="X29" s="138"/>
      <c r="Y29" s="138"/>
      <c r="Z29" s="138"/>
      <c r="AA29" s="243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7">
        <v>22</v>
      </c>
      <c r="B30" s="157" t="s">
        <v>712</v>
      </c>
      <c r="C30" s="158" t="s">
        <v>713</v>
      </c>
      <c r="D30" s="159" t="s">
        <v>101</v>
      </c>
      <c r="E30" s="136"/>
      <c r="F30" s="111"/>
      <c r="G30" s="138"/>
      <c r="H30" s="138"/>
      <c r="I30" s="138"/>
      <c r="J30" s="138"/>
      <c r="K30" s="111"/>
      <c r="L30" s="138"/>
      <c r="M30" s="138"/>
      <c r="N30" s="138"/>
      <c r="O30" s="111"/>
      <c r="P30" s="138"/>
      <c r="Q30" s="138"/>
      <c r="R30" s="138" t="s">
        <v>10</v>
      </c>
      <c r="S30" s="111"/>
      <c r="T30" s="138"/>
      <c r="U30" s="138"/>
      <c r="V30" s="138"/>
      <c r="W30" s="138"/>
      <c r="X30" s="138"/>
      <c r="Y30" s="138"/>
      <c r="Z30" s="138"/>
      <c r="AA30" s="243"/>
      <c r="AB30" s="138"/>
      <c r="AC30" s="138"/>
      <c r="AD30" s="138"/>
      <c r="AE30" s="138"/>
      <c r="AF30" s="138" t="s">
        <v>8</v>
      </c>
      <c r="AG30" s="138"/>
      <c r="AH30" s="138"/>
      <c r="AI30" s="138"/>
      <c r="AJ30" s="89">
        <f t="shared" si="2"/>
        <v>1</v>
      </c>
      <c r="AK30" s="89">
        <f t="shared" si="0"/>
        <v>0</v>
      </c>
      <c r="AL30" s="89">
        <f t="shared" si="1"/>
        <v>1</v>
      </c>
      <c r="AM30" s="25"/>
      <c r="AN30" s="25"/>
      <c r="AO30" s="25"/>
    </row>
    <row r="31" spans="1:41" s="1" customFormat="1" ht="30" customHeight="1">
      <c r="A31" s="157">
        <v>23</v>
      </c>
      <c r="B31" s="157" t="s">
        <v>714</v>
      </c>
      <c r="C31" s="158" t="s">
        <v>39</v>
      </c>
      <c r="D31" s="159" t="s">
        <v>91</v>
      </c>
      <c r="E31" s="136"/>
      <c r="F31" s="111"/>
      <c r="G31" s="138"/>
      <c r="H31" s="138"/>
      <c r="I31" s="138"/>
      <c r="J31" s="138"/>
      <c r="K31" s="111"/>
      <c r="L31" s="138"/>
      <c r="M31" s="138"/>
      <c r="N31" s="138"/>
      <c r="O31" s="111"/>
      <c r="P31" s="138"/>
      <c r="Q31" s="138"/>
      <c r="R31" s="138"/>
      <c r="S31" s="111"/>
      <c r="T31" s="138"/>
      <c r="U31" s="138"/>
      <c r="V31" s="138"/>
      <c r="W31" s="138"/>
      <c r="X31" s="138"/>
      <c r="Y31" s="138"/>
      <c r="Z31" s="138"/>
      <c r="AA31" s="243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7">
        <v>24</v>
      </c>
      <c r="B32" s="157" t="s">
        <v>715</v>
      </c>
      <c r="C32" s="158" t="s">
        <v>44</v>
      </c>
      <c r="D32" s="159" t="s">
        <v>668</v>
      </c>
      <c r="E32" s="136"/>
      <c r="F32" s="111"/>
      <c r="G32" s="138"/>
      <c r="H32" s="138"/>
      <c r="I32" s="138"/>
      <c r="J32" s="138"/>
      <c r="K32" s="111"/>
      <c r="L32" s="138"/>
      <c r="M32" s="138"/>
      <c r="N32" s="138"/>
      <c r="O32" s="111"/>
      <c r="P32" s="138"/>
      <c r="Q32" s="138"/>
      <c r="R32" s="138" t="s">
        <v>10</v>
      </c>
      <c r="S32" s="111"/>
      <c r="T32" s="138"/>
      <c r="U32" s="138"/>
      <c r="V32" s="138"/>
      <c r="W32" s="138"/>
      <c r="X32" s="138"/>
      <c r="Y32" s="138"/>
      <c r="Z32" s="138"/>
      <c r="AA32" s="243"/>
      <c r="AB32" s="138"/>
      <c r="AC32" s="138"/>
      <c r="AD32" s="138"/>
      <c r="AE32" s="138"/>
      <c r="AF32" s="138" t="s">
        <v>8</v>
      </c>
      <c r="AG32" s="138"/>
      <c r="AH32" s="138"/>
      <c r="AI32" s="138"/>
      <c r="AJ32" s="89">
        <f t="shared" si="2"/>
        <v>1</v>
      </c>
      <c r="AK32" s="89">
        <f t="shared" si="0"/>
        <v>0</v>
      </c>
      <c r="AL32" s="89">
        <f t="shared" si="1"/>
        <v>1</v>
      </c>
      <c r="AM32" s="25"/>
      <c r="AN32" s="25"/>
      <c r="AO32" s="25"/>
    </row>
    <row r="33" spans="1:41" s="1" customFormat="1" ht="30" customHeight="1">
      <c r="A33" s="157">
        <v>25</v>
      </c>
      <c r="B33" s="157" t="s">
        <v>716</v>
      </c>
      <c r="C33" s="158" t="s">
        <v>160</v>
      </c>
      <c r="D33" s="159" t="s">
        <v>40</v>
      </c>
      <c r="E33" s="137"/>
      <c r="F33" s="111"/>
      <c r="G33" s="138"/>
      <c r="H33" s="138"/>
      <c r="I33" s="138"/>
      <c r="J33" s="138"/>
      <c r="K33" s="111"/>
      <c r="L33" s="138"/>
      <c r="M33" s="138"/>
      <c r="N33" s="138"/>
      <c r="O33" s="111"/>
      <c r="P33" s="138"/>
      <c r="Q33" s="138"/>
      <c r="R33" s="138"/>
      <c r="S33" s="111"/>
      <c r="T33" s="138"/>
      <c r="U33" s="138"/>
      <c r="V33" s="138"/>
      <c r="W33" s="138"/>
      <c r="X33" s="138"/>
      <c r="Y33" s="138"/>
      <c r="Z33" s="138"/>
      <c r="AA33" s="243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7">
        <v>26</v>
      </c>
      <c r="B34" s="157" t="s">
        <v>717</v>
      </c>
      <c r="C34" s="158" t="s">
        <v>718</v>
      </c>
      <c r="D34" s="159" t="s">
        <v>719</v>
      </c>
      <c r="E34" s="137" t="s">
        <v>8</v>
      </c>
      <c r="F34" s="111"/>
      <c r="G34" s="138"/>
      <c r="H34" s="138"/>
      <c r="I34" s="138"/>
      <c r="J34" s="138" t="s">
        <v>9</v>
      </c>
      <c r="K34" s="111" t="s">
        <v>8</v>
      </c>
      <c r="L34" s="138" t="s">
        <v>8</v>
      </c>
      <c r="M34" s="138"/>
      <c r="N34" s="138"/>
      <c r="O34" s="111"/>
      <c r="P34" s="138"/>
      <c r="Q34" s="138" t="s">
        <v>8</v>
      </c>
      <c r="R34" s="138"/>
      <c r="S34" s="111" t="s">
        <v>8</v>
      </c>
      <c r="T34" s="138" t="s">
        <v>8</v>
      </c>
      <c r="U34" s="138"/>
      <c r="V34" s="138"/>
      <c r="W34" s="138"/>
      <c r="X34" s="138"/>
      <c r="Y34" s="138"/>
      <c r="Z34" s="138"/>
      <c r="AA34" s="243"/>
      <c r="AB34" s="138"/>
      <c r="AC34" s="138"/>
      <c r="AD34" s="138"/>
      <c r="AE34" s="138"/>
      <c r="AF34" s="138" t="s">
        <v>8</v>
      </c>
      <c r="AG34" s="138" t="s">
        <v>8</v>
      </c>
      <c r="AH34" s="138"/>
      <c r="AI34" s="138"/>
      <c r="AJ34" s="89">
        <f t="shared" si="2"/>
        <v>8</v>
      </c>
      <c r="AK34" s="89">
        <f t="shared" si="0"/>
        <v>1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7">
        <v>27</v>
      </c>
      <c r="B35" s="157" t="s">
        <v>720</v>
      </c>
      <c r="C35" s="158" t="s">
        <v>721</v>
      </c>
      <c r="D35" s="159" t="s">
        <v>62</v>
      </c>
      <c r="E35" s="137"/>
      <c r="F35" s="111"/>
      <c r="G35" s="138"/>
      <c r="H35" s="138"/>
      <c r="I35" s="138"/>
      <c r="J35" s="138"/>
      <c r="K35" s="111"/>
      <c r="L35" s="138"/>
      <c r="M35" s="138"/>
      <c r="N35" s="138"/>
      <c r="O35" s="111"/>
      <c r="P35" s="138"/>
      <c r="Q35" s="138"/>
      <c r="R35" s="138"/>
      <c r="S35" s="111"/>
      <c r="T35" s="138"/>
      <c r="U35" s="138"/>
      <c r="V35" s="138"/>
      <c r="W35" s="138"/>
      <c r="X35" s="138"/>
      <c r="Y35" s="138"/>
      <c r="Z35" s="138"/>
      <c r="AA35" s="243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7">
        <v>28</v>
      </c>
      <c r="B36" s="157"/>
      <c r="C36" s="158"/>
      <c r="D36" s="159"/>
      <c r="E36" s="137"/>
      <c r="F36" s="111"/>
      <c r="G36" s="138"/>
      <c r="H36" s="138"/>
      <c r="I36" s="138"/>
      <c r="J36" s="138"/>
      <c r="K36" s="111"/>
      <c r="L36" s="138"/>
      <c r="M36" s="138"/>
      <c r="N36" s="138"/>
      <c r="O36" s="111"/>
      <c r="P36" s="138"/>
      <c r="Q36" s="138"/>
      <c r="R36" s="138"/>
      <c r="S36" s="111"/>
      <c r="T36" s="138"/>
      <c r="U36" s="138"/>
      <c r="V36" s="138"/>
      <c r="W36" s="138"/>
      <c r="X36" s="138"/>
      <c r="Y36" s="138"/>
      <c r="Z36" s="138"/>
      <c r="AA36" s="243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7">
        <v>29</v>
      </c>
      <c r="B37" s="157"/>
      <c r="C37" s="158"/>
      <c r="D37" s="159"/>
      <c r="E37" s="137"/>
      <c r="F37" s="111"/>
      <c r="G37" s="138"/>
      <c r="H37" s="138"/>
      <c r="I37" s="138"/>
      <c r="J37" s="138"/>
      <c r="K37" s="111"/>
      <c r="L37" s="138"/>
      <c r="M37" s="138"/>
      <c r="N37" s="138"/>
      <c r="O37" s="111"/>
      <c r="P37" s="138"/>
      <c r="Q37" s="138"/>
      <c r="R37" s="138"/>
      <c r="S37" s="111"/>
      <c r="T37" s="138"/>
      <c r="U37" s="138"/>
      <c r="V37" s="138"/>
      <c r="W37" s="138"/>
      <c r="X37" s="138"/>
      <c r="Y37" s="138"/>
      <c r="Z37" s="138"/>
      <c r="AA37" s="243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89">
        <v>30</v>
      </c>
      <c r="B38" s="123"/>
      <c r="C38" s="123"/>
      <c r="D38" s="123"/>
      <c r="E38" s="137"/>
      <c r="F38" s="138"/>
      <c r="G38" s="138"/>
      <c r="H38" s="138"/>
      <c r="I38" s="138"/>
      <c r="J38" s="138"/>
      <c r="K38" s="111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243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89">
        <v>31</v>
      </c>
      <c r="B39" s="110"/>
      <c r="C39" s="110"/>
      <c r="D39" s="1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89">
        <v>32</v>
      </c>
      <c r="B40"/>
      <c r="C40"/>
      <c r="D4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89">
        <v>33</v>
      </c>
      <c r="B41" s="43"/>
      <c r="C41" s="5"/>
      <c r="D41" s="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43"/>
      <c r="C42" s="5"/>
      <c r="D42" s="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6" t="s">
        <v>17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91">
        <f>SUM(AJ9:AJ53)</f>
        <v>55</v>
      </c>
      <c r="AK54" s="91">
        <f>SUM(AK9:AK53)</f>
        <v>6</v>
      </c>
      <c r="AL54" s="91">
        <f>SUM(AL9:AL53)</f>
        <v>10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7" t="s">
        <v>18</v>
      </c>
      <c r="B56" s="277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9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7" t="s">
        <v>7</v>
      </c>
      <c r="D57" s="24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57">
        <v>1</v>
      </c>
      <c r="B58" s="157" t="s">
        <v>676</v>
      </c>
      <c r="C58" s="158" t="s">
        <v>110</v>
      </c>
      <c r="D58" s="159" t="s">
        <v>677</v>
      </c>
      <c r="E58" s="136"/>
      <c r="F58" s="138"/>
      <c r="G58" s="138"/>
      <c r="H58" s="138"/>
      <c r="I58" s="138"/>
      <c r="J58" s="138"/>
      <c r="K58" s="111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243"/>
      <c r="AB58" s="138"/>
      <c r="AC58" s="138"/>
      <c r="AD58" s="138"/>
      <c r="AE58" s="138"/>
      <c r="AF58" s="138"/>
      <c r="AG58" s="138"/>
      <c r="AH58" s="138"/>
      <c r="AI58" s="138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4"/>
      <c r="AQ58" s="275"/>
    </row>
    <row r="59" spans="1:44" s="1" customFormat="1" ht="30" customHeight="1">
      <c r="A59" s="157">
        <v>2</v>
      </c>
      <c r="B59" s="157" t="s">
        <v>678</v>
      </c>
      <c r="C59" s="158" t="s">
        <v>679</v>
      </c>
      <c r="D59" s="159" t="s">
        <v>63</v>
      </c>
      <c r="E59" s="136"/>
      <c r="F59" s="138"/>
      <c r="G59" s="138"/>
      <c r="H59" s="138"/>
      <c r="I59" s="138"/>
      <c r="J59" s="138"/>
      <c r="K59" s="111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243"/>
      <c r="AB59" s="138"/>
      <c r="AC59" s="138"/>
      <c r="AD59" s="138"/>
      <c r="AE59" s="138"/>
      <c r="AF59" s="138"/>
      <c r="AG59" s="138"/>
      <c r="AH59" s="138"/>
      <c r="AI59" s="138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157">
        <v>3</v>
      </c>
      <c r="B60" s="157" t="s">
        <v>680</v>
      </c>
      <c r="C60" s="158" t="s">
        <v>681</v>
      </c>
      <c r="D60" s="159" t="s">
        <v>104</v>
      </c>
      <c r="E60" s="136"/>
      <c r="F60" s="138"/>
      <c r="G60" s="138"/>
      <c r="H60" s="138"/>
      <c r="I60" s="138"/>
      <c r="J60" s="138"/>
      <c r="K60" s="111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243"/>
      <c r="AB60" s="138"/>
      <c r="AC60" s="138"/>
      <c r="AD60" s="138"/>
      <c r="AE60" s="138"/>
      <c r="AF60" s="138"/>
      <c r="AG60" s="138"/>
      <c r="AH60" s="138"/>
      <c r="AI60" s="13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57">
        <v>4</v>
      </c>
      <c r="B61" s="157" t="s">
        <v>682</v>
      </c>
      <c r="C61" s="158" t="s">
        <v>38</v>
      </c>
      <c r="D61" s="159" t="s">
        <v>75</v>
      </c>
      <c r="E61" s="136"/>
      <c r="F61" s="138"/>
      <c r="G61" s="138"/>
      <c r="H61" s="138"/>
      <c r="I61" s="138"/>
      <c r="J61" s="138"/>
      <c r="K61" s="111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243"/>
      <c r="AB61" s="138"/>
      <c r="AC61" s="138"/>
      <c r="AD61" s="138"/>
      <c r="AE61" s="138"/>
      <c r="AF61" s="138"/>
      <c r="AG61" s="138"/>
      <c r="AH61" s="138"/>
      <c r="AI61" s="13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57">
        <v>5</v>
      </c>
      <c r="B62" s="157" t="s">
        <v>683</v>
      </c>
      <c r="C62" s="158" t="s">
        <v>347</v>
      </c>
      <c r="D62" s="159" t="s">
        <v>11</v>
      </c>
      <c r="E62" s="136"/>
      <c r="F62" s="138"/>
      <c r="G62" s="138"/>
      <c r="H62" s="138"/>
      <c r="I62" s="138"/>
      <c r="J62" s="138"/>
      <c r="K62" s="111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243"/>
      <c r="AB62" s="138"/>
      <c r="AC62" s="138"/>
      <c r="AD62" s="138"/>
      <c r="AE62" s="138"/>
      <c r="AF62" s="138"/>
      <c r="AG62" s="138"/>
      <c r="AH62" s="138"/>
      <c r="AI62" s="13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57">
        <v>6</v>
      </c>
      <c r="B63" s="157" t="s">
        <v>684</v>
      </c>
      <c r="C63" s="158" t="s">
        <v>685</v>
      </c>
      <c r="D63" s="159" t="s">
        <v>53</v>
      </c>
      <c r="E63" s="136"/>
      <c r="F63" s="138"/>
      <c r="G63" s="138"/>
      <c r="H63" s="138"/>
      <c r="I63" s="138"/>
      <c r="J63" s="138"/>
      <c r="K63" s="111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243"/>
      <c r="AB63" s="138"/>
      <c r="AC63" s="138"/>
      <c r="AD63" s="138"/>
      <c r="AE63" s="138"/>
      <c r="AF63" s="138"/>
      <c r="AG63" s="138"/>
      <c r="AH63" s="138"/>
      <c r="AI63" s="13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57">
        <v>7</v>
      </c>
      <c r="B64" s="157" t="s">
        <v>686</v>
      </c>
      <c r="C64" s="158" t="s">
        <v>687</v>
      </c>
      <c r="D64" s="159" t="s">
        <v>100</v>
      </c>
      <c r="E64" s="136"/>
      <c r="F64" s="138"/>
      <c r="G64" s="138"/>
      <c r="H64" s="138"/>
      <c r="I64" s="138"/>
      <c r="J64" s="138"/>
      <c r="K64" s="111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243"/>
      <c r="AB64" s="138"/>
      <c r="AC64" s="138"/>
      <c r="AD64" s="138"/>
      <c r="AE64" s="138"/>
      <c r="AF64" s="138"/>
      <c r="AG64" s="138"/>
      <c r="AH64" s="138"/>
      <c r="AI64" s="13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57">
        <v>8</v>
      </c>
      <c r="B65" s="157" t="s">
        <v>688</v>
      </c>
      <c r="C65" s="158" t="s">
        <v>482</v>
      </c>
      <c r="D65" s="159" t="s">
        <v>42</v>
      </c>
      <c r="E65" s="136"/>
      <c r="F65" s="138"/>
      <c r="G65" s="138"/>
      <c r="H65" s="138"/>
      <c r="I65" s="138"/>
      <c r="J65" s="138"/>
      <c r="K65" s="111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243"/>
      <c r="AB65" s="138"/>
      <c r="AC65" s="138"/>
      <c r="AD65" s="138"/>
      <c r="AE65" s="138"/>
      <c r="AF65" s="138"/>
      <c r="AG65" s="138"/>
      <c r="AH65" s="138"/>
      <c r="AI65" s="13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57">
        <v>9</v>
      </c>
      <c r="B66" s="157" t="s">
        <v>689</v>
      </c>
      <c r="C66" s="158" t="s">
        <v>690</v>
      </c>
      <c r="D66" s="159" t="s">
        <v>32</v>
      </c>
      <c r="E66" s="136"/>
      <c r="F66" s="138"/>
      <c r="G66" s="138"/>
      <c r="H66" s="138"/>
      <c r="I66" s="138"/>
      <c r="J66" s="138"/>
      <c r="K66" s="111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243"/>
      <c r="AB66" s="138"/>
      <c r="AC66" s="138"/>
      <c r="AD66" s="138"/>
      <c r="AE66" s="138"/>
      <c r="AF66" s="138"/>
      <c r="AG66" s="138"/>
      <c r="AH66" s="138"/>
      <c r="AI66" s="13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57">
        <v>10</v>
      </c>
      <c r="B67" s="157" t="s">
        <v>691</v>
      </c>
      <c r="C67" s="158" t="s">
        <v>482</v>
      </c>
      <c r="D67" s="159" t="s">
        <v>208</v>
      </c>
      <c r="E67" s="136"/>
      <c r="F67" s="138"/>
      <c r="G67" s="138"/>
      <c r="H67" s="138"/>
      <c r="I67" s="138"/>
      <c r="J67" s="138"/>
      <c r="K67" s="111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243"/>
      <c r="AB67" s="138"/>
      <c r="AC67" s="138"/>
      <c r="AD67" s="138"/>
      <c r="AE67" s="138"/>
      <c r="AF67" s="138"/>
      <c r="AG67" s="138"/>
      <c r="AH67" s="138"/>
      <c r="AI67" s="13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57">
        <v>11</v>
      </c>
      <c r="B68" s="157" t="s">
        <v>692</v>
      </c>
      <c r="C68" s="158" t="s">
        <v>92</v>
      </c>
      <c r="D68" s="159" t="s">
        <v>208</v>
      </c>
      <c r="E68" s="136"/>
      <c r="F68" s="138"/>
      <c r="G68" s="138"/>
      <c r="H68" s="138"/>
      <c r="I68" s="138"/>
      <c r="J68" s="138"/>
      <c r="K68" s="111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243"/>
      <c r="AB68" s="138"/>
      <c r="AC68" s="138"/>
      <c r="AD68" s="138"/>
      <c r="AE68" s="138"/>
      <c r="AF68" s="138"/>
      <c r="AG68" s="138"/>
      <c r="AH68" s="138"/>
      <c r="AI68" s="13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57">
        <v>12</v>
      </c>
      <c r="B69" s="157" t="s">
        <v>693</v>
      </c>
      <c r="C69" s="158" t="s">
        <v>694</v>
      </c>
      <c r="D69" s="159" t="s">
        <v>54</v>
      </c>
      <c r="E69" s="136"/>
      <c r="F69" s="138"/>
      <c r="G69" s="138"/>
      <c r="H69" s="138"/>
      <c r="I69" s="138"/>
      <c r="J69" s="138"/>
      <c r="K69" s="111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243"/>
      <c r="AB69" s="138"/>
      <c r="AC69" s="138"/>
      <c r="AD69" s="138"/>
      <c r="AE69" s="138"/>
      <c r="AF69" s="138"/>
      <c r="AG69" s="138"/>
      <c r="AH69" s="138"/>
      <c r="AI69" s="13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57">
        <v>13</v>
      </c>
      <c r="B70" s="157" t="s">
        <v>696</v>
      </c>
      <c r="C70" s="158" t="s">
        <v>697</v>
      </c>
      <c r="D70" s="159" t="s">
        <v>695</v>
      </c>
      <c r="E70" s="136"/>
      <c r="F70" s="136"/>
      <c r="G70" s="136"/>
      <c r="H70" s="136"/>
      <c r="I70" s="136"/>
      <c r="J70" s="136"/>
      <c r="K70" s="111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244"/>
      <c r="AB70" s="136"/>
      <c r="AC70" s="136"/>
      <c r="AD70" s="136"/>
      <c r="AE70" s="136"/>
      <c r="AF70" s="136"/>
      <c r="AG70" s="136"/>
      <c r="AH70" s="136"/>
      <c r="AI70" s="1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57">
        <v>14</v>
      </c>
      <c r="B71" s="157" t="s">
        <v>698</v>
      </c>
      <c r="C71" s="158" t="s">
        <v>699</v>
      </c>
      <c r="D71" s="159" t="s">
        <v>76</v>
      </c>
      <c r="E71" s="136"/>
      <c r="F71" s="138"/>
      <c r="G71" s="138"/>
      <c r="H71" s="138"/>
      <c r="I71" s="138"/>
      <c r="J71" s="138"/>
      <c r="K71" s="111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243"/>
      <c r="AB71" s="138"/>
      <c r="AC71" s="138"/>
      <c r="AD71" s="138"/>
      <c r="AE71" s="138"/>
      <c r="AF71" s="138"/>
      <c r="AG71" s="138"/>
      <c r="AH71" s="138"/>
      <c r="AI71" s="13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4"/>
      <c r="AQ71" s="275"/>
    </row>
    <row r="72" spans="1:43" s="1" customFormat="1" ht="30" customHeight="1">
      <c r="A72" s="157">
        <v>15</v>
      </c>
      <c r="B72" s="157" t="s">
        <v>700</v>
      </c>
      <c r="C72" s="158" t="s">
        <v>354</v>
      </c>
      <c r="D72" s="159" t="s">
        <v>78</v>
      </c>
      <c r="E72" s="136"/>
      <c r="F72" s="138"/>
      <c r="G72" s="138"/>
      <c r="H72" s="138"/>
      <c r="I72" s="138"/>
      <c r="J72" s="138"/>
      <c r="K72" s="111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243"/>
      <c r="AB72" s="138"/>
      <c r="AC72" s="138"/>
      <c r="AD72" s="138"/>
      <c r="AE72" s="138"/>
      <c r="AF72" s="138"/>
      <c r="AG72" s="138"/>
      <c r="AH72" s="138"/>
      <c r="AI72" s="13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57">
        <v>16</v>
      </c>
      <c r="B73" s="157" t="s">
        <v>701</v>
      </c>
      <c r="C73" s="158" t="s">
        <v>702</v>
      </c>
      <c r="D73" s="159" t="s">
        <v>703</v>
      </c>
      <c r="E73" s="136"/>
      <c r="F73" s="138"/>
      <c r="G73" s="138"/>
      <c r="H73" s="138"/>
      <c r="I73" s="138"/>
      <c r="J73" s="138"/>
      <c r="K73" s="111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243"/>
      <c r="AB73" s="138"/>
      <c r="AC73" s="138"/>
      <c r="AD73" s="138"/>
      <c r="AE73" s="138"/>
      <c r="AF73" s="138"/>
      <c r="AG73" s="138"/>
      <c r="AH73" s="138"/>
      <c r="AI73" s="13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57">
        <v>17</v>
      </c>
      <c r="B74" s="157" t="s">
        <v>704</v>
      </c>
      <c r="C74" s="158" t="s">
        <v>290</v>
      </c>
      <c r="D74" s="159" t="s">
        <v>43</v>
      </c>
      <c r="E74" s="136"/>
      <c r="F74" s="138"/>
      <c r="G74" s="138"/>
      <c r="H74" s="138"/>
      <c r="I74" s="138"/>
      <c r="J74" s="138"/>
      <c r="K74" s="111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243"/>
      <c r="AB74" s="138"/>
      <c r="AC74" s="138"/>
      <c r="AD74" s="138"/>
      <c r="AE74" s="138"/>
      <c r="AF74" s="138"/>
      <c r="AG74" s="138"/>
      <c r="AH74" s="138"/>
      <c r="AI74" s="13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57">
        <v>18</v>
      </c>
      <c r="B75" s="157" t="s">
        <v>705</v>
      </c>
      <c r="C75" s="158" t="s">
        <v>44</v>
      </c>
      <c r="D75" s="159" t="s">
        <v>47</v>
      </c>
      <c r="E75" s="136"/>
      <c r="F75" s="138"/>
      <c r="G75" s="138"/>
      <c r="H75" s="138"/>
      <c r="I75" s="138"/>
      <c r="J75" s="138"/>
      <c r="K75" s="111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243"/>
      <c r="AB75" s="138"/>
      <c r="AC75" s="138"/>
      <c r="AD75" s="138"/>
      <c r="AE75" s="138"/>
      <c r="AF75" s="138"/>
      <c r="AG75" s="138"/>
      <c r="AH75" s="138"/>
      <c r="AI75" s="13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57">
        <v>19</v>
      </c>
      <c r="B76" s="157" t="s">
        <v>706</v>
      </c>
      <c r="C76" s="158" t="s">
        <v>707</v>
      </c>
      <c r="D76" s="159" t="s">
        <v>528</v>
      </c>
      <c r="E76" s="136"/>
      <c r="F76" s="138"/>
      <c r="G76" s="138"/>
      <c r="H76" s="138"/>
      <c r="I76" s="138"/>
      <c r="J76" s="138"/>
      <c r="K76" s="111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243"/>
      <c r="AB76" s="138"/>
      <c r="AC76" s="138"/>
      <c r="AD76" s="138"/>
      <c r="AE76" s="138"/>
      <c r="AF76" s="138"/>
      <c r="AG76" s="138"/>
      <c r="AH76" s="138"/>
      <c r="AI76" s="13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57">
        <v>20</v>
      </c>
      <c r="B77" s="157" t="s">
        <v>708</v>
      </c>
      <c r="C77" s="158" t="s">
        <v>709</v>
      </c>
      <c r="D77" s="159" t="s">
        <v>33</v>
      </c>
      <c r="E77" s="136"/>
      <c r="F77" s="138"/>
      <c r="G77" s="138"/>
      <c r="H77" s="138"/>
      <c r="I77" s="138"/>
      <c r="J77" s="138"/>
      <c r="K77" s="111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243"/>
      <c r="AB77" s="138"/>
      <c r="AC77" s="138"/>
      <c r="AD77" s="138"/>
      <c r="AE77" s="138"/>
      <c r="AF77" s="138"/>
      <c r="AG77" s="138"/>
      <c r="AH77" s="138"/>
      <c r="AI77" s="13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57">
        <v>21</v>
      </c>
      <c r="B78" s="157" t="s">
        <v>710</v>
      </c>
      <c r="C78" s="158" t="s">
        <v>711</v>
      </c>
      <c r="D78" s="159" t="s">
        <v>467</v>
      </c>
      <c r="E78" s="136"/>
      <c r="F78" s="138"/>
      <c r="G78" s="138"/>
      <c r="H78" s="138"/>
      <c r="I78" s="138"/>
      <c r="J78" s="138"/>
      <c r="K78" s="111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243"/>
      <c r="AB78" s="138"/>
      <c r="AC78" s="138"/>
      <c r="AD78" s="138"/>
      <c r="AE78" s="138"/>
      <c r="AF78" s="138"/>
      <c r="AG78" s="138"/>
      <c r="AH78" s="138"/>
      <c r="AI78" s="13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57">
        <v>22</v>
      </c>
      <c r="B79" s="157" t="s">
        <v>712</v>
      </c>
      <c r="C79" s="158" t="s">
        <v>713</v>
      </c>
      <c r="D79" s="159" t="s">
        <v>101</v>
      </c>
      <c r="E79" s="136"/>
      <c r="F79" s="138"/>
      <c r="G79" s="138"/>
      <c r="H79" s="138"/>
      <c r="I79" s="138"/>
      <c r="J79" s="138"/>
      <c r="K79" s="111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243"/>
      <c r="AB79" s="138"/>
      <c r="AC79" s="138"/>
      <c r="AD79" s="138"/>
      <c r="AE79" s="138"/>
      <c r="AF79" s="138"/>
      <c r="AG79" s="138"/>
      <c r="AH79" s="138"/>
      <c r="AI79" s="138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57">
        <v>23</v>
      </c>
      <c r="B80" s="157" t="s">
        <v>714</v>
      </c>
      <c r="C80" s="158" t="s">
        <v>39</v>
      </c>
      <c r="D80" s="159" t="s">
        <v>91</v>
      </c>
      <c r="E80" s="136"/>
      <c r="F80" s="138"/>
      <c r="G80" s="138"/>
      <c r="H80" s="138"/>
      <c r="I80" s="138"/>
      <c r="J80" s="138"/>
      <c r="K80" s="111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243"/>
      <c r="AB80" s="138"/>
      <c r="AC80" s="138"/>
      <c r="AD80" s="138"/>
      <c r="AE80" s="138"/>
      <c r="AF80" s="138"/>
      <c r="AG80" s="138"/>
      <c r="AH80" s="138"/>
      <c r="AI80" s="138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57">
        <v>24</v>
      </c>
      <c r="B81" s="157" t="s">
        <v>715</v>
      </c>
      <c r="C81" s="158" t="s">
        <v>44</v>
      </c>
      <c r="D81" s="159" t="s">
        <v>668</v>
      </c>
      <c r="E81" s="136"/>
      <c r="F81" s="138"/>
      <c r="G81" s="138"/>
      <c r="H81" s="138"/>
      <c r="I81" s="138"/>
      <c r="J81" s="138"/>
      <c r="K81" s="111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243"/>
      <c r="AB81" s="138"/>
      <c r="AC81" s="138"/>
      <c r="AD81" s="138"/>
      <c r="AE81" s="138"/>
      <c r="AF81" s="138"/>
      <c r="AG81" s="138"/>
      <c r="AH81" s="138"/>
      <c r="AI81" s="138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57">
        <v>25</v>
      </c>
      <c r="B82" s="157" t="s">
        <v>716</v>
      </c>
      <c r="C82" s="158" t="s">
        <v>160</v>
      </c>
      <c r="D82" s="159" t="s">
        <v>40</v>
      </c>
      <c r="E82" s="137"/>
      <c r="F82" s="138"/>
      <c r="G82" s="138"/>
      <c r="H82" s="138"/>
      <c r="I82" s="138"/>
      <c r="J82" s="138"/>
      <c r="K82" s="111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243"/>
      <c r="AB82" s="138"/>
      <c r="AC82" s="138"/>
      <c r="AD82" s="138"/>
      <c r="AE82" s="138"/>
      <c r="AF82" s="138"/>
      <c r="AG82" s="138"/>
      <c r="AH82" s="138"/>
      <c r="AI82" s="138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57">
        <v>26</v>
      </c>
      <c r="B83" s="157" t="s">
        <v>717</v>
      </c>
      <c r="C83" s="158" t="s">
        <v>718</v>
      </c>
      <c r="D83" s="159" t="s">
        <v>719</v>
      </c>
      <c r="E83" s="137"/>
      <c r="F83" s="138"/>
      <c r="G83" s="138"/>
      <c r="H83" s="138"/>
      <c r="I83" s="138"/>
      <c r="J83" s="138"/>
      <c r="K83" s="111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243"/>
      <c r="AB83" s="138"/>
      <c r="AC83" s="138"/>
      <c r="AD83" s="138"/>
      <c r="AE83" s="138"/>
      <c r="AF83" s="138"/>
      <c r="AG83" s="138"/>
      <c r="AH83" s="138"/>
      <c r="AI83" s="138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57">
        <v>27</v>
      </c>
      <c r="B84" s="157" t="s">
        <v>720</v>
      </c>
      <c r="C84" s="158" t="s">
        <v>721</v>
      </c>
      <c r="D84" s="159" t="s">
        <v>62</v>
      </c>
      <c r="E84" s="137"/>
      <c r="F84" s="138"/>
      <c r="G84" s="138"/>
      <c r="H84" s="138"/>
      <c r="I84" s="138"/>
      <c r="J84" s="138"/>
      <c r="K84" s="111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243"/>
      <c r="AB84" s="138"/>
      <c r="AC84" s="138"/>
      <c r="AD84" s="138"/>
      <c r="AE84" s="138"/>
      <c r="AF84" s="138"/>
      <c r="AG84" s="138"/>
      <c r="AH84" s="138"/>
      <c r="AI84" s="138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7">
        <v>28</v>
      </c>
      <c r="B85" s="157"/>
      <c r="C85" s="158"/>
      <c r="D85" s="159"/>
      <c r="E85" s="137"/>
      <c r="F85" s="138"/>
      <c r="G85" s="138"/>
      <c r="H85" s="138"/>
      <c r="I85" s="138"/>
      <c r="J85" s="138"/>
      <c r="K85" s="111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243"/>
      <c r="AB85" s="138"/>
      <c r="AC85" s="138"/>
      <c r="AD85" s="138"/>
      <c r="AE85" s="138"/>
      <c r="AF85" s="138"/>
      <c r="AG85" s="138"/>
      <c r="AH85" s="138"/>
      <c r="AI85" s="138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7">
        <v>29</v>
      </c>
      <c r="B86" s="157"/>
      <c r="C86" s="158"/>
      <c r="D86" s="159"/>
      <c r="E86" s="137"/>
      <c r="F86" s="138"/>
      <c r="G86" s="138"/>
      <c r="H86" s="138"/>
      <c r="I86" s="138"/>
      <c r="J86" s="138"/>
      <c r="K86" s="111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243"/>
      <c r="AB86" s="138"/>
      <c r="AC86" s="138"/>
      <c r="AD86" s="138"/>
      <c r="AE86" s="138"/>
      <c r="AF86" s="138"/>
      <c r="AG86" s="138"/>
      <c r="AH86" s="138"/>
      <c r="AI86" s="138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88"/>
      <c r="C87" s="9"/>
      <c r="D87" s="10"/>
      <c r="E87" s="137"/>
      <c r="F87" s="138"/>
      <c r="G87" s="138"/>
      <c r="H87" s="138"/>
      <c r="I87" s="138"/>
      <c r="J87" s="138"/>
      <c r="K87" s="111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243"/>
      <c r="AB87" s="138"/>
      <c r="AC87" s="138"/>
      <c r="AD87" s="138"/>
      <c r="AE87" s="138"/>
      <c r="AF87" s="138"/>
      <c r="AG87" s="138"/>
      <c r="AH87" s="138"/>
      <c r="AI87" s="138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8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88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88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6" t="s">
        <v>17</v>
      </c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91">
        <f t="shared" ref="AJ92:AO92" si="9">SUM(AJ58:AJ91)</f>
        <v>0</v>
      </c>
      <c r="AK92" s="91">
        <f t="shared" si="9"/>
        <v>0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52"/>
      <c r="D93" s="252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52"/>
      <c r="D96" s="252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52"/>
      <c r="D97" s="252"/>
      <c r="E97" s="252"/>
      <c r="F97" s="252"/>
      <c r="G97" s="252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52"/>
      <c r="D98" s="252"/>
      <c r="E98" s="252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52"/>
      <c r="D99" s="252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opLeftCell="A7" zoomScale="55" zoomScaleNormal="55" workbookViewId="0">
      <selection activeCell="AL28" sqref="AL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3" t="s">
        <v>798</v>
      </c>
      <c r="AG6" s="253"/>
      <c r="AH6" s="253"/>
      <c r="AI6" s="253"/>
      <c r="AJ6" s="253"/>
      <c r="AK6" s="253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82" customFormat="1" ht="30" customHeight="1">
      <c r="A9" s="4">
        <v>1</v>
      </c>
      <c r="B9" s="174" t="s">
        <v>161</v>
      </c>
      <c r="C9" s="175" t="s">
        <v>162</v>
      </c>
      <c r="D9" s="176" t="s">
        <v>99</v>
      </c>
      <c r="E9" s="86"/>
      <c r="F9" s="8" t="s">
        <v>8</v>
      </c>
      <c r="G9" s="8"/>
      <c r="H9" s="8"/>
      <c r="I9" s="8"/>
      <c r="J9" s="8"/>
      <c r="K9" s="8"/>
      <c r="L9" s="8"/>
      <c r="M9" s="8" t="s">
        <v>8</v>
      </c>
      <c r="N9" s="8"/>
      <c r="O9" s="8" t="s">
        <v>9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">
        <f t="shared" ref="AJ9:AJ39" si="0">COUNTIF(E9:AI9,"K")+2*COUNTIF(E9:AI9,"2K")+COUNTIF(E9:AI9,"TK")+COUNTIF(E9:AI9,"KT")</f>
        <v>2</v>
      </c>
      <c r="AK9" s="4">
        <f t="shared" ref="AK9:AK39" si="1">COUNTIF(E9:AI9,"P")+2*COUNTIF(F9:AJ9,"2P")</f>
        <v>1</v>
      </c>
      <c r="AL9" s="4">
        <f t="shared" ref="AL9:AL39" si="2">COUNTIF(E9:AI9,"T")+2*COUNTIF(E9:AI9,"2T")+COUNTIF(E9:AI9,"TK")+COUNTIF(E9:AI9,"KT")</f>
        <v>0</v>
      </c>
      <c r="AM9" s="79"/>
      <c r="AN9" s="80"/>
      <c r="AO9" s="81"/>
    </row>
    <row r="10" spans="1:41" s="82" customFormat="1" ht="30" customHeight="1">
      <c r="A10" s="156">
        <v>2</v>
      </c>
      <c r="B10" s="172" t="s">
        <v>163</v>
      </c>
      <c r="C10" s="173" t="s">
        <v>164</v>
      </c>
      <c r="D10" s="177" t="s">
        <v>104</v>
      </c>
      <c r="E10" s="44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 t="s">
        <v>8</v>
      </c>
      <c r="R10" s="112"/>
      <c r="S10" s="112" t="s">
        <v>10</v>
      </c>
      <c r="T10" s="112"/>
      <c r="U10" s="112"/>
      <c r="V10" s="112" t="s">
        <v>8</v>
      </c>
      <c r="W10" s="112"/>
      <c r="X10" s="112"/>
      <c r="Y10" s="112"/>
      <c r="Z10" s="112"/>
      <c r="AA10" s="112"/>
      <c r="AB10" s="112"/>
      <c r="AC10" s="112"/>
      <c r="AD10" s="112"/>
      <c r="AE10" s="112" t="s">
        <v>8</v>
      </c>
      <c r="AF10" s="112"/>
      <c r="AG10" s="112"/>
      <c r="AH10" s="112"/>
      <c r="AI10" s="112"/>
      <c r="AJ10" s="4">
        <f t="shared" si="0"/>
        <v>3</v>
      </c>
      <c r="AK10" s="4">
        <f t="shared" si="1"/>
        <v>0</v>
      </c>
      <c r="AL10" s="4">
        <f t="shared" si="2"/>
        <v>1</v>
      </c>
      <c r="AM10" s="81"/>
      <c r="AN10" s="81"/>
      <c r="AO10" s="81"/>
    </row>
    <row r="11" spans="1:41" s="82" customFormat="1" ht="30" customHeight="1">
      <c r="A11" s="4">
        <v>3</v>
      </c>
      <c r="B11" s="178" t="s">
        <v>186</v>
      </c>
      <c r="C11" s="179" t="s">
        <v>187</v>
      </c>
      <c r="D11" s="177" t="s">
        <v>75</v>
      </c>
      <c r="E11" s="86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/>
      <c r="Q11" s="8"/>
      <c r="R11" s="8"/>
      <c r="S11" s="8" t="s">
        <v>9</v>
      </c>
      <c r="T11" s="8" t="s">
        <v>10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4">
        <f t="shared" si="0"/>
        <v>1</v>
      </c>
      <c r="AK11" s="4">
        <f t="shared" si="1"/>
        <v>1</v>
      </c>
      <c r="AL11" s="4">
        <f t="shared" si="2"/>
        <v>1</v>
      </c>
      <c r="AM11" s="81"/>
      <c r="AN11" s="81"/>
      <c r="AO11" s="81"/>
    </row>
    <row r="12" spans="1:41" s="82" customFormat="1" ht="30" customHeight="1">
      <c r="A12" s="4">
        <v>4</v>
      </c>
      <c r="B12" s="178" t="s">
        <v>165</v>
      </c>
      <c r="C12" s="175" t="s">
        <v>166</v>
      </c>
      <c r="D12" s="176" t="s">
        <v>52</v>
      </c>
      <c r="E12" s="86" t="s">
        <v>8</v>
      </c>
      <c r="F12" s="8" t="s">
        <v>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 t="s">
        <v>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">
        <f t="shared" si="0"/>
        <v>3</v>
      </c>
      <c r="AK12" s="4">
        <f t="shared" si="1"/>
        <v>0</v>
      </c>
      <c r="AL12" s="4">
        <f t="shared" si="2"/>
        <v>0</v>
      </c>
      <c r="AM12" s="81"/>
      <c r="AN12" s="81"/>
      <c r="AO12" s="81"/>
    </row>
    <row r="13" spans="1:41" s="82" customFormat="1" ht="30" customHeight="1">
      <c r="A13" s="156">
        <v>5</v>
      </c>
      <c r="B13" s="172" t="s">
        <v>167</v>
      </c>
      <c r="C13" s="173" t="s">
        <v>168</v>
      </c>
      <c r="D13" s="177" t="s">
        <v>169</v>
      </c>
      <c r="E13" s="44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 t="s">
        <v>9</v>
      </c>
      <c r="W13" s="112"/>
      <c r="X13" s="112"/>
      <c r="Y13" s="112"/>
      <c r="Z13" s="112"/>
      <c r="AA13" s="112"/>
      <c r="AB13" s="112"/>
      <c r="AC13" s="112"/>
      <c r="AD13" s="8"/>
      <c r="AE13" s="112" t="s">
        <v>9</v>
      </c>
      <c r="AF13" s="112" t="s">
        <v>9</v>
      </c>
      <c r="AG13" s="112" t="s">
        <v>9</v>
      </c>
      <c r="AH13" s="112" t="s">
        <v>8</v>
      </c>
      <c r="AI13" s="112"/>
      <c r="AJ13" s="4">
        <f t="shared" si="0"/>
        <v>1</v>
      </c>
      <c r="AK13" s="4">
        <f t="shared" si="1"/>
        <v>4</v>
      </c>
      <c r="AL13" s="4">
        <f t="shared" si="2"/>
        <v>0</v>
      </c>
      <c r="AM13" s="81"/>
      <c r="AN13" s="81"/>
      <c r="AO13" s="81"/>
    </row>
    <row r="14" spans="1:41" s="82" customFormat="1" ht="30" customHeight="1">
      <c r="A14" s="4">
        <v>6</v>
      </c>
      <c r="B14" s="178" t="s">
        <v>170</v>
      </c>
      <c r="C14" s="175" t="s">
        <v>12</v>
      </c>
      <c r="D14" s="176" t="s">
        <v>13</v>
      </c>
      <c r="E14" s="8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">
        <f t="shared" si="0"/>
        <v>0</v>
      </c>
      <c r="AK14" s="4">
        <f t="shared" si="1"/>
        <v>0</v>
      </c>
      <c r="AL14" s="4">
        <f t="shared" si="2"/>
        <v>0</v>
      </c>
      <c r="AM14" s="81"/>
      <c r="AN14" s="81"/>
      <c r="AO14" s="81"/>
    </row>
    <row r="15" spans="1:41" s="82" customFormat="1" ht="30" customHeight="1">
      <c r="A15" s="4">
        <v>7</v>
      </c>
      <c r="B15" s="172" t="s">
        <v>171</v>
      </c>
      <c r="C15" s="173" t="s">
        <v>172</v>
      </c>
      <c r="D15" s="177" t="s">
        <v>42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38" t="s">
        <v>8</v>
      </c>
      <c r="W15" s="8"/>
      <c r="X15" s="8"/>
      <c r="Y15" s="8"/>
      <c r="Z15" s="8"/>
      <c r="AA15" s="8"/>
      <c r="AB15" s="8"/>
      <c r="AC15" s="8"/>
      <c r="AD15" s="8"/>
      <c r="AE15" s="8" t="s">
        <v>9</v>
      </c>
      <c r="AF15" s="8" t="s">
        <v>9</v>
      </c>
      <c r="AG15" s="8" t="s">
        <v>9</v>
      </c>
      <c r="AH15" s="8" t="s">
        <v>8</v>
      </c>
      <c r="AI15" s="8"/>
      <c r="AJ15" s="4">
        <f t="shared" si="0"/>
        <v>2</v>
      </c>
      <c r="AK15" s="4">
        <f t="shared" si="1"/>
        <v>3</v>
      </c>
      <c r="AL15" s="4">
        <f t="shared" si="2"/>
        <v>0</v>
      </c>
      <c r="AM15" s="81"/>
      <c r="AN15" s="81"/>
      <c r="AO15" s="81"/>
    </row>
    <row r="16" spans="1:41" s="82" customFormat="1" ht="30" customHeight="1">
      <c r="A16" s="4">
        <v>8</v>
      </c>
      <c r="B16" s="172" t="s">
        <v>173</v>
      </c>
      <c r="C16" s="173" t="s">
        <v>174</v>
      </c>
      <c r="D16" s="177" t="s">
        <v>32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3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">
        <f t="shared" si="0"/>
        <v>0</v>
      </c>
      <c r="AK16" s="4">
        <f t="shared" si="1"/>
        <v>0</v>
      </c>
      <c r="AL16" s="4">
        <f t="shared" si="2"/>
        <v>0</v>
      </c>
      <c r="AM16" s="81"/>
      <c r="AN16" s="81"/>
      <c r="AO16" s="81"/>
    </row>
    <row r="17" spans="1:41" s="82" customFormat="1" ht="30" customHeight="1">
      <c r="A17" s="156">
        <v>9</v>
      </c>
      <c r="B17" s="178" t="s">
        <v>188</v>
      </c>
      <c r="C17" s="179" t="s">
        <v>116</v>
      </c>
      <c r="D17" s="177" t="s">
        <v>32</v>
      </c>
      <c r="E17" s="44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4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4">
        <f t="shared" si="0"/>
        <v>0</v>
      </c>
      <c r="AK17" s="4">
        <f t="shared" si="1"/>
        <v>0</v>
      </c>
      <c r="AL17" s="4">
        <f t="shared" si="2"/>
        <v>0</v>
      </c>
      <c r="AM17" s="81"/>
      <c r="AN17" s="81"/>
      <c r="AO17" s="81"/>
    </row>
    <row r="18" spans="1:41" s="82" customFormat="1" ht="30" customHeight="1">
      <c r="A18" s="4">
        <v>10</v>
      </c>
      <c r="B18" s="178" t="s">
        <v>189</v>
      </c>
      <c r="C18" s="179" t="s">
        <v>190</v>
      </c>
      <c r="D18" s="177" t="s">
        <v>32</v>
      </c>
      <c r="E18" s="8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 t="s">
        <v>9</v>
      </c>
      <c r="S18" s="8" t="s">
        <v>9</v>
      </c>
      <c r="T18" s="8"/>
      <c r="U18" s="8"/>
      <c r="V18" s="13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">
        <f t="shared" si="0"/>
        <v>0</v>
      </c>
      <c r="AK18" s="4">
        <f t="shared" si="1"/>
        <v>2</v>
      </c>
      <c r="AL18" s="4">
        <f t="shared" si="2"/>
        <v>0</v>
      </c>
      <c r="AM18" s="81"/>
      <c r="AN18" s="81"/>
      <c r="AO18" s="81"/>
    </row>
    <row r="19" spans="1:41" s="82" customFormat="1" ht="30" customHeight="1">
      <c r="A19" s="4">
        <v>11</v>
      </c>
      <c r="B19" s="178" t="s">
        <v>191</v>
      </c>
      <c r="C19" s="179" t="s">
        <v>192</v>
      </c>
      <c r="D19" s="177" t="s">
        <v>54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3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">
        <f t="shared" si="0"/>
        <v>0</v>
      </c>
      <c r="AK19" s="4">
        <f t="shared" si="1"/>
        <v>0</v>
      </c>
      <c r="AL19" s="4">
        <f t="shared" si="2"/>
        <v>0</v>
      </c>
      <c r="AM19" s="81"/>
      <c r="AN19" s="81"/>
      <c r="AO19" s="81"/>
    </row>
    <row r="20" spans="1:41" s="82" customFormat="1" ht="30" customHeight="1">
      <c r="A20" s="4">
        <v>12</v>
      </c>
      <c r="B20" s="178" t="s">
        <v>193</v>
      </c>
      <c r="C20" s="179" t="s">
        <v>194</v>
      </c>
      <c r="D20" s="177" t="s">
        <v>54</v>
      </c>
      <c r="E20" s="86"/>
      <c r="F20" s="8"/>
      <c r="G20" s="8"/>
      <c r="H20" s="8"/>
      <c r="I20" s="8"/>
      <c r="J20" s="8"/>
      <c r="K20" s="8"/>
      <c r="L20" s="8"/>
      <c r="M20" s="8"/>
      <c r="N20" s="8"/>
      <c r="O20" s="8" t="s">
        <v>8</v>
      </c>
      <c r="P20" s="8"/>
      <c r="Q20" s="8"/>
      <c r="R20" s="8"/>
      <c r="S20" s="8"/>
      <c r="T20" s="8"/>
      <c r="U20" s="8"/>
      <c r="V20" s="13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 t="s">
        <v>8</v>
      </c>
      <c r="AI20" s="8"/>
      <c r="AJ20" s="4">
        <f t="shared" si="0"/>
        <v>2</v>
      </c>
      <c r="AK20" s="4">
        <f t="shared" si="1"/>
        <v>0</v>
      </c>
      <c r="AL20" s="4">
        <f t="shared" si="2"/>
        <v>0</v>
      </c>
      <c r="AM20" s="81"/>
      <c r="AN20" s="81"/>
      <c r="AO20" s="81"/>
    </row>
    <row r="21" spans="1:41" s="82" customFormat="1" ht="30" customHeight="1">
      <c r="A21" s="4">
        <v>13</v>
      </c>
      <c r="B21" s="172" t="s">
        <v>175</v>
      </c>
      <c r="C21" s="173" t="s">
        <v>176</v>
      </c>
      <c r="D21" s="177" t="s">
        <v>76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 t="s">
        <v>9</v>
      </c>
      <c r="S21" s="86"/>
      <c r="T21" s="86"/>
      <c r="U21" s="86"/>
      <c r="V21" s="136"/>
      <c r="W21" s="86"/>
      <c r="X21" s="86"/>
      <c r="Y21" s="86"/>
      <c r="Z21" s="86"/>
      <c r="AA21" s="86"/>
      <c r="AB21" s="86"/>
      <c r="AC21" s="86"/>
      <c r="AD21" s="118"/>
      <c r="AE21" s="86"/>
      <c r="AF21" s="86"/>
      <c r="AG21" s="86"/>
      <c r="AH21" s="86"/>
      <c r="AI21" s="86"/>
      <c r="AJ21" s="4">
        <f t="shared" si="0"/>
        <v>0</v>
      </c>
      <c r="AK21" s="4">
        <f t="shared" si="1"/>
        <v>1</v>
      </c>
      <c r="AL21" s="4">
        <f t="shared" si="2"/>
        <v>0</v>
      </c>
      <c r="AM21" s="81"/>
      <c r="AN21" s="81"/>
      <c r="AO21" s="81"/>
    </row>
    <row r="22" spans="1:41" s="82" customFormat="1" ht="30" customHeight="1">
      <c r="A22" s="4">
        <v>14</v>
      </c>
      <c r="B22" s="178" t="s">
        <v>195</v>
      </c>
      <c r="C22" s="179" t="s">
        <v>196</v>
      </c>
      <c r="D22" s="177" t="s">
        <v>43</v>
      </c>
      <c r="E22" s="86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 t="s">
        <v>8</v>
      </c>
      <c r="T22" s="8"/>
      <c r="U22" s="8"/>
      <c r="V22" s="138"/>
      <c r="W22" s="8"/>
      <c r="X22" s="8"/>
      <c r="Y22" s="8"/>
      <c r="Z22" s="8"/>
      <c r="AA22" s="8"/>
      <c r="AB22" s="8"/>
      <c r="AC22" s="8"/>
      <c r="AD22" s="8"/>
      <c r="AE22" s="8" t="s">
        <v>8</v>
      </c>
      <c r="AF22" s="8"/>
      <c r="AG22" s="8"/>
      <c r="AH22" s="8"/>
      <c r="AI22" s="8"/>
      <c r="AJ22" s="4">
        <f t="shared" si="0"/>
        <v>3</v>
      </c>
      <c r="AK22" s="4">
        <f t="shared" si="1"/>
        <v>0</v>
      </c>
      <c r="AL22" s="4">
        <f t="shared" si="2"/>
        <v>0</v>
      </c>
      <c r="AM22" s="257"/>
      <c r="AN22" s="258"/>
      <c r="AO22" s="81"/>
    </row>
    <row r="23" spans="1:41" s="82" customFormat="1" ht="30" customHeight="1">
      <c r="A23" s="4">
        <v>15</v>
      </c>
      <c r="B23" s="172" t="s">
        <v>177</v>
      </c>
      <c r="C23" s="173" t="s">
        <v>178</v>
      </c>
      <c r="D23" s="177" t="s">
        <v>83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3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">
        <f t="shared" si="0"/>
        <v>0</v>
      </c>
      <c r="AK23" s="4">
        <f t="shared" si="1"/>
        <v>0</v>
      </c>
      <c r="AL23" s="4">
        <f t="shared" si="2"/>
        <v>0</v>
      </c>
      <c r="AM23" s="81"/>
      <c r="AN23" s="81"/>
      <c r="AO23" s="81"/>
    </row>
    <row r="24" spans="1:41" s="82" customFormat="1" ht="30" customHeight="1">
      <c r="A24" s="4">
        <v>16</v>
      </c>
      <c r="B24" s="178" t="s">
        <v>197</v>
      </c>
      <c r="C24" s="179" t="s">
        <v>80</v>
      </c>
      <c r="D24" s="177" t="s">
        <v>83</v>
      </c>
      <c r="E24" s="8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3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">
        <f t="shared" si="0"/>
        <v>0</v>
      </c>
      <c r="AK24" s="4">
        <f t="shared" si="1"/>
        <v>0</v>
      </c>
      <c r="AL24" s="4">
        <f t="shared" si="2"/>
        <v>0</v>
      </c>
      <c r="AM24" s="81"/>
      <c r="AN24" s="81"/>
      <c r="AO24" s="81"/>
    </row>
    <row r="25" spans="1:41" s="82" customFormat="1" ht="30" customHeight="1">
      <c r="A25" s="4">
        <v>17</v>
      </c>
      <c r="B25" s="178" t="s">
        <v>198</v>
      </c>
      <c r="C25" s="179" t="s">
        <v>39</v>
      </c>
      <c r="D25" s="177" t="s">
        <v>81</v>
      </c>
      <c r="E25" s="86"/>
      <c r="F25" s="8" t="s">
        <v>8</v>
      </c>
      <c r="G25" s="8"/>
      <c r="H25" s="8"/>
      <c r="I25" s="8"/>
      <c r="J25" s="8" t="s">
        <v>9</v>
      </c>
      <c r="K25" s="8"/>
      <c r="L25" s="8"/>
      <c r="M25" s="8"/>
      <c r="N25" s="8"/>
      <c r="O25" s="8"/>
      <c r="P25" s="8"/>
      <c r="Q25" s="8"/>
      <c r="R25" s="8"/>
      <c r="S25" s="8"/>
      <c r="T25" s="8" t="s">
        <v>8</v>
      </c>
      <c r="U25" s="8"/>
      <c r="V25" s="13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">
        <f t="shared" si="0"/>
        <v>2</v>
      </c>
      <c r="AK25" s="4">
        <f t="shared" si="1"/>
        <v>1</v>
      </c>
      <c r="AL25" s="4">
        <f t="shared" si="2"/>
        <v>0</v>
      </c>
      <c r="AM25" s="81"/>
      <c r="AN25" s="81"/>
      <c r="AO25" s="81"/>
    </row>
    <row r="26" spans="1:41" s="82" customFormat="1" ht="30" customHeight="1">
      <c r="A26" s="4">
        <v>18</v>
      </c>
      <c r="B26" s="172" t="s">
        <v>179</v>
      </c>
      <c r="C26" s="173" t="s">
        <v>180</v>
      </c>
      <c r="D26" s="177" t="s">
        <v>35</v>
      </c>
      <c r="E26" s="8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 t="s">
        <v>9</v>
      </c>
      <c r="S26" s="8"/>
      <c r="T26" s="8"/>
      <c r="U26" s="8"/>
      <c r="V26" s="138" t="s">
        <v>8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 t="s">
        <v>10</v>
      </c>
      <c r="AH26" s="8" t="s">
        <v>8</v>
      </c>
      <c r="AI26" s="8"/>
      <c r="AJ26" s="4">
        <f t="shared" si="0"/>
        <v>2</v>
      </c>
      <c r="AK26" s="4">
        <f t="shared" si="1"/>
        <v>1</v>
      </c>
      <c r="AL26" s="4">
        <f t="shared" si="2"/>
        <v>1</v>
      </c>
      <c r="AM26" s="81"/>
      <c r="AN26" s="81"/>
      <c r="AO26" s="81"/>
    </row>
    <row r="27" spans="1:41" s="82" customFormat="1" ht="30" customHeight="1">
      <c r="A27" s="4">
        <v>19</v>
      </c>
      <c r="B27" s="178" t="s">
        <v>199</v>
      </c>
      <c r="C27" s="179" t="s">
        <v>200</v>
      </c>
      <c r="D27" s="177" t="s">
        <v>16</v>
      </c>
      <c r="E27" s="8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3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">
        <f t="shared" si="0"/>
        <v>0</v>
      </c>
      <c r="AK27" s="4">
        <f t="shared" si="1"/>
        <v>0</v>
      </c>
      <c r="AL27" s="4">
        <f t="shared" si="2"/>
        <v>0</v>
      </c>
      <c r="AM27" s="81"/>
      <c r="AN27" s="81"/>
      <c r="AO27" s="81"/>
    </row>
    <row r="28" spans="1:41" s="82" customFormat="1" ht="30" customHeight="1">
      <c r="A28" s="4">
        <v>20</v>
      </c>
      <c r="B28" s="172" t="s">
        <v>182</v>
      </c>
      <c r="C28" s="173" t="s">
        <v>183</v>
      </c>
      <c r="D28" s="177" t="s">
        <v>58</v>
      </c>
      <c r="E28" s="8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3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">
        <f t="shared" si="0"/>
        <v>0</v>
      </c>
      <c r="AK28" s="4">
        <f t="shared" si="1"/>
        <v>0</v>
      </c>
      <c r="AL28" s="4">
        <f t="shared" si="2"/>
        <v>0</v>
      </c>
      <c r="AM28" s="81"/>
      <c r="AN28" s="81"/>
      <c r="AO28" s="81"/>
    </row>
    <row r="29" spans="1:41" s="82" customFormat="1" ht="30" customHeight="1">
      <c r="A29" s="4">
        <v>21</v>
      </c>
      <c r="B29" s="178" t="s">
        <v>201</v>
      </c>
      <c r="C29" s="179" t="s">
        <v>202</v>
      </c>
      <c r="D29" s="177" t="s">
        <v>91</v>
      </c>
      <c r="E29" s="86"/>
      <c r="F29" s="8"/>
      <c r="G29" s="8"/>
      <c r="H29" s="8"/>
      <c r="I29" s="8"/>
      <c r="J29" s="8"/>
      <c r="K29" s="8"/>
      <c r="L29" s="8"/>
      <c r="M29" s="8" t="s">
        <v>10</v>
      </c>
      <c r="N29" s="8"/>
      <c r="O29" s="8"/>
      <c r="P29" s="8"/>
      <c r="Q29" s="8"/>
      <c r="R29" s="8"/>
      <c r="S29" s="8"/>
      <c r="T29" s="8"/>
      <c r="U29" s="8"/>
      <c r="V29" s="13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 t="s">
        <v>10</v>
      </c>
      <c r="AH29" s="8"/>
      <c r="AI29" s="8"/>
      <c r="AJ29" s="4">
        <f t="shared" si="0"/>
        <v>0</v>
      </c>
      <c r="AK29" s="4">
        <f t="shared" si="1"/>
        <v>0</v>
      </c>
      <c r="AL29" s="4">
        <f t="shared" si="2"/>
        <v>2</v>
      </c>
      <c r="AM29" s="81"/>
      <c r="AN29" s="81"/>
      <c r="AO29" s="81"/>
    </row>
    <row r="30" spans="1:41" s="1" customFormat="1" ht="30" customHeight="1">
      <c r="A30" s="3">
        <v>22</v>
      </c>
      <c r="B30" s="172" t="s">
        <v>184</v>
      </c>
      <c r="C30" s="173" t="s">
        <v>73</v>
      </c>
      <c r="D30" s="177" t="s">
        <v>82</v>
      </c>
      <c r="E30" s="86"/>
      <c r="F30" s="8"/>
      <c r="G30" s="8"/>
      <c r="H30" s="8" t="s">
        <v>9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 t="s">
        <v>8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">
        <f t="shared" si="0"/>
        <v>1</v>
      </c>
      <c r="AK30" s="3">
        <f t="shared" si="1"/>
        <v>1</v>
      </c>
      <c r="AL30" s="3">
        <f t="shared" si="2"/>
        <v>0</v>
      </c>
      <c r="AM30" s="25"/>
      <c r="AN30" s="25"/>
      <c r="AO30" s="25"/>
    </row>
    <row r="31" spans="1:41" s="1" customFormat="1" ht="30" customHeight="1">
      <c r="A31" s="3">
        <v>23</v>
      </c>
      <c r="B31" s="180" t="s">
        <v>203</v>
      </c>
      <c r="C31" s="181" t="s">
        <v>204</v>
      </c>
      <c r="D31" s="177" t="s">
        <v>205</v>
      </c>
      <c r="E31" s="86"/>
      <c r="F31" s="8"/>
      <c r="G31" s="8"/>
      <c r="H31" s="8"/>
      <c r="I31" s="8"/>
      <c r="J31" s="8"/>
      <c r="K31" s="8"/>
      <c r="L31" s="8"/>
      <c r="M31" s="8" t="s">
        <v>8</v>
      </c>
      <c r="N31" s="8"/>
      <c r="O31" s="8"/>
      <c r="P31" s="8"/>
      <c r="Q31" s="8"/>
      <c r="R31" s="8" t="s">
        <v>8</v>
      </c>
      <c r="S31" s="8"/>
      <c r="T31" s="8" t="s">
        <v>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 t="s">
        <v>8</v>
      </c>
      <c r="AF31" s="8"/>
      <c r="AG31" s="8"/>
      <c r="AH31" s="8"/>
      <c r="AI31" s="8"/>
      <c r="AJ31" s="3">
        <f t="shared" si="0"/>
        <v>4</v>
      </c>
      <c r="AK31" s="3">
        <f t="shared" si="1"/>
        <v>0</v>
      </c>
      <c r="AL31" s="3">
        <f t="shared" si="2"/>
        <v>0</v>
      </c>
      <c r="AM31" s="25"/>
      <c r="AN31" s="25"/>
      <c r="AO31" s="25"/>
    </row>
    <row r="32" spans="1:41" s="1" customFormat="1" ht="30" customHeight="1">
      <c r="A32" s="3">
        <v>24</v>
      </c>
      <c r="B32" s="178" t="s">
        <v>206</v>
      </c>
      <c r="C32" s="179" t="s">
        <v>49</v>
      </c>
      <c r="D32" s="177" t="s">
        <v>79</v>
      </c>
      <c r="E32" s="86"/>
      <c r="F32" s="8"/>
      <c r="G32" s="8"/>
      <c r="H32" s="8"/>
      <c r="I32" s="8"/>
      <c r="J32" s="8"/>
      <c r="K32" s="8"/>
      <c r="L32" s="8"/>
      <c r="M32" s="8" t="s">
        <v>10</v>
      </c>
      <c r="N32" s="8"/>
      <c r="O32" s="8" t="s">
        <v>8</v>
      </c>
      <c r="P32" s="8"/>
      <c r="Q32" s="8"/>
      <c r="R32" s="8"/>
      <c r="S32" s="8" t="s">
        <v>8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 t="s">
        <v>8</v>
      </c>
      <c r="AF32" s="8"/>
      <c r="AG32" s="8"/>
      <c r="AH32" s="8"/>
      <c r="AI32" s="8"/>
      <c r="AJ32" s="3">
        <f t="shared" si="0"/>
        <v>3</v>
      </c>
      <c r="AK32" s="3">
        <f t="shared" si="1"/>
        <v>0</v>
      </c>
      <c r="AL32" s="3">
        <f t="shared" si="2"/>
        <v>1</v>
      </c>
      <c r="AM32" s="25"/>
      <c r="AN32" s="25"/>
      <c r="AO32" s="25"/>
    </row>
    <row r="33" spans="1:43" s="1" customFormat="1" ht="30" customHeight="1">
      <c r="A33" s="3">
        <v>25</v>
      </c>
      <c r="B33" s="178" t="s">
        <v>207</v>
      </c>
      <c r="C33" s="179" t="s">
        <v>94</v>
      </c>
      <c r="D33" s="177" t="s">
        <v>40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 t="s">
        <v>8</v>
      </c>
      <c r="P33" s="8"/>
      <c r="Q33" s="8"/>
      <c r="R33" s="8"/>
      <c r="S33" s="8"/>
      <c r="T33" s="8"/>
      <c r="U33" s="8"/>
      <c r="V33" s="8" t="s">
        <v>8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">
        <f t="shared" si="0"/>
        <v>2</v>
      </c>
      <c r="AK33" s="3">
        <f t="shared" si="1"/>
        <v>0</v>
      </c>
      <c r="AL33" s="3">
        <f t="shared" si="2"/>
        <v>0</v>
      </c>
      <c r="AM33" s="25"/>
      <c r="AN33" s="25"/>
      <c r="AO33" s="25"/>
    </row>
    <row r="34" spans="1:43" s="1" customFormat="1" ht="30" customHeight="1">
      <c r="A34" s="3">
        <v>26</v>
      </c>
      <c r="B34" s="172" t="s">
        <v>185</v>
      </c>
      <c r="C34" s="173" t="s">
        <v>84</v>
      </c>
      <c r="D34" s="177" t="s">
        <v>103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">
        <f t="shared" si="0"/>
        <v>0</v>
      </c>
      <c r="AK34" s="3">
        <f t="shared" si="1"/>
        <v>0</v>
      </c>
      <c r="AL34" s="3">
        <f t="shared" si="2"/>
        <v>0</v>
      </c>
      <c r="AM34" s="25"/>
      <c r="AN34" s="25"/>
      <c r="AO34" s="25"/>
    </row>
    <row r="35" spans="1:43" s="1" customFormat="1" ht="30" customHeight="1">
      <c r="A35" s="3">
        <v>27</v>
      </c>
      <c r="B35" s="95"/>
      <c r="C35" s="96"/>
      <c r="D35" s="9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">
        <f t="shared" si="0"/>
        <v>0</v>
      </c>
      <c r="AK35" s="3">
        <f t="shared" si="1"/>
        <v>0</v>
      </c>
      <c r="AL35" s="3">
        <f t="shared" si="2"/>
        <v>0</v>
      </c>
      <c r="AM35" s="25"/>
      <c r="AN35" s="25"/>
      <c r="AO35" s="25"/>
    </row>
    <row r="36" spans="1:43" s="1" customFormat="1" ht="30" customHeight="1">
      <c r="A36" s="3">
        <v>28</v>
      </c>
      <c r="B36" s="100"/>
      <c r="C36" s="101"/>
      <c r="D36" s="99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0"/>
        <v>0</v>
      </c>
      <c r="AK36" s="3">
        <f t="shared" si="1"/>
        <v>0</v>
      </c>
      <c r="AL36" s="3">
        <f t="shared" si="2"/>
        <v>0</v>
      </c>
      <c r="AM36" s="25"/>
      <c r="AN36" s="25"/>
      <c r="AO36" s="25"/>
    </row>
    <row r="37" spans="1:43" s="1" customFormat="1" ht="30" customHeight="1">
      <c r="A37" s="3">
        <v>29</v>
      </c>
      <c r="B37" s="97"/>
      <c r="C37" s="98"/>
      <c r="D37" s="99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0"/>
        <v>0</v>
      </c>
      <c r="AK37" s="3">
        <f t="shared" si="1"/>
        <v>0</v>
      </c>
      <c r="AL37" s="3">
        <f t="shared" si="2"/>
        <v>0</v>
      </c>
      <c r="AM37" s="25"/>
      <c r="AN37" s="25"/>
      <c r="AO37" s="25"/>
    </row>
    <row r="38" spans="1:43" s="1" customFormat="1" ht="30" customHeight="1">
      <c r="A38" s="3">
        <v>30</v>
      </c>
      <c r="B38" s="97"/>
      <c r="C38" s="98"/>
      <c r="D38" s="99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">
        <f t="shared" si="0"/>
        <v>0</v>
      </c>
      <c r="AK38" s="3">
        <f t="shared" si="1"/>
        <v>0</v>
      </c>
      <c r="AL38" s="3">
        <f t="shared" si="2"/>
        <v>0</v>
      </c>
      <c r="AM38" s="25"/>
      <c r="AN38" s="25"/>
      <c r="AO38" s="25"/>
    </row>
    <row r="39" spans="1:43" s="1" customFormat="1" ht="30" customHeight="1">
      <c r="A39" s="3">
        <v>31</v>
      </c>
      <c r="B39" s="95"/>
      <c r="C39" s="96"/>
      <c r="D39" s="9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0"/>
        <v>0</v>
      </c>
      <c r="AK39" s="3">
        <f t="shared" si="1"/>
        <v>0</v>
      </c>
      <c r="AL39" s="3">
        <f t="shared" si="2"/>
        <v>0</v>
      </c>
      <c r="AM39" s="25"/>
      <c r="AN39" s="25"/>
      <c r="AO39" s="25"/>
    </row>
    <row r="40" spans="1:43" ht="15.75" customHeight="1">
      <c r="A40" s="27"/>
      <c r="B40" s="27"/>
      <c r="C40" s="252"/>
      <c r="D40" s="252"/>
      <c r="E40" s="35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43" s="50" customFormat="1" ht="41.25" customHeight="1">
      <c r="A41" s="130" t="s">
        <v>18</v>
      </c>
      <c r="B41" s="11"/>
      <c r="C41" s="12"/>
      <c r="D41" s="12"/>
      <c r="E41" s="13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/>
      <c r="AJ41" s="44" t="s">
        <v>19</v>
      </c>
      <c r="AK41" s="44" t="s">
        <v>20</v>
      </c>
      <c r="AL41" s="44" t="s">
        <v>21</v>
      </c>
      <c r="AM41" s="54" t="s">
        <v>22</v>
      </c>
      <c r="AN41" s="54" t="s">
        <v>23</v>
      </c>
      <c r="AO41" s="54" t="s">
        <v>24</v>
      </c>
    </row>
    <row r="42" spans="1:43" s="50" customFormat="1" ht="30" customHeight="1">
      <c r="A42" s="129" t="s">
        <v>5</v>
      </c>
      <c r="B42" s="130"/>
      <c r="C42" s="130"/>
      <c r="D42" s="130"/>
      <c r="E42" s="130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1" t="s">
        <v>25</v>
      </c>
      <c r="AK42" s="31" t="s">
        <v>26</v>
      </c>
      <c r="AL42" s="31" t="s">
        <v>27</v>
      </c>
      <c r="AM42" s="31" t="s">
        <v>28</v>
      </c>
      <c r="AN42" s="55" t="s">
        <v>29</v>
      </c>
      <c r="AO42" s="55" t="s">
        <v>30</v>
      </c>
    </row>
    <row r="43" spans="1:43" s="50" customFormat="1" ht="30" customHeight="1">
      <c r="A43" s="129">
        <v>1</v>
      </c>
      <c r="B43" s="128"/>
      <c r="C43" s="247" t="s">
        <v>7</v>
      </c>
      <c r="D43" s="248"/>
      <c r="E43" s="4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>COUNTIF(E43:AI43,"BT")</f>
        <v>0</v>
      </c>
      <c r="AK43" s="33">
        <f>COUNTIF(F43:AJ43,"D")</f>
        <v>0</v>
      </c>
      <c r="AL43" s="33">
        <f>COUNTIF(G43:AK43,"ĐP")</f>
        <v>0</v>
      </c>
      <c r="AM43" s="33">
        <f>COUNTIF(H43:AL43,"CT")</f>
        <v>0</v>
      </c>
      <c r="AN43" s="33">
        <f>COUNTIF(I43:AM43,"HT")</f>
        <v>0</v>
      </c>
      <c r="AO43" s="33">
        <f>COUNTIF(J43:AN43,"VK")</f>
        <v>0</v>
      </c>
      <c r="AP43" s="250"/>
      <c r="AQ43" s="251"/>
    </row>
    <row r="44" spans="1:43" s="50" customFormat="1" ht="30" customHeight="1">
      <c r="A44" s="129">
        <v>2</v>
      </c>
      <c r="B44" s="174" t="s">
        <v>161</v>
      </c>
      <c r="C44" s="175" t="s">
        <v>162</v>
      </c>
      <c r="D44" s="176" t="s">
        <v>99</v>
      </c>
      <c r="E44" s="7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33">
        <f t="shared" ref="AJ44:AJ76" si="3">COUNTIF(E44:AI44,"BT")</f>
        <v>0</v>
      </c>
      <c r="AK44" s="33">
        <f t="shared" ref="AK44:AK76" si="4">COUNTIF(F44:AJ44,"D")</f>
        <v>0</v>
      </c>
      <c r="AL44" s="33">
        <f t="shared" ref="AL44:AL76" si="5">COUNTIF(G44:AK44,"ĐP")</f>
        <v>0</v>
      </c>
      <c r="AM44" s="33">
        <f t="shared" ref="AM44:AM76" si="6">COUNTIF(H44:AL44,"CT")</f>
        <v>0</v>
      </c>
      <c r="AN44" s="33">
        <f t="shared" ref="AN44:AN76" si="7">COUNTIF(I44:AM44,"HT")</f>
        <v>0</v>
      </c>
      <c r="AO44" s="33">
        <f t="shared" ref="AO44:AO76" si="8">COUNTIF(J44:AN44,"VK")</f>
        <v>0</v>
      </c>
      <c r="AP44" s="127"/>
      <c r="AQ44" s="127"/>
    </row>
    <row r="45" spans="1:43" s="50" customFormat="1" ht="30" customHeight="1">
      <c r="A45" s="129">
        <v>3</v>
      </c>
      <c r="B45" s="172" t="s">
        <v>163</v>
      </c>
      <c r="C45" s="173" t="s">
        <v>164</v>
      </c>
      <c r="D45" s="177" t="s">
        <v>104</v>
      </c>
      <c r="E45" s="1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4</v>
      </c>
      <c r="B46" s="178" t="s">
        <v>186</v>
      </c>
      <c r="C46" s="179" t="s">
        <v>187</v>
      </c>
      <c r="D46" s="177" t="s">
        <v>75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5</v>
      </c>
      <c r="B47" s="178" t="s">
        <v>165</v>
      </c>
      <c r="C47" s="175" t="s">
        <v>166</v>
      </c>
      <c r="D47" s="176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6</v>
      </c>
      <c r="B48" s="172" t="s">
        <v>167</v>
      </c>
      <c r="C48" s="173" t="s">
        <v>168</v>
      </c>
      <c r="D48" s="177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7</v>
      </c>
      <c r="B49" s="178" t="s">
        <v>170</v>
      </c>
      <c r="C49" s="175" t="s">
        <v>12</v>
      </c>
      <c r="D49" s="176" t="s">
        <v>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8</v>
      </c>
      <c r="B50" s="172" t="s">
        <v>171</v>
      </c>
      <c r="C50" s="173" t="s">
        <v>172</v>
      </c>
      <c r="D50" s="177" t="s">
        <v>42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127"/>
      <c r="AQ50" s="127"/>
    </row>
    <row r="51" spans="1:43" s="50" customFormat="1" ht="30" customHeight="1">
      <c r="A51" s="129">
        <v>9</v>
      </c>
      <c r="B51" s="172" t="s">
        <v>173</v>
      </c>
      <c r="C51" s="173" t="s">
        <v>174</v>
      </c>
      <c r="D51" s="177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127"/>
      <c r="AQ51" s="127"/>
    </row>
    <row r="52" spans="1:43" s="50" customFormat="1" ht="30" customHeight="1">
      <c r="A52" s="129">
        <v>10</v>
      </c>
      <c r="B52" s="178" t="s">
        <v>188</v>
      </c>
      <c r="C52" s="179" t="s">
        <v>116</v>
      </c>
      <c r="D52" s="177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127"/>
      <c r="AQ52" s="127"/>
    </row>
    <row r="53" spans="1:43" s="50" customFormat="1" ht="30" customHeight="1">
      <c r="A53" s="129">
        <v>11</v>
      </c>
      <c r="B53" s="178" t="s">
        <v>189</v>
      </c>
      <c r="C53" s="179" t="s">
        <v>190</v>
      </c>
      <c r="D53" s="177" t="s">
        <v>32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127"/>
      <c r="AQ53" s="127"/>
    </row>
    <row r="54" spans="1:43" s="50" customFormat="1" ht="30" customHeight="1">
      <c r="A54" s="129">
        <v>12</v>
      </c>
      <c r="B54" s="178" t="s">
        <v>191</v>
      </c>
      <c r="C54" s="179" t="s">
        <v>192</v>
      </c>
      <c r="D54" s="177" t="s">
        <v>54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27"/>
      <c r="AQ54" s="127"/>
    </row>
    <row r="55" spans="1:43" s="50" customFormat="1" ht="30" customHeight="1">
      <c r="A55" s="129">
        <v>13</v>
      </c>
      <c r="B55" s="178" t="s">
        <v>193</v>
      </c>
      <c r="C55" s="179" t="s">
        <v>194</v>
      </c>
      <c r="D55" s="177" t="s">
        <v>54</v>
      </c>
      <c r="E55" s="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127"/>
      <c r="AQ55" s="127"/>
    </row>
    <row r="56" spans="1:43" s="50" customFormat="1" ht="30" customHeight="1">
      <c r="A56" s="129">
        <v>14</v>
      </c>
      <c r="B56" s="172" t="s">
        <v>175</v>
      </c>
      <c r="C56" s="173" t="s">
        <v>176</v>
      </c>
      <c r="D56" s="177" t="s">
        <v>76</v>
      </c>
      <c r="E56" s="3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0"/>
      <c r="AQ56" s="251"/>
    </row>
    <row r="57" spans="1:43" s="50" customFormat="1" ht="30" customHeight="1">
      <c r="A57" s="129">
        <v>15</v>
      </c>
      <c r="B57" s="178" t="s">
        <v>195</v>
      </c>
      <c r="C57" s="179" t="s">
        <v>196</v>
      </c>
      <c r="D57" s="177" t="s">
        <v>43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16</v>
      </c>
      <c r="B58" s="172" t="s">
        <v>177</v>
      </c>
      <c r="C58" s="173" t="s">
        <v>178</v>
      </c>
      <c r="D58" s="177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17</v>
      </c>
      <c r="B59" s="178" t="s">
        <v>197</v>
      </c>
      <c r="C59" s="179" t="s">
        <v>80</v>
      </c>
      <c r="D59" s="177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18</v>
      </c>
      <c r="B60" s="178" t="s">
        <v>198</v>
      </c>
      <c r="C60" s="179" t="s">
        <v>39</v>
      </c>
      <c r="D60" s="177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19</v>
      </c>
      <c r="B61" s="172" t="s">
        <v>179</v>
      </c>
      <c r="C61" s="173" t="s">
        <v>180</v>
      </c>
      <c r="D61" s="177" t="s">
        <v>35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20</v>
      </c>
      <c r="B62" s="178" t="s">
        <v>199</v>
      </c>
      <c r="C62" s="179" t="s">
        <v>200</v>
      </c>
      <c r="D62" s="177" t="s">
        <v>16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129">
        <v>21</v>
      </c>
      <c r="B63" s="172" t="s">
        <v>182</v>
      </c>
      <c r="C63" s="173" t="s">
        <v>183</v>
      </c>
      <c r="D63" s="177" t="s">
        <v>58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129">
        <v>22</v>
      </c>
      <c r="B64" s="178" t="s">
        <v>201</v>
      </c>
      <c r="C64" s="179" t="s">
        <v>202</v>
      </c>
      <c r="D64" s="177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129">
        <v>23</v>
      </c>
      <c r="B65" s="172" t="s">
        <v>184</v>
      </c>
      <c r="C65" s="173" t="s">
        <v>73</v>
      </c>
      <c r="D65" s="177" t="s">
        <v>82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129">
        <v>24</v>
      </c>
      <c r="B66" s="180" t="s">
        <v>203</v>
      </c>
      <c r="C66" s="181" t="s">
        <v>204</v>
      </c>
      <c r="D66" s="177" t="s">
        <v>205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129">
        <v>25</v>
      </c>
      <c r="B67" s="178" t="s">
        <v>206</v>
      </c>
      <c r="C67" s="179" t="s">
        <v>49</v>
      </c>
      <c r="D67" s="17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129">
        <v>26</v>
      </c>
      <c r="B68" s="178" t="s">
        <v>207</v>
      </c>
      <c r="C68" s="179" t="s">
        <v>94</v>
      </c>
      <c r="D68" s="177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129">
        <v>27</v>
      </c>
      <c r="B69" s="172" t="s">
        <v>185</v>
      </c>
      <c r="C69" s="173" t="s">
        <v>84</v>
      </c>
      <c r="D69" s="177" t="s">
        <v>103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129">
        <v>28</v>
      </c>
      <c r="B70" s="95"/>
      <c r="C70" s="96"/>
      <c r="D70" s="9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129">
        <v>29</v>
      </c>
      <c r="B71" s="100"/>
      <c r="C71" s="101"/>
      <c r="D71" s="9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129">
        <v>30</v>
      </c>
      <c r="B72" s="97"/>
      <c r="C72" s="98"/>
      <c r="D72" s="9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129">
        <v>31</v>
      </c>
      <c r="B73" s="97"/>
      <c r="C73" s="98"/>
      <c r="D73" s="9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129">
        <v>32</v>
      </c>
      <c r="B74" s="95"/>
      <c r="C74" s="96"/>
      <c r="D74" s="9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129">
        <v>33</v>
      </c>
      <c r="B75" s="128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129">
        <v>34</v>
      </c>
      <c r="B76" s="128"/>
      <c r="C76" s="9"/>
      <c r="D76" s="10"/>
      <c r="E76" s="12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47" customFormat="1" ht="51" customHeight="1">
      <c r="A77" s="70" t="s">
        <v>17</v>
      </c>
      <c r="B77" s="128"/>
      <c r="C77" s="9"/>
      <c r="D77" s="10"/>
      <c r="E77" s="7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2"/>
      <c r="AJ77" s="129">
        <f t="shared" ref="AJ77:AO77" si="9">SUM(AJ43:AJ76)</f>
        <v>0</v>
      </c>
      <c r="AK77" s="129">
        <f t="shared" si="9"/>
        <v>0</v>
      </c>
      <c r="AL77" s="129">
        <f t="shared" si="9"/>
        <v>0</v>
      </c>
      <c r="AM77" s="129">
        <f t="shared" si="9"/>
        <v>0</v>
      </c>
      <c r="AN77" s="129">
        <f t="shared" si="9"/>
        <v>0</v>
      </c>
      <c r="AO77" s="129">
        <f t="shared" si="9"/>
        <v>0</v>
      </c>
    </row>
    <row r="78" spans="1:41" ht="15.75" customHeight="1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5.75" customHeight="1">
      <c r="C79" s="39"/>
      <c r="D79" s="3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252"/>
      <c r="D80" s="252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252"/>
      <c r="D81" s="252"/>
      <c r="E81" s="252"/>
      <c r="F81" s="252"/>
      <c r="G81" s="252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52"/>
      <c r="D82" s="252"/>
      <c r="E82" s="252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52"/>
      <c r="D83" s="252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</sheetData>
  <mergeCells count="17"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abSelected="1" topLeftCell="A13" zoomScale="55" zoomScaleNormal="55" workbookViewId="0">
      <selection activeCell="AH34" sqref="AH34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3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246" t="s">
        <v>215</v>
      </c>
      <c r="AG6" s="246"/>
      <c r="AH6" s="246"/>
      <c r="AI6" s="246"/>
      <c r="AJ6" s="246"/>
      <c r="AK6" s="246"/>
      <c r="AL6" s="69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8" t="s">
        <v>5</v>
      </c>
      <c r="B8" s="6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8">
        <v>1</v>
      </c>
      <c r="B9" s="102" t="s">
        <v>283</v>
      </c>
      <c r="C9" s="182" t="s">
        <v>266</v>
      </c>
      <c r="D9" s="183" t="s">
        <v>67</v>
      </c>
      <c r="E9" s="144"/>
      <c r="F9" s="8"/>
      <c r="G9" s="8"/>
      <c r="H9" s="8"/>
      <c r="I9" s="111"/>
      <c r="J9" s="8"/>
      <c r="K9" s="8"/>
      <c r="L9" s="8" t="s">
        <v>10</v>
      </c>
      <c r="M9" s="8"/>
      <c r="N9" s="8"/>
      <c r="O9" s="8"/>
      <c r="P9" s="111"/>
      <c r="Q9" s="8"/>
      <c r="R9" s="111"/>
      <c r="S9" s="8"/>
      <c r="T9" s="8"/>
      <c r="U9" s="8"/>
      <c r="V9" s="111"/>
      <c r="W9" s="111"/>
      <c r="X9" s="8"/>
      <c r="Y9" s="8"/>
      <c r="Z9" s="8"/>
      <c r="AA9" s="8"/>
      <c r="AB9" s="8"/>
      <c r="AC9" s="8"/>
      <c r="AD9" s="111"/>
      <c r="AE9" s="8" t="s">
        <v>9</v>
      </c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9" si="0">COUNTIF(E9:AI9,"P")+2*COUNTIF(F9:AJ9,"2P")</f>
        <v>1</v>
      </c>
      <c r="AL9" s="68">
        <f t="shared" ref="AL9:AL39" si="1">COUNTIF(E9:AI9,"T")+2*COUNTIF(E9:AI9,"2T")+COUNTIF(E9:AI9,"TK")+COUNTIF(E9:AI9,"KT")</f>
        <v>1</v>
      </c>
      <c r="AM9" s="51"/>
      <c r="AN9" s="52"/>
      <c r="AO9" s="67"/>
    </row>
    <row r="10" spans="1:41" s="50" customFormat="1" ht="30" customHeight="1">
      <c r="A10" s="68">
        <v>2</v>
      </c>
      <c r="B10" s="102" t="s">
        <v>216</v>
      </c>
      <c r="C10" s="184" t="s">
        <v>217</v>
      </c>
      <c r="D10" s="185" t="s">
        <v>63</v>
      </c>
      <c r="E10" s="44" t="s">
        <v>8</v>
      </c>
      <c r="F10" s="112"/>
      <c r="G10" s="112"/>
      <c r="H10" s="112"/>
      <c r="I10" s="111"/>
      <c r="J10" s="112"/>
      <c r="K10" s="112"/>
      <c r="L10" s="112"/>
      <c r="M10" s="112"/>
      <c r="N10" s="112"/>
      <c r="O10" s="112"/>
      <c r="P10" s="111"/>
      <c r="Q10" s="112"/>
      <c r="R10" s="111"/>
      <c r="S10" s="112"/>
      <c r="T10" s="112"/>
      <c r="U10" s="112"/>
      <c r="V10" s="111"/>
      <c r="W10" s="111"/>
      <c r="X10" s="112"/>
      <c r="Y10" s="112"/>
      <c r="Z10" s="112"/>
      <c r="AA10" s="112"/>
      <c r="AB10" s="112"/>
      <c r="AC10" s="112"/>
      <c r="AD10" s="111"/>
      <c r="AE10" s="112"/>
      <c r="AF10" s="112"/>
      <c r="AG10" s="112"/>
      <c r="AH10" s="112" t="s">
        <v>8</v>
      </c>
      <c r="AI10" s="112"/>
      <c r="AJ10" s="68">
        <f t="shared" ref="AJ10:AJ39" si="2">COUNTIF(E10:AI10,"K")+2*COUNTIF(E10:AI10,"2K")+COUNTIF(E10:AI10,"TK")+COUNTIF(E10:AI10,"KT")</f>
        <v>2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50" customFormat="1" ht="30" customHeight="1">
      <c r="A11" s="68">
        <v>3</v>
      </c>
      <c r="B11" s="102" t="s">
        <v>218</v>
      </c>
      <c r="C11" s="184" t="s">
        <v>219</v>
      </c>
      <c r="D11" s="185" t="s">
        <v>63</v>
      </c>
      <c r="E11" s="144"/>
      <c r="F11" s="8"/>
      <c r="G11" s="8"/>
      <c r="H11" s="8"/>
      <c r="I11" s="111"/>
      <c r="J11" s="8"/>
      <c r="K11" s="8"/>
      <c r="L11" s="8"/>
      <c r="M11" s="8"/>
      <c r="N11" s="8"/>
      <c r="O11" s="8"/>
      <c r="P11" s="111"/>
      <c r="Q11" s="8"/>
      <c r="R11" s="111"/>
      <c r="S11" s="8"/>
      <c r="T11" s="8"/>
      <c r="U11" s="8"/>
      <c r="V11" s="111"/>
      <c r="W11" s="111"/>
      <c r="X11" s="8"/>
      <c r="Y11" s="8"/>
      <c r="Z11" s="8"/>
      <c r="AA11" s="8"/>
      <c r="AB11" s="8"/>
      <c r="AC11" s="8"/>
      <c r="AD11" s="111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50" customFormat="1" ht="30" customHeight="1">
      <c r="A12" s="68">
        <v>4</v>
      </c>
      <c r="B12" s="102" t="s">
        <v>284</v>
      </c>
      <c r="C12" s="182" t="s">
        <v>285</v>
      </c>
      <c r="D12" s="183" t="s">
        <v>51</v>
      </c>
      <c r="E12" s="144"/>
      <c r="F12" s="8"/>
      <c r="G12" s="8"/>
      <c r="H12" s="8"/>
      <c r="I12" s="111"/>
      <c r="J12" s="8"/>
      <c r="K12" s="8"/>
      <c r="L12" s="8"/>
      <c r="M12" s="8"/>
      <c r="N12" s="8"/>
      <c r="O12" s="8"/>
      <c r="P12" s="111"/>
      <c r="Q12" s="8"/>
      <c r="R12" s="111"/>
      <c r="S12" s="8"/>
      <c r="T12" s="8"/>
      <c r="U12" s="8"/>
      <c r="V12" s="111"/>
      <c r="W12" s="111"/>
      <c r="X12" s="8"/>
      <c r="Y12" s="8"/>
      <c r="Z12" s="8"/>
      <c r="AA12" s="8"/>
      <c r="AB12" s="8"/>
      <c r="AC12" s="8"/>
      <c r="AD12" s="111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0" customFormat="1" ht="30" customHeight="1">
      <c r="A13" s="68">
        <v>5</v>
      </c>
      <c r="B13" s="102" t="s">
        <v>220</v>
      </c>
      <c r="C13" s="184" t="s">
        <v>221</v>
      </c>
      <c r="D13" s="185" t="s">
        <v>51</v>
      </c>
      <c r="E13" s="44"/>
      <c r="F13" s="112"/>
      <c r="G13" s="112"/>
      <c r="H13" s="112"/>
      <c r="I13" s="111"/>
      <c r="J13" s="112"/>
      <c r="K13" s="112"/>
      <c r="L13" s="112"/>
      <c r="M13" s="112"/>
      <c r="N13" s="112"/>
      <c r="O13" s="112"/>
      <c r="P13" s="111"/>
      <c r="Q13" s="112"/>
      <c r="R13" s="111"/>
      <c r="S13" s="112"/>
      <c r="T13" s="112"/>
      <c r="U13" s="112"/>
      <c r="V13" s="111"/>
      <c r="W13" s="111"/>
      <c r="X13" s="112"/>
      <c r="Y13" s="112"/>
      <c r="Z13" s="112"/>
      <c r="AA13" s="112"/>
      <c r="AB13" s="112"/>
      <c r="AC13" s="112"/>
      <c r="AD13" s="111"/>
      <c r="AE13" s="112"/>
      <c r="AF13" s="112"/>
      <c r="AG13" s="112"/>
      <c r="AH13" s="112"/>
      <c r="AI13" s="112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50" customFormat="1" ht="30" customHeight="1">
      <c r="A14" s="68">
        <v>6</v>
      </c>
      <c r="B14" s="102" t="s">
        <v>286</v>
      </c>
      <c r="C14" s="182" t="s">
        <v>287</v>
      </c>
      <c r="D14" s="183" t="s">
        <v>89</v>
      </c>
      <c r="E14" s="259" t="s">
        <v>801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1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50" customFormat="1" ht="30" customHeight="1">
      <c r="A15" s="68">
        <v>7</v>
      </c>
      <c r="B15" s="102" t="s">
        <v>222</v>
      </c>
      <c r="C15" s="184" t="s">
        <v>223</v>
      </c>
      <c r="D15" s="185" t="s">
        <v>89</v>
      </c>
      <c r="E15" s="144"/>
      <c r="F15" s="8"/>
      <c r="G15" s="8"/>
      <c r="H15" s="8"/>
      <c r="I15" s="111"/>
      <c r="J15" s="8"/>
      <c r="K15" s="8"/>
      <c r="L15" s="8"/>
      <c r="M15" s="8"/>
      <c r="N15" s="8"/>
      <c r="O15" s="8"/>
      <c r="P15" s="111"/>
      <c r="Q15" s="8"/>
      <c r="R15" s="111"/>
      <c r="S15" s="8"/>
      <c r="T15" s="8"/>
      <c r="U15" s="8"/>
      <c r="V15" s="111"/>
      <c r="W15" s="111"/>
      <c r="X15" s="8"/>
      <c r="Y15" s="8"/>
      <c r="Z15" s="8"/>
      <c r="AA15" s="8"/>
      <c r="AB15" s="8"/>
      <c r="AC15" s="8"/>
      <c r="AD15" s="111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50" customFormat="1" ht="30" customHeight="1">
      <c r="A16" s="68">
        <v>8</v>
      </c>
      <c r="B16" s="102" t="s">
        <v>224</v>
      </c>
      <c r="C16" s="184" t="s">
        <v>225</v>
      </c>
      <c r="D16" s="185" t="s">
        <v>89</v>
      </c>
      <c r="E16" s="144" t="s">
        <v>9</v>
      </c>
      <c r="F16" s="8"/>
      <c r="G16" s="8"/>
      <c r="H16" s="8"/>
      <c r="I16" s="111"/>
      <c r="J16" s="8"/>
      <c r="K16" s="8"/>
      <c r="L16" s="8"/>
      <c r="M16" s="8"/>
      <c r="N16" s="8"/>
      <c r="O16" s="8"/>
      <c r="P16" s="111"/>
      <c r="Q16" s="8"/>
      <c r="R16" s="111"/>
      <c r="S16" s="8"/>
      <c r="T16" s="8"/>
      <c r="U16" s="8"/>
      <c r="V16" s="111"/>
      <c r="W16" s="111"/>
      <c r="X16" s="8"/>
      <c r="Y16" s="8"/>
      <c r="Z16" s="8"/>
      <c r="AA16" s="8"/>
      <c r="AB16" s="8"/>
      <c r="AC16" s="8"/>
      <c r="AD16" s="111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1</v>
      </c>
      <c r="AL16" s="68">
        <f t="shared" si="1"/>
        <v>0</v>
      </c>
      <c r="AM16" s="67"/>
      <c r="AN16" s="67"/>
      <c r="AO16" s="67"/>
    </row>
    <row r="17" spans="1:41" s="50" customFormat="1" ht="30" customHeight="1">
      <c r="A17" s="68">
        <v>9</v>
      </c>
      <c r="B17" s="102" t="s">
        <v>226</v>
      </c>
      <c r="C17" s="184" t="s">
        <v>227</v>
      </c>
      <c r="D17" s="185" t="s">
        <v>69</v>
      </c>
      <c r="E17" s="44"/>
      <c r="F17" s="112"/>
      <c r="G17" s="112"/>
      <c r="H17" s="112"/>
      <c r="I17" s="111"/>
      <c r="J17" s="112"/>
      <c r="K17" s="112"/>
      <c r="L17" s="112"/>
      <c r="M17" s="112"/>
      <c r="N17" s="112"/>
      <c r="O17" s="112"/>
      <c r="P17" s="111"/>
      <c r="Q17" s="112"/>
      <c r="R17" s="111"/>
      <c r="S17" s="112"/>
      <c r="T17" s="112"/>
      <c r="U17" s="112"/>
      <c r="V17" s="111"/>
      <c r="W17" s="111"/>
      <c r="X17" s="112"/>
      <c r="Y17" s="112"/>
      <c r="Z17" s="112"/>
      <c r="AA17" s="112"/>
      <c r="AB17" s="112"/>
      <c r="AC17" s="112"/>
      <c r="AD17" s="111"/>
      <c r="AE17" s="112"/>
      <c r="AF17" s="112"/>
      <c r="AG17" s="112"/>
      <c r="AH17" s="112"/>
      <c r="AI17" s="112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50" customFormat="1" ht="30" customHeight="1">
      <c r="A18" s="68">
        <v>10</v>
      </c>
      <c r="B18" s="102" t="s">
        <v>288</v>
      </c>
      <c r="C18" s="182" t="s">
        <v>72</v>
      </c>
      <c r="D18" s="183" t="s">
        <v>289</v>
      </c>
      <c r="E18" s="144"/>
      <c r="F18" s="8"/>
      <c r="G18" s="8"/>
      <c r="H18" s="8"/>
      <c r="I18" s="111"/>
      <c r="J18" s="8"/>
      <c r="K18" s="8"/>
      <c r="L18" s="8"/>
      <c r="M18" s="8"/>
      <c r="N18" s="8"/>
      <c r="O18" s="8"/>
      <c r="P18" s="111"/>
      <c r="Q18" s="8"/>
      <c r="R18" s="111"/>
      <c r="S18" s="8"/>
      <c r="T18" s="8"/>
      <c r="U18" s="8"/>
      <c r="V18" s="111"/>
      <c r="W18" s="111"/>
      <c r="X18" s="8"/>
      <c r="Y18" s="8"/>
      <c r="Z18" s="8"/>
      <c r="AA18" s="8"/>
      <c r="AB18" s="8"/>
      <c r="AC18" s="8"/>
      <c r="AD18" s="111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50" customFormat="1" ht="30" customHeight="1">
      <c r="A19" s="68">
        <v>11</v>
      </c>
      <c r="B19" s="102" t="s">
        <v>228</v>
      </c>
      <c r="C19" s="184" t="s">
        <v>31</v>
      </c>
      <c r="D19" s="185" t="s">
        <v>13</v>
      </c>
      <c r="E19" s="144"/>
      <c r="F19" s="8"/>
      <c r="G19" s="8"/>
      <c r="H19" s="8"/>
      <c r="I19" s="111"/>
      <c r="J19" s="8"/>
      <c r="K19" s="8"/>
      <c r="L19" s="8"/>
      <c r="M19" s="8"/>
      <c r="N19" s="8"/>
      <c r="O19" s="8"/>
      <c r="P19" s="111"/>
      <c r="Q19" s="8"/>
      <c r="R19" s="111"/>
      <c r="S19" s="8"/>
      <c r="T19" s="8"/>
      <c r="U19" s="8"/>
      <c r="V19" s="111"/>
      <c r="W19" s="111"/>
      <c r="X19" s="8"/>
      <c r="Y19" s="8"/>
      <c r="Z19" s="8"/>
      <c r="AA19" s="8"/>
      <c r="AB19" s="8"/>
      <c r="AC19" s="8"/>
      <c r="AD19" s="111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77" customFormat="1" ht="30" customHeight="1">
      <c r="A20" s="4">
        <v>12</v>
      </c>
      <c r="B20" s="102" t="s">
        <v>229</v>
      </c>
      <c r="C20" s="184" t="s">
        <v>230</v>
      </c>
      <c r="D20" s="185" t="s">
        <v>13</v>
      </c>
      <c r="E20" s="144" t="s">
        <v>8</v>
      </c>
      <c r="F20" s="8"/>
      <c r="G20" s="8"/>
      <c r="H20" s="8" t="s">
        <v>8</v>
      </c>
      <c r="I20" s="111"/>
      <c r="J20" s="8"/>
      <c r="K20" s="8"/>
      <c r="L20" s="8"/>
      <c r="M20" s="8"/>
      <c r="N20" s="8"/>
      <c r="O20" s="8" t="s">
        <v>8</v>
      </c>
      <c r="P20" s="111"/>
      <c r="Q20" s="8" t="s">
        <v>10</v>
      </c>
      <c r="R20" s="111"/>
      <c r="S20" s="8"/>
      <c r="T20" s="8"/>
      <c r="U20" s="8"/>
      <c r="V20" s="111"/>
      <c r="W20" s="111"/>
      <c r="X20" s="8"/>
      <c r="Y20" s="8"/>
      <c r="Z20" s="8"/>
      <c r="AA20" s="8"/>
      <c r="AB20" s="8"/>
      <c r="AC20" s="8"/>
      <c r="AD20" s="111"/>
      <c r="AE20" s="8"/>
      <c r="AF20" s="8"/>
      <c r="AG20" s="8"/>
      <c r="AH20" s="8"/>
      <c r="AI20" s="8"/>
      <c r="AJ20" s="4">
        <f t="shared" si="2"/>
        <v>3</v>
      </c>
      <c r="AK20" s="4">
        <f t="shared" si="0"/>
        <v>0</v>
      </c>
      <c r="AL20" s="4">
        <f t="shared" si="1"/>
        <v>1</v>
      </c>
      <c r="AM20" s="78"/>
      <c r="AN20" s="78"/>
      <c r="AO20" s="78"/>
    </row>
    <row r="21" spans="1:41" s="77" customFormat="1" ht="30" customHeight="1">
      <c r="A21" s="4">
        <v>13</v>
      </c>
      <c r="B21" s="102" t="s">
        <v>231</v>
      </c>
      <c r="C21" s="184" t="s">
        <v>38</v>
      </c>
      <c r="D21" s="185" t="s">
        <v>100</v>
      </c>
      <c r="E21" s="144" t="s">
        <v>8</v>
      </c>
      <c r="F21" s="144"/>
      <c r="G21" s="144"/>
      <c r="H21" s="144" t="s">
        <v>8</v>
      </c>
      <c r="I21" s="111"/>
      <c r="J21" s="144"/>
      <c r="K21" s="144"/>
      <c r="L21" s="144"/>
      <c r="M21" s="144"/>
      <c r="N21" s="144"/>
      <c r="O21" s="144"/>
      <c r="P21" s="111"/>
      <c r="Q21" s="144"/>
      <c r="R21" s="111"/>
      <c r="S21" s="144" t="s">
        <v>8</v>
      </c>
      <c r="T21" s="144" t="s">
        <v>8</v>
      </c>
      <c r="U21" s="144"/>
      <c r="V21" s="111" t="s">
        <v>10</v>
      </c>
      <c r="W21" s="111"/>
      <c r="X21" s="144"/>
      <c r="Y21" s="144"/>
      <c r="Z21" s="144"/>
      <c r="AA21" s="144"/>
      <c r="AB21" s="144"/>
      <c r="AC21" s="144"/>
      <c r="AD21" s="111"/>
      <c r="AE21" s="144" t="s">
        <v>8</v>
      </c>
      <c r="AF21" s="144"/>
      <c r="AG21" s="144"/>
      <c r="AH21" s="144" t="s">
        <v>8</v>
      </c>
      <c r="AI21" s="144"/>
      <c r="AJ21" s="4">
        <f t="shared" si="2"/>
        <v>6</v>
      </c>
      <c r="AK21" s="4">
        <f t="shared" si="0"/>
        <v>0</v>
      </c>
      <c r="AL21" s="4">
        <f t="shared" si="1"/>
        <v>1</v>
      </c>
      <c r="AM21" s="78"/>
      <c r="AN21" s="78"/>
      <c r="AO21" s="78"/>
    </row>
    <row r="22" spans="1:41" s="77" customFormat="1" ht="30" customHeight="1">
      <c r="A22" s="4">
        <v>14</v>
      </c>
      <c r="B22" s="102" t="s">
        <v>291</v>
      </c>
      <c r="C22" s="182" t="s">
        <v>292</v>
      </c>
      <c r="D22" s="183" t="s">
        <v>32</v>
      </c>
      <c r="E22" s="144"/>
      <c r="F22" s="8"/>
      <c r="G22" s="8"/>
      <c r="H22" s="8"/>
      <c r="I22" s="111"/>
      <c r="J22" s="8"/>
      <c r="K22" s="8"/>
      <c r="L22" s="8"/>
      <c r="M22" s="8"/>
      <c r="N22" s="8"/>
      <c r="O22" s="8"/>
      <c r="P22" s="111"/>
      <c r="Q22" s="8"/>
      <c r="R22" s="111"/>
      <c r="S22" s="8"/>
      <c r="T22" s="8" t="s">
        <v>8</v>
      </c>
      <c r="U22" s="8"/>
      <c r="V22" s="111"/>
      <c r="W22" s="111"/>
      <c r="X22" s="8"/>
      <c r="Y22" s="8"/>
      <c r="Z22" s="8"/>
      <c r="AA22" s="8"/>
      <c r="AB22" s="8"/>
      <c r="AC22" s="8"/>
      <c r="AD22" s="111"/>
      <c r="AE22" s="8"/>
      <c r="AF22" s="8"/>
      <c r="AG22" s="8"/>
      <c r="AH22" s="8"/>
      <c r="AI22" s="8"/>
      <c r="AJ22" s="4">
        <f t="shared" si="2"/>
        <v>1</v>
      </c>
      <c r="AK22" s="4">
        <f t="shared" si="0"/>
        <v>0</v>
      </c>
      <c r="AL22" s="4">
        <f t="shared" si="1"/>
        <v>0</v>
      </c>
      <c r="AM22" s="263"/>
      <c r="AN22" s="264"/>
      <c r="AO22" s="78"/>
    </row>
    <row r="23" spans="1:41" s="77" customFormat="1" ht="30" customHeight="1">
      <c r="A23" s="4">
        <v>15</v>
      </c>
      <c r="B23" s="102" t="s">
        <v>293</v>
      </c>
      <c r="C23" s="182" t="s">
        <v>112</v>
      </c>
      <c r="D23" s="183" t="s">
        <v>32</v>
      </c>
      <c r="E23" s="144"/>
      <c r="F23" s="8"/>
      <c r="G23" s="8"/>
      <c r="H23" s="8" t="s">
        <v>8</v>
      </c>
      <c r="I23" s="111"/>
      <c r="J23" s="8"/>
      <c r="K23" s="8"/>
      <c r="L23" s="8"/>
      <c r="M23" s="8"/>
      <c r="N23" s="8"/>
      <c r="O23" s="8"/>
      <c r="P23" s="111"/>
      <c r="Q23" s="8"/>
      <c r="R23" s="111"/>
      <c r="S23" s="8"/>
      <c r="T23" s="8"/>
      <c r="U23" s="8"/>
      <c r="V23" s="111"/>
      <c r="W23" s="111"/>
      <c r="X23" s="8"/>
      <c r="Y23" s="8"/>
      <c r="Z23" s="8"/>
      <c r="AA23" s="8"/>
      <c r="AB23" s="8"/>
      <c r="AC23" s="8"/>
      <c r="AD23" s="111"/>
      <c r="AE23" s="8"/>
      <c r="AF23" s="8"/>
      <c r="AG23" s="8"/>
      <c r="AH23" s="8"/>
      <c r="AI23" s="8"/>
      <c r="AJ23" s="4">
        <f t="shared" si="2"/>
        <v>1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02" t="s">
        <v>232</v>
      </c>
      <c r="C24" s="184" t="s">
        <v>210</v>
      </c>
      <c r="D24" s="185" t="s">
        <v>70</v>
      </c>
      <c r="E24" s="144"/>
      <c r="F24" s="8"/>
      <c r="G24" s="8"/>
      <c r="H24" s="8"/>
      <c r="I24" s="111"/>
      <c r="J24" s="8"/>
      <c r="K24" s="8"/>
      <c r="L24" s="8"/>
      <c r="M24" s="8"/>
      <c r="N24" s="8"/>
      <c r="O24" s="8"/>
      <c r="P24" s="111"/>
      <c r="Q24" s="8"/>
      <c r="R24" s="111"/>
      <c r="S24" s="8"/>
      <c r="T24" s="8"/>
      <c r="U24" s="8"/>
      <c r="V24" s="111"/>
      <c r="W24" s="111"/>
      <c r="X24" s="8"/>
      <c r="Y24" s="8"/>
      <c r="Z24" s="8"/>
      <c r="AA24" s="8"/>
      <c r="AB24" s="8"/>
      <c r="AC24" s="8"/>
      <c r="AD24" s="111"/>
      <c r="AE24" s="8"/>
      <c r="AF24" s="8"/>
      <c r="AG24" s="8"/>
      <c r="AH24" s="8"/>
      <c r="AI24" s="8"/>
      <c r="AJ24" s="4">
        <f t="shared" si="2"/>
        <v>0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02" t="s">
        <v>233</v>
      </c>
      <c r="C25" s="184" t="s">
        <v>234</v>
      </c>
      <c r="D25" s="185" t="s">
        <v>108</v>
      </c>
      <c r="E25" s="144" t="s">
        <v>8</v>
      </c>
      <c r="F25" s="8"/>
      <c r="G25" s="8"/>
      <c r="H25" s="8" t="s">
        <v>8</v>
      </c>
      <c r="I25" s="111"/>
      <c r="J25" s="8"/>
      <c r="K25" s="8"/>
      <c r="L25" s="8"/>
      <c r="M25" s="8"/>
      <c r="N25" s="8"/>
      <c r="O25" s="8"/>
      <c r="P25" s="111"/>
      <c r="Q25" s="8"/>
      <c r="R25" s="111"/>
      <c r="S25" s="8" t="s">
        <v>8</v>
      </c>
      <c r="T25" s="8" t="s">
        <v>8</v>
      </c>
      <c r="U25" s="8" t="s">
        <v>8</v>
      </c>
      <c r="V25" s="111" t="s">
        <v>8</v>
      </c>
      <c r="W25" s="111"/>
      <c r="X25" s="8"/>
      <c r="Y25" s="8"/>
      <c r="Z25" s="8"/>
      <c r="AA25" s="8"/>
      <c r="AB25" s="8"/>
      <c r="AC25" s="8"/>
      <c r="AD25" s="111"/>
      <c r="AE25" s="8" t="s">
        <v>9</v>
      </c>
      <c r="AF25" s="8"/>
      <c r="AG25" s="8"/>
      <c r="AH25" s="8"/>
      <c r="AI25" s="8"/>
      <c r="AJ25" s="4">
        <f t="shared" si="2"/>
        <v>6</v>
      </c>
      <c r="AK25" s="4">
        <f t="shared" si="0"/>
        <v>1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02" t="s">
        <v>294</v>
      </c>
      <c r="C26" s="182" t="s">
        <v>295</v>
      </c>
      <c r="D26" s="183" t="s">
        <v>208</v>
      </c>
      <c r="E26" s="144" t="s">
        <v>8</v>
      </c>
      <c r="F26" s="8"/>
      <c r="G26" s="8"/>
      <c r="H26" s="8"/>
      <c r="I26" s="111"/>
      <c r="J26" s="8"/>
      <c r="K26" s="8"/>
      <c r="L26" s="8"/>
      <c r="M26" s="8"/>
      <c r="N26" s="8"/>
      <c r="O26" s="8"/>
      <c r="P26" s="111"/>
      <c r="Q26" s="8"/>
      <c r="R26" s="111"/>
      <c r="S26" s="8"/>
      <c r="T26" s="8"/>
      <c r="U26" s="8"/>
      <c r="V26" s="111"/>
      <c r="W26" s="111"/>
      <c r="X26" s="8"/>
      <c r="Y26" s="8"/>
      <c r="Z26" s="8"/>
      <c r="AA26" s="8"/>
      <c r="AB26" s="8"/>
      <c r="AC26" s="8"/>
      <c r="AD26" s="111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02" t="s">
        <v>235</v>
      </c>
      <c r="C27" s="184" t="s">
        <v>213</v>
      </c>
      <c r="D27" s="185" t="s">
        <v>78</v>
      </c>
      <c r="E27" s="259" t="s">
        <v>801</v>
      </c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1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78"/>
      <c r="AN27" s="78"/>
      <c r="AO27" s="78"/>
    </row>
    <row r="28" spans="1:41" s="77" customFormat="1" ht="30" customHeight="1">
      <c r="A28" s="4">
        <v>20</v>
      </c>
      <c r="B28" s="102" t="s">
        <v>236</v>
      </c>
      <c r="C28" s="184" t="s">
        <v>39</v>
      </c>
      <c r="D28" s="185" t="s">
        <v>78</v>
      </c>
      <c r="E28" s="144"/>
      <c r="F28" s="8"/>
      <c r="G28" s="8" t="s">
        <v>8</v>
      </c>
      <c r="H28" s="8" t="s">
        <v>8</v>
      </c>
      <c r="I28" s="111"/>
      <c r="J28" s="8"/>
      <c r="K28" s="8"/>
      <c r="L28" s="8"/>
      <c r="M28" s="8"/>
      <c r="N28" s="8"/>
      <c r="O28" s="8" t="s">
        <v>8</v>
      </c>
      <c r="P28" s="111"/>
      <c r="Q28" s="8"/>
      <c r="R28" s="111"/>
      <c r="S28" s="8"/>
      <c r="T28" s="8"/>
      <c r="U28" s="8"/>
      <c r="V28" s="111"/>
      <c r="W28" s="111"/>
      <c r="X28" s="8"/>
      <c r="Y28" s="8"/>
      <c r="Z28" s="8"/>
      <c r="AA28" s="8"/>
      <c r="AB28" s="8"/>
      <c r="AC28" s="8"/>
      <c r="AD28" s="111"/>
      <c r="AE28" s="8"/>
      <c r="AF28" s="8"/>
      <c r="AG28" s="8"/>
      <c r="AH28" s="8"/>
      <c r="AI28" s="8"/>
      <c r="AJ28" s="4">
        <f t="shared" si="2"/>
        <v>3</v>
      </c>
      <c r="AK28" s="4">
        <f t="shared" si="0"/>
        <v>0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02" t="s">
        <v>296</v>
      </c>
      <c r="C29" s="182" t="s">
        <v>297</v>
      </c>
      <c r="D29" s="183" t="s">
        <v>298</v>
      </c>
      <c r="E29" s="144"/>
      <c r="F29" s="8"/>
      <c r="G29" s="8"/>
      <c r="H29" s="8"/>
      <c r="I29" s="111"/>
      <c r="J29" s="8"/>
      <c r="K29" s="8"/>
      <c r="L29" s="8" t="s">
        <v>8</v>
      </c>
      <c r="M29" s="8"/>
      <c r="N29" s="8"/>
      <c r="O29" s="8"/>
      <c r="P29" s="111"/>
      <c r="Q29" s="8"/>
      <c r="R29" s="111"/>
      <c r="S29" s="8"/>
      <c r="T29" s="8"/>
      <c r="U29" s="8"/>
      <c r="V29" s="111"/>
      <c r="W29" s="111"/>
      <c r="X29" s="8"/>
      <c r="Y29" s="8"/>
      <c r="Z29" s="8"/>
      <c r="AA29" s="8"/>
      <c r="AB29" s="8"/>
      <c r="AC29" s="8"/>
      <c r="AD29" s="111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4">
        <v>22</v>
      </c>
      <c r="B30" s="102" t="s">
        <v>238</v>
      </c>
      <c r="C30" s="184" t="s">
        <v>60</v>
      </c>
      <c r="D30" s="185" t="s">
        <v>135</v>
      </c>
      <c r="E30" s="259" t="s">
        <v>801</v>
      </c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1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4">
        <v>23</v>
      </c>
      <c r="B31" s="102" t="s">
        <v>239</v>
      </c>
      <c r="C31" s="184" t="s">
        <v>38</v>
      </c>
      <c r="D31" s="185" t="s">
        <v>14</v>
      </c>
      <c r="E31" s="144"/>
      <c r="F31" s="8"/>
      <c r="G31" s="8"/>
      <c r="H31" s="8"/>
      <c r="I31" s="111"/>
      <c r="J31" s="8"/>
      <c r="K31" s="8"/>
      <c r="L31" s="8"/>
      <c r="M31" s="8"/>
      <c r="N31" s="8"/>
      <c r="O31" s="8"/>
      <c r="P31" s="111"/>
      <c r="Q31" s="8"/>
      <c r="R31" s="111"/>
      <c r="S31" s="8"/>
      <c r="T31" s="8"/>
      <c r="U31" s="8"/>
      <c r="V31" s="111"/>
      <c r="W31" s="111"/>
      <c r="X31" s="8"/>
      <c r="Y31" s="8"/>
      <c r="Z31" s="8"/>
      <c r="AA31" s="8"/>
      <c r="AB31" s="8"/>
      <c r="AC31" s="8"/>
      <c r="AD31" s="111"/>
      <c r="AE31" s="8"/>
      <c r="AF31" s="8"/>
      <c r="AG31" s="8"/>
      <c r="AH31" s="8"/>
      <c r="AI31" s="8"/>
      <c r="AJ31" s="4">
        <f t="shared" si="2"/>
        <v>0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77" customFormat="1" ht="30" customHeight="1">
      <c r="A32" s="4">
        <v>24</v>
      </c>
      <c r="B32" s="102" t="s">
        <v>299</v>
      </c>
      <c r="C32" s="182" t="s">
        <v>300</v>
      </c>
      <c r="D32" s="183" t="s">
        <v>46</v>
      </c>
      <c r="E32" s="144" t="s">
        <v>9</v>
      </c>
      <c r="F32" s="8"/>
      <c r="G32" s="8"/>
      <c r="H32" s="8" t="s">
        <v>8</v>
      </c>
      <c r="I32" s="111"/>
      <c r="J32" s="8"/>
      <c r="K32" s="8"/>
      <c r="L32" s="8" t="s">
        <v>8</v>
      </c>
      <c r="M32" s="8"/>
      <c r="N32" s="8"/>
      <c r="O32" s="8"/>
      <c r="P32" s="111"/>
      <c r="Q32" s="8"/>
      <c r="R32" s="111"/>
      <c r="S32" s="8"/>
      <c r="T32" s="8"/>
      <c r="U32" s="8"/>
      <c r="V32" s="111" t="s">
        <v>8</v>
      </c>
      <c r="W32" s="111"/>
      <c r="X32" s="8"/>
      <c r="Y32" s="8"/>
      <c r="Z32" s="8"/>
      <c r="AA32" s="8"/>
      <c r="AB32" s="8"/>
      <c r="AC32" s="8"/>
      <c r="AD32" s="111"/>
      <c r="AE32" s="8"/>
      <c r="AF32" s="8" t="s">
        <v>8</v>
      </c>
      <c r="AG32" s="8" t="s">
        <v>8</v>
      </c>
      <c r="AH32" s="8"/>
      <c r="AI32" s="8"/>
      <c r="AJ32" s="4">
        <f t="shared" si="2"/>
        <v>5</v>
      </c>
      <c r="AK32" s="4">
        <f t="shared" si="0"/>
        <v>1</v>
      </c>
      <c r="AL32" s="4">
        <f t="shared" si="1"/>
        <v>0</v>
      </c>
      <c r="AM32" s="78"/>
      <c r="AN32" s="78"/>
      <c r="AO32" s="78"/>
    </row>
    <row r="33" spans="1:44" s="77" customFormat="1" ht="30" customHeight="1">
      <c r="A33" s="4">
        <v>25</v>
      </c>
      <c r="B33" s="102" t="s">
        <v>240</v>
      </c>
      <c r="C33" s="184" t="s">
        <v>113</v>
      </c>
      <c r="D33" s="185" t="s">
        <v>81</v>
      </c>
      <c r="E33" s="262" t="s">
        <v>801</v>
      </c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1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 t="s">
        <v>242</v>
      </c>
      <c r="C34" s="184" t="s">
        <v>243</v>
      </c>
      <c r="D34" s="185" t="s">
        <v>59</v>
      </c>
      <c r="E34" s="7" t="s">
        <v>8</v>
      </c>
      <c r="F34" s="8"/>
      <c r="G34" s="8"/>
      <c r="H34" s="8" t="s">
        <v>8</v>
      </c>
      <c r="I34" s="111"/>
      <c r="J34" s="8"/>
      <c r="K34" s="8" t="s">
        <v>8</v>
      </c>
      <c r="L34" s="8" t="s">
        <v>8</v>
      </c>
      <c r="M34" s="8" t="s">
        <v>8</v>
      </c>
      <c r="N34" s="8"/>
      <c r="O34" s="8" t="s">
        <v>800</v>
      </c>
      <c r="P34" s="111"/>
      <c r="Q34" s="8"/>
      <c r="R34" s="111" t="s">
        <v>8</v>
      </c>
      <c r="S34" s="8"/>
      <c r="T34" s="8" t="s">
        <v>8</v>
      </c>
      <c r="U34" s="8"/>
      <c r="V34" s="111" t="s">
        <v>800</v>
      </c>
      <c r="W34" s="111"/>
      <c r="X34" s="8"/>
      <c r="Y34" s="8"/>
      <c r="Z34" s="8"/>
      <c r="AA34" s="8"/>
      <c r="AB34" s="8"/>
      <c r="AC34" s="8"/>
      <c r="AD34" s="111"/>
      <c r="AE34" s="8"/>
      <c r="AF34" s="8" t="s">
        <v>9</v>
      </c>
      <c r="AG34" s="8" t="s">
        <v>800</v>
      </c>
      <c r="AH34" s="8" t="s">
        <v>8</v>
      </c>
      <c r="AI34" s="8"/>
      <c r="AJ34" s="4">
        <f t="shared" si="2"/>
        <v>14</v>
      </c>
      <c r="AK34" s="4">
        <f t="shared" si="0"/>
        <v>1</v>
      </c>
      <c r="AL34" s="4">
        <f t="shared" si="1"/>
        <v>0</v>
      </c>
      <c r="AM34" s="78"/>
      <c r="AN34" s="78"/>
      <c r="AO34" s="78"/>
    </row>
    <row r="35" spans="1:44" s="50" customFormat="1" ht="30" customHeight="1">
      <c r="A35" s="68">
        <v>27</v>
      </c>
      <c r="B35" s="102" t="s">
        <v>241</v>
      </c>
      <c r="C35" s="184" t="s">
        <v>66</v>
      </c>
      <c r="D35" s="185" t="s">
        <v>101</v>
      </c>
      <c r="E35" s="7"/>
      <c r="F35" s="8"/>
      <c r="G35" s="8"/>
      <c r="H35" s="8"/>
      <c r="I35" s="111"/>
      <c r="J35" s="8"/>
      <c r="K35" s="8"/>
      <c r="L35" s="8"/>
      <c r="M35" s="8"/>
      <c r="N35" s="8"/>
      <c r="O35" s="8"/>
      <c r="P35" s="111"/>
      <c r="Q35" s="8"/>
      <c r="R35" s="111"/>
      <c r="S35" s="8"/>
      <c r="T35" s="8"/>
      <c r="U35" s="8"/>
      <c r="V35" s="111"/>
      <c r="W35" s="111"/>
      <c r="X35" s="8"/>
      <c r="Y35" s="8"/>
      <c r="Z35" s="8"/>
      <c r="AA35" s="8"/>
      <c r="AB35" s="8"/>
      <c r="AC35" s="8"/>
      <c r="AD35" s="111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4" s="50" customFormat="1" ht="30" customHeight="1">
      <c r="A36" s="68">
        <v>28</v>
      </c>
      <c r="B36" s="102"/>
      <c r="C36" s="105"/>
      <c r="D36" s="106"/>
      <c r="E36" s="7"/>
      <c r="F36" s="8"/>
      <c r="G36" s="8"/>
      <c r="H36" s="8"/>
      <c r="I36" s="111"/>
      <c r="J36" s="8"/>
      <c r="K36" s="8"/>
      <c r="L36" s="8"/>
      <c r="M36" s="8"/>
      <c r="N36" s="8"/>
      <c r="O36" s="8"/>
      <c r="P36" s="111"/>
      <c r="Q36" s="8"/>
      <c r="R36" s="111"/>
      <c r="S36" s="8"/>
      <c r="T36" s="8"/>
      <c r="U36" s="8"/>
      <c r="V36" s="111"/>
      <c r="W36" s="111"/>
      <c r="X36" s="8"/>
      <c r="Y36" s="8"/>
      <c r="Z36" s="8"/>
      <c r="AA36" s="8"/>
      <c r="AB36" s="8"/>
      <c r="AC36" s="8"/>
      <c r="AD36" s="111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4" s="50" customFormat="1" ht="30" customHeight="1">
      <c r="A37" s="68">
        <v>29</v>
      </c>
      <c r="B37" s="102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4" s="50" customFormat="1" ht="30" customHeight="1">
      <c r="A38" s="44">
        <v>30</v>
      </c>
      <c r="B38" s="113"/>
      <c r="C38" s="114"/>
      <c r="D38" s="115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4">
        <f t="shared" si="2"/>
        <v>0</v>
      </c>
      <c r="AK38" s="44">
        <f t="shared" si="0"/>
        <v>0</v>
      </c>
      <c r="AL38" s="44">
        <f t="shared" si="1"/>
        <v>0</v>
      </c>
      <c r="AM38" s="67"/>
      <c r="AN38" s="67"/>
      <c r="AO38" s="67"/>
    </row>
    <row r="39" spans="1:44" s="50" customFormat="1" ht="30" customHeight="1">
      <c r="A39" s="44">
        <v>31</v>
      </c>
      <c r="B39" s="113"/>
      <c r="C39" s="124"/>
      <c r="D39" s="125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4">
        <f t="shared" si="2"/>
        <v>0</v>
      </c>
      <c r="AK39" s="44">
        <f t="shared" si="0"/>
        <v>0</v>
      </c>
      <c r="AL39" s="44">
        <f t="shared" si="1"/>
        <v>0</v>
      </c>
      <c r="AM39" s="67"/>
      <c r="AN39" s="67"/>
      <c r="AO39" s="67"/>
    </row>
    <row r="40" spans="1:44" s="50" customFormat="1" ht="48" customHeight="1">
      <c r="A40" s="70" t="s">
        <v>17</v>
      </c>
      <c r="B40" s="43"/>
      <c r="C40" s="5"/>
      <c r="D40" s="6"/>
      <c r="E40" s="7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2"/>
      <c r="AJ40" s="68">
        <f>SUM(AJ9:AJ39)</f>
        <v>43</v>
      </c>
      <c r="AK40" s="68">
        <f>SUM(AK9:AK39)</f>
        <v>5</v>
      </c>
      <c r="AL40" s="68">
        <f>SUM(AL9:AL39)</f>
        <v>3</v>
      </c>
      <c r="AM40" s="67"/>
      <c r="AN40" s="27"/>
      <c r="AO40" s="27"/>
      <c r="AP40" s="47"/>
      <c r="AQ40" s="47"/>
      <c r="AR40" s="47"/>
    </row>
    <row r="41" spans="1:44" s="50" customFormat="1" ht="30" customHeight="1">
      <c r="A41" s="11"/>
      <c r="B41" s="71"/>
      <c r="C41" s="71"/>
      <c r="D41" s="71"/>
      <c r="E41" s="7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67"/>
      <c r="AN41" s="67"/>
      <c r="AO41" s="67"/>
    </row>
    <row r="42" spans="1:44" s="50" customFormat="1" ht="41.25" customHeight="1">
      <c r="A42" s="64" t="s">
        <v>18</v>
      </c>
      <c r="B42" s="11"/>
      <c r="C42" s="12"/>
      <c r="D42" s="12"/>
      <c r="E42" s="1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68" t="s">
        <v>5</v>
      </c>
      <c r="B43" s="64"/>
      <c r="C43" s="64"/>
      <c r="D43" s="64"/>
      <c r="E43" s="64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68">
        <v>1</v>
      </c>
      <c r="B44" s="66"/>
      <c r="C44" s="247" t="s">
        <v>7</v>
      </c>
      <c r="D44" s="248"/>
      <c r="E44" s="4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50"/>
      <c r="AQ44" s="251"/>
    </row>
    <row r="45" spans="1:44" s="50" customFormat="1" ht="30" customHeight="1">
      <c r="A45" s="68">
        <v>2</v>
      </c>
      <c r="B45" s="102" t="s">
        <v>283</v>
      </c>
      <c r="C45" s="182" t="s">
        <v>266</v>
      </c>
      <c r="D45" s="183" t="s">
        <v>67</v>
      </c>
      <c r="E45" s="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67"/>
      <c r="AQ45" s="67"/>
    </row>
    <row r="46" spans="1:44" s="50" customFormat="1" ht="30" customHeight="1">
      <c r="A46" s="68">
        <v>3</v>
      </c>
      <c r="B46" s="102" t="s">
        <v>216</v>
      </c>
      <c r="C46" s="184" t="s">
        <v>217</v>
      </c>
      <c r="D46" s="185" t="s">
        <v>63</v>
      </c>
      <c r="E46" s="1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67"/>
      <c r="AQ46" s="67"/>
    </row>
    <row r="47" spans="1:44" s="50" customFormat="1" ht="30" customHeight="1">
      <c r="A47" s="68">
        <v>4</v>
      </c>
      <c r="B47" s="102" t="s">
        <v>218</v>
      </c>
      <c r="C47" s="184" t="s">
        <v>219</v>
      </c>
      <c r="D47" s="185" t="s">
        <v>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67"/>
      <c r="AQ47" s="67"/>
    </row>
    <row r="48" spans="1:44" s="50" customFormat="1" ht="30" customHeight="1">
      <c r="A48" s="68">
        <v>5</v>
      </c>
      <c r="B48" s="102" t="s">
        <v>284</v>
      </c>
      <c r="C48" s="182" t="s">
        <v>285</v>
      </c>
      <c r="D48" s="183" t="s">
        <v>51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67"/>
      <c r="AQ48" s="67"/>
    </row>
    <row r="49" spans="1:43" s="50" customFormat="1" ht="30" customHeight="1">
      <c r="A49" s="68">
        <v>6</v>
      </c>
      <c r="B49" s="102" t="s">
        <v>220</v>
      </c>
      <c r="C49" s="184" t="s">
        <v>221</v>
      </c>
      <c r="D49" s="185" t="s">
        <v>51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67"/>
      <c r="AQ49" s="67"/>
    </row>
    <row r="50" spans="1:43" s="50" customFormat="1" ht="30" customHeight="1">
      <c r="A50" s="68">
        <v>7</v>
      </c>
      <c r="B50" s="102" t="s">
        <v>286</v>
      </c>
      <c r="C50" s="182" t="s">
        <v>287</v>
      </c>
      <c r="D50" s="183" t="s">
        <v>89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67"/>
      <c r="AQ50" s="67"/>
    </row>
    <row r="51" spans="1:43" s="50" customFormat="1" ht="30" customHeight="1">
      <c r="A51" s="68">
        <v>8</v>
      </c>
      <c r="B51" s="102" t="s">
        <v>222</v>
      </c>
      <c r="C51" s="184" t="s">
        <v>223</v>
      </c>
      <c r="D51" s="185" t="s">
        <v>89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67"/>
      <c r="AQ51" s="67"/>
    </row>
    <row r="52" spans="1:43" s="50" customFormat="1" ht="30" customHeight="1">
      <c r="A52" s="68">
        <v>9</v>
      </c>
      <c r="B52" s="102" t="s">
        <v>224</v>
      </c>
      <c r="C52" s="184" t="s">
        <v>225</v>
      </c>
      <c r="D52" s="185" t="s">
        <v>89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67"/>
      <c r="AQ52" s="67"/>
    </row>
    <row r="53" spans="1:43" s="50" customFormat="1" ht="30" customHeight="1">
      <c r="A53" s="68">
        <v>10</v>
      </c>
      <c r="B53" s="102" t="s">
        <v>226</v>
      </c>
      <c r="C53" s="184" t="s">
        <v>227</v>
      </c>
      <c r="D53" s="185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67"/>
      <c r="AQ53" s="67"/>
    </row>
    <row r="54" spans="1:43" s="50" customFormat="1" ht="30" customHeight="1">
      <c r="A54" s="68">
        <v>11</v>
      </c>
      <c r="B54" s="102" t="s">
        <v>288</v>
      </c>
      <c r="C54" s="182" t="s">
        <v>72</v>
      </c>
      <c r="D54" s="183" t="s">
        <v>289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67"/>
      <c r="AQ54" s="67"/>
    </row>
    <row r="55" spans="1:43" s="50" customFormat="1" ht="30" customHeight="1">
      <c r="A55" s="68">
        <v>12</v>
      </c>
      <c r="B55" s="102" t="s">
        <v>228</v>
      </c>
      <c r="C55" s="184" t="s">
        <v>31</v>
      </c>
      <c r="D55" s="185" t="s">
        <v>13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67"/>
      <c r="AQ55" s="67"/>
    </row>
    <row r="56" spans="1:43" s="50" customFormat="1" ht="30" customHeight="1">
      <c r="A56" s="68">
        <v>13</v>
      </c>
      <c r="B56" s="102" t="s">
        <v>229</v>
      </c>
      <c r="C56" s="184" t="s">
        <v>230</v>
      </c>
      <c r="D56" s="185" t="s">
        <v>13</v>
      </c>
      <c r="E56" s="7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67"/>
      <c r="AQ56" s="67"/>
    </row>
    <row r="57" spans="1:43" s="50" customFormat="1" ht="30" customHeight="1">
      <c r="A57" s="68">
        <v>14</v>
      </c>
      <c r="B57" s="102" t="s">
        <v>231</v>
      </c>
      <c r="C57" s="184" t="s">
        <v>38</v>
      </c>
      <c r="D57" s="185" t="s">
        <v>100</v>
      </c>
      <c r="E57" s="3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0"/>
      <c r="AQ57" s="251"/>
    </row>
    <row r="58" spans="1:43" s="50" customFormat="1" ht="30" customHeight="1">
      <c r="A58" s="68">
        <v>15</v>
      </c>
      <c r="B58" s="102" t="s">
        <v>291</v>
      </c>
      <c r="C58" s="182" t="s">
        <v>292</v>
      </c>
      <c r="D58" s="183" t="s">
        <v>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68">
        <v>16</v>
      </c>
      <c r="B59" s="102" t="s">
        <v>293</v>
      </c>
      <c r="C59" s="182" t="s">
        <v>112</v>
      </c>
      <c r="D59" s="183" t="s">
        <v>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68">
        <v>17</v>
      </c>
      <c r="B60" s="102" t="s">
        <v>232</v>
      </c>
      <c r="C60" s="184" t="s">
        <v>210</v>
      </c>
      <c r="D60" s="185" t="s">
        <v>70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68">
        <v>18</v>
      </c>
      <c r="B61" s="102" t="s">
        <v>233</v>
      </c>
      <c r="C61" s="184" t="s">
        <v>234</v>
      </c>
      <c r="D61" s="185" t="s">
        <v>108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68">
        <v>19</v>
      </c>
      <c r="B62" s="102" t="s">
        <v>294</v>
      </c>
      <c r="C62" s="182" t="s">
        <v>295</v>
      </c>
      <c r="D62" s="183" t="s">
        <v>208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68">
        <v>20</v>
      </c>
      <c r="B63" s="102" t="s">
        <v>235</v>
      </c>
      <c r="C63" s="184" t="s">
        <v>213</v>
      </c>
      <c r="D63" s="185" t="s">
        <v>78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68">
        <v>21</v>
      </c>
      <c r="B64" s="102" t="s">
        <v>236</v>
      </c>
      <c r="C64" s="184" t="s">
        <v>39</v>
      </c>
      <c r="D64" s="185" t="s">
        <v>78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68">
        <v>22</v>
      </c>
      <c r="B65" s="102" t="s">
        <v>296</v>
      </c>
      <c r="C65" s="182" t="s">
        <v>297</v>
      </c>
      <c r="D65" s="183" t="s">
        <v>298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68">
        <v>23</v>
      </c>
      <c r="B66" s="102" t="s">
        <v>238</v>
      </c>
      <c r="C66" s="184" t="s">
        <v>60</v>
      </c>
      <c r="D66" s="185" t="s">
        <v>135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68">
        <v>24</v>
      </c>
      <c r="B67" s="102" t="s">
        <v>239</v>
      </c>
      <c r="C67" s="184" t="s">
        <v>38</v>
      </c>
      <c r="D67" s="185" t="s">
        <v>14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68">
        <v>25</v>
      </c>
      <c r="B68" s="102" t="s">
        <v>299</v>
      </c>
      <c r="C68" s="182" t="s">
        <v>300</v>
      </c>
      <c r="D68" s="183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 t="s">
        <v>20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1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68">
        <v>26</v>
      </c>
      <c r="B69" s="102" t="s">
        <v>240</v>
      </c>
      <c r="C69" s="184" t="s">
        <v>113</v>
      </c>
      <c r="D69" s="185" t="s">
        <v>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68">
        <v>27</v>
      </c>
      <c r="B70" s="102" t="s">
        <v>242</v>
      </c>
      <c r="C70" s="184" t="s">
        <v>243</v>
      </c>
      <c r="D70" s="185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68">
        <v>28</v>
      </c>
      <c r="B71" s="102" t="s">
        <v>241</v>
      </c>
      <c r="C71" s="184" t="s">
        <v>66</v>
      </c>
      <c r="D71" s="185" t="s">
        <v>101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68">
        <v>29</v>
      </c>
      <c r="B72" s="102"/>
      <c r="C72" s="105"/>
      <c r="D72" s="10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68">
        <v>30</v>
      </c>
      <c r="B73" s="102"/>
      <c r="C73" s="105"/>
      <c r="D73" s="10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68">
        <v>31</v>
      </c>
      <c r="B74" s="113"/>
      <c r="C74" s="114"/>
      <c r="D74" s="115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68">
        <v>32</v>
      </c>
      <c r="B75" s="113"/>
      <c r="C75" s="124"/>
      <c r="D75" s="125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68">
        <v>33</v>
      </c>
      <c r="B76" s="6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68">
        <v>34</v>
      </c>
      <c r="B77" s="66"/>
      <c r="C77" s="9"/>
      <c r="D77" s="10"/>
      <c r="E77" s="6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70" t="s">
        <v>17</v>
      </c>
      <c r="B78" s="66"/>
      <c r="C78" s="9"/>
      <c r="D78" s="10"/>
      <c r="E78" s="7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2"/>
      <c r="AJ78" s="68">
        <f t="shared" ref="AJ78:AO78" si="9">SUM(AJ44:AJ77)</f>
        <v>0</v>
      </c>
      <c r="AK78" s="68">
        <f t="shared" si="9"/>
        <v>1</v>
      </c>
      <c r="AL78" s="68">
        <f t="shared" si="9"/>
        <v>0</v>
      </c>
      <c r="AM78" s="68">
        <f t="shared" si="9"/>
        <v>0</v>
      </c>
      <c r="AN78" s="68">
        <f t="shared" si="9"/>
        <v>0</v>
      </c>
      <c r="AO78" s="68">
        <f t="shared" si="9"/>
        <v>0</v>
      </c>
    </row>
    <row r="79" spans="1:41" ht="15.75" customHeight="1">
      <c r="A79" s="27"/>
      <c r="B79" s="71"/>
      <c r="C79" s="71"/>
      <c r="D79" s="71"/>
      <c r="E79" s="71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B80" s="27"/>
      <c r="C80" s="252"/>
      <c r="D80" s="25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63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63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52"/>
      <c r="D83" s="252"/>
      <c r="F83" s="63"/>
      <c r="G83" s="63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63"/>
      <c r="D84" s="63"/>
      <c r="E84" s="63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52"/>
      <c r="D85" s="252"/>
      <c r="E85" s="252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  <row r="86" spans="3:38">
      <c r="C86" s="252"/>
      <c r="D86" s="252"/>
    </row>
  </sheetData>
  <mergeCells count="20">
    <mergeCell ref="AM22:AN22"/>
    <mergeCell ref="C85:E85"/>
    <mergeCell ref="C86:D86"/>
    <mergeCell ref="C44:D44"/>
    <mergeCell ref="AP44:AQ44"/>
    <mergeCell ref="AP57:AQ57"/>
    <mergeCell ref="C80:D80"/>
    <mergeCell ref="C83:D83"/>
    <mergeCell ref="A1:P1"/>
    <mergeCell ref="Q1:AL1"/>
    <mergeCell ref="A2:P2"/>
    <mergeCell ref="Q2:AL2"/>
    <mergeCell ref="A4:AL4"/>
    <mergeCell ref="E14:AI14"/>
    <mergeCell ref="E27:AI27"/>
    <mergeCell ref="E30:AI30"/>
    <mergeCell ref="E33:AI33"/>
    <mergeCell ref="A5:AL5"/>
    <mergeCell ref="AF6:AK6"/>
    <mergeCell ref="C8:D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15" zoomScale="55" zoomScaleNormal="55" workbookViewId="0">
      <selection activeCell="X31" sqref="X31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0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46" t="s">
        <v>244</v>
      </c>
      <c r="AG6" s="246"/>
      <c r="AH6" s="246"/>
      <c r="AI6" s="246"/>
      <c r="AJ6" s="246"/>
      <c r="AK6" s="24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02" t="s">
        <v>245</v>
      </c>
      <c r="C9" s="182" t="s">
        <v>34</v>
      </c>
      <c r="D9" s="183" t="s">
        <v>88</v>
      </c>
      <c r="E9" s="144"/>
      <c r="F9" s="138"/>
      <c r="G9" s="138"/>
      <c r="H9" s="138"/>
      <c r="I9" s="138"/>
      <c r="J9" s="138"/>
      <c r="K9" s="138"/>
      <c r="L9" s="138" t="s">
        <v>10</v>
      </c>
      <c r="M9" s="138"/>
      <c r="N9" s="138"/>
      <c r="O9" s="111"/>
      <c r="P9" s="138"/>
      <c r="Q9" s="138"/>
      <c r="R9" s="111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 t="s">
        <v>8</v>
      </c>
      <c r="AF9" s="138"/>
      <c r="AG9" s="138"/>
      <c r="AH9" s="138"/>
      <c r="AI9" s="138"/>
      <c r="AJ9" s="3">
        <f>COUNTIF(E9:AI9,"K")+2*COUNTIF(E9:AI9,"2K")+COUNTIF(E9:AI9,"TK")+COUNTIF(E9:AI9,"KT")</f>
        <v>1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1</v>
      </c>
      <c r="AM9" s="51"/>
      <c r="AN9" s="52"/>
      <c r="AO9" s="53"/>
    </row>
    <row r="10" spans="1:41" s="50" customFormat="1" ht="30" customHeight="1">
      <c r="A10" s="3">
        <v>2</v>
      </c>
      <c r="B10" s="102" t="s">
        <v>246</v>
      </c>
      <c r="C10" s="182" t="s">
        <v>110</v>
      </c>
      <c r="D10" s="183" t="s">
        <v>75</v>
      </c>
      <c r="E10" s="44"/>
      <c r="F10" s="142" t="s">
        <v>10</v>
      </c>
      <c r="G10" s="142"/>
      <c r="H10" s="142"/>
      <c r="I10" s="142"/>
      <c r="J10" s="142"/>
      <c r="K10" s="142"/>
      <c r="L10" s="142"/>
      <c r="M10" s="142" t="s">
        <v>8</v>
      </c>
      <c r="N10" s="142" t="s">
        <v>8</v>
      </c>
      <c r="O10" s="111"/>
      <c r="P10" s="163"/>
      <c r="Q10" s="142"/>
      <c r="R10" s="111"/>
      <c r="S10" s="142"/>
      <c r="T10" s="142"/>
      <c r="U10" s="142" t="s">
        <v>10</v>
      </c>
      <c r="V10" s="142"/>
      <c r="W10" s="142"/>
      <c r="X10" s="142"/>
      <c r="Y10" s="142"/>
      <c r="Z10" s="142"/>
      <c r="AA10" s="142"/>
      <c r="AB10" s="142"/>
      <c r="AC10" s="142"/>
      <c r="AD10" s="142"/>
      <c r="AE10" s="142" t="s">
        <v>8</v>
      </c>
      <c r="AF10" s="142"/>
      <c r="AG10" s="142"/>
      <c r="AH10" s="142"/>
      <c r="AI10" s="142"/>
      <c r="AJ10" s="3">
        <f t="shared" ref="AJ10:AJ39" si="2">COUNTIF(E10:AI10,"K")+2*COUNTIF(E10:AI10,"2K")+COUNTIF(E10:AI10,"TK")+COUNTIF(E10:AI10,"KT")</f>
        <v>3</v>
      </c>
      <c r="AK10" s="3">
        <f t="shared" si="0"/>
        <v>0</v>
      </c>
      <c r="AL10" s="3">
        <f t="shared" si="1"/>
        <v>2</v>
      </c>
      <c r="AM10" s="53"/>
      <c r="AN10" s="53"/>
      <c r="AO10" s="53"/>
    </row>
    <row r="11" spans="1:41" s="50" customFormat="1" ht="30" customHeight="1">
      <c r="A11" s="3">
        <v>3</v>
      </c>
      <c r="B11" s="102" t="s">
        <v>247</v>
      </c>
      <c r="C11" s="182" t="s">
        <v>248</v>
      </c>
      <c r="D11" s="183" t="s">
        <v>13</v>
      </c>
      <c r="E11" s="144"/>
      <c r="F11" s="138"/>
      <c r="G11" s="138"/>
      <c r="H11" s="138"/>
      <c r="I11" s="138"/>
      <c r="J11" s="138"/>
      <c r="K11" s="138"/>
      <c r="L11" s="138"/>
      <c r="M11" s="138"/>
      <c r="N11" s="138"/>
      <c r="O11" s="111" t="s">
        <v>8</v>
      </c>
      <c r="P11" s="163"/>
      <c r="Q11" s="138"/>
      <c r="R11" s="111"/>
      <c r="S11" s="138" t="s">
        <v>9</v>
      </c>
      <c r="T11" s="138" t="s">
        <v>811</v>
      </c>
      <c r="U11" s="138"/>
      <c r="V11" s="138" t="s">
        <v>8</v>
      </c>
      <c r="W11" s="138"/>
      <c r="X11" s="138"/>
      <c r="Y11" s="138"/>
      <c r="Z11" s="138"/>
      <c r="AA11" s="138"/>
      <c r="AB11" s="138"/>
      <c r="AC11" s="138"/>
      <c r="AD11" s="138"/>
      <c r="AE11" s="138" t="s">
        <v>8</v>
      </c>
      <c r="AF11" s="138"/>
      <c r="AG11" s="138"/>
      <c r="AH11" s="138"/>
      <c r="AI11" s="138"/>
      <c r="AJ11" s="3">
        <f t="shared" si="2"/>
        <v>3</v>
      </c>
      <c r="AK11" s="3">
        <f t="shared" si="0"/>
        <v>1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02" t="s">
        <v>249</v>
      </c>
      <c r="C12" s="182" t="s">
        <v>105</v>
      </c>
      <c r="D12" s="183" t="s">
        <v>100</v>
      </c>
      <c r="E12" s="144"/>
      <c r="F12" s="138" t="s">
        <v>10</v>
      </c>
      <c r="G12" s="138"/>
      <c r="H12" s="138"/>
      <c r="I12" s="138"/>
      <c r="J12" s="138"/>
      <c r="K12" s="138"/>
      <c r="L12" s="138"/>
      <c r="M12" s="138"/>
      <c r="N12" s="138"/>
      <c r="O12" s="111" t="s">
        <v>8</v>
      </c>
      <c r="P12" s="163"/>
      <c r="Q12" s="138" t="s">
        <v>10</v>
      </c>
      <c r="R12" s="111"/>
      <c r="S12" s="138"/>
      <c r="T12" s="138"/>
      <c r="U12" s="138" t="s">
        <v>8</v>
      </c>
      <c r="V12" s="138" t="s">
        <v>8</v>
      </c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 t="s">
        <v>8</v>
      </c>
      <c r="AH12" s="138"/>
      <c r="AI12" s="138"/>
      <c r="AJ12" s="3">
        <f t="shared" si="2"/>
        <v>4</v>
      </c>
      <c r="AK12" s="3">
        <f t="shared" si="0"/>
        <v>0</v>
      </c>
      <c r="AL12" s="3">
        <f t="shared" si="1"/>
        <v>2</v>
      </c>
      <c r="AM12" s="53"/>
      <c r="AN12" s="53"/>
      <c r="AO12" s="53"/>
    </row>
    <row r="13" spans="1:41" s="50" customFormat="1" ht="30" customHeight="1">
      <c r="A13" s="3">
        <v>5</v>
      </c>
      <c r="B13" s="102" t="s">
        <v>250</v>
      </c>
      <c r="C13" s="182" t="s">
        <v>425</v>
      </c>
      <c r="D13" s="183" t="s">
        <v>54</v>
      </c>
      <c r="E13" s="44"/>
      <c r="F13" s="142" t="s">
        <v>9</v>
      </c>
      <c r="G13" s="142"/>
      <c r="H13" s="142"/>
      <c r="I13" s="142"/>
      <c r="J13" s="142"/>
      <c r="K13" s="142"/>
      <c r="L13" s="142"/>
      <c r="M13" s="142"/>
      <c r="N13" s="142" t="s">
        <v>9</v>
      </c>
      <c r="O13" s="111" t="s">
        <v>8</v>
      </c>
      <c r="P13" s="163"/>
      <c r="Q13" s="142"/>
      <c r="R13" s="111"/>
      <c r="S13" s="142" t="s">
        <v>9</v>
      </c>
      <c r="T13" s="142"/>
      <c r="U13" s="142"/>
      <c r="V13" s="142" t="s">
        <v>8</v>
      </c>
      <c r="W13" s="142"/>
      <c r="X13" s="142"/>
      <c r="Y13" s="142"/>
      <c r="Z13" s="142"/>
      <c r="AA13" s="142"/>
      <c r="AB13" s="142"/>
      <c r="AC13" s="142"/>
      <c r="AD13" s="142"/>
      <c r="AE13" s="142" t="s">
        <v>8</v>
      </c>
      <c r="AF13" s="142"/>
      <c r="AG13" s="142"/>
      <c r="AH13" s="142" t="s">
        <v>8</v>
      </c>
      <c r="AI13" s="142"/>
      <c r="AJ13" s="3">
        <f t="shared" si="2"/>
        <v>4</v>
      </c>
      <c r="AK13" s="3">
        <f t="shared" si="0"/>
        <v>3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02" t="s">
        <v>251</v>
      </c>
      <c r="C14" s="182" t="s">
        <v>211</v>
      </c>
      <c r="D14" s="183" t="s">
        <v>135</v>
      </c>
      <c r="E14" s="144"/>
      <c r="F14" s="138"/>
      <c r="G14" s="138"/>
      <c r="H14" s="138" t="s">
        <v>808</v>
      </c>
      <c r="I14" s="138"/>
      <c r="J14" s="138"/>
      <c r="K14" s="138"/>
      <c r="L14" s="138" t="s">
        <v>10</v>
      </c>
      <c r="M14" s="138"/>
      <c r="N14" s="138"/>
      <c r="O14" s="111" t="s">
        <v>800</v>
      </c>
      <c r="P14" s="163"/>
      <c r="Q14" s="138"/>
      <c r="R14" s="111"/>
      <c r="S14" s="138"/>
      <c r="T14" s="138"/>
      <c r="U14" s="138"/>
      <c r="V14" s="138" t="s">
        <v>8</v>
      </c>
      <c r="W14" s="138"/>
      <c r="X14" s="138"/>
      <c r="Y14" s="138"/>
      <c r="Z14" s="138"/>
      <c r="AA14" s="138"/>
      <c r="AB14" s="138"/>
      <c r="AC14" s="138"/>
      <c r="AD14" s="138"/>
      <c r="AE14" s="138"/>
      <c r="AF14" s="138" t="s">
        <v>8</v>
      </c>
      <c r="AG14" s="138" t="s">
        <v>8</v>
      </c>
      <c r="AH14" s="138"/>
      <c r="AI14" s="138"/>
      <c r="AJ14" s="3">
        <f t="shared" si="2"/>
        <v>5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3">
        <v>7</v>
      </c>
      <c r="B15" s="102" t="s">
        <v>252</v>
      </c>
      <c r="C15" s="182" t="s">
        <v>253</v>
      </c>
      <c r="D15" s="183" t="s">
        <v>43</v>
      </c>
      <c r="E15" s="144"/>
      <c r="F15" s="138" t="s">
        <v>8</v>
      </c>
      <c r="G15" s="138" t="s">
        <v>800</v>
      </c>
      <c r="H15" s="138" t="s">
        <v>8</v>
      </c>
      <c r="I15" s="138"/>
      <c r="J15" s="138"/>
      <c r="K15" s="138"/>
      <c r="L15" s="138" t="s">
        <v>8</v>
      </c>
      <c r="M15" s="138" t="s">
        <v>800</v>
      </c>
      <c r="N15" s="138" t="s">
        <v>8</v>
      </c>
      <c r="O15" s="111"/>
      <c r="P15" s="163"/>
      <c r="Q15" s="138"/>
      <c r="R15" s="111"/>
      <c r="S15" s="138" t="s">
        <v>8</v>
      </c>
      <c r="T15" s="138" t="s">
        <v>8</v>
      </c>
      <c r="U15" s="138" t="s">
        <v>800</v>
      </c>
      <c r="V15" s="138" t="s">
        <v>8</v>
      </c>
      <c r="W15" s="138"/>
      <c r="X15" s="138"/>
      <c r="Y15" s="138"/>
      <c r="Z15" s="138"/>
      <c r="AA15" s="138"/>
      <c r="AB15" s="138"/>
      <c r="AC15" s="138"/>
      <c r="AD15" s="138"/>
      <c r="AE15" s="138" t="s">
        <v>8</v>
      </c>
      <c r="AF15" s="138"/>
      <c r="AG15" s="138" t="s">
        <v>8</v>
      </c>
      <c r="AH15" s="138"/>
      <c r="AI15" s="138"/>
      <c r="AJ15" s="3">
        <f t="shared" si="2"/>
        <v>15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">
        <v>8</v>
      </c>
      <c r="B16" s="102" t="s">
        <v>254</v>
      </c>
      <c r="C16" s="182" t="s">
        <v>255</v>
      </c>
      <c r="D16" s="183" t="s">
        <v>43</v>
      </c>
      <c r="E16" s="144"/>
      <c r="F16" s="138"/>
      <c r="G16" s="138" t="s">
        <v>9</v>
      </c>
      <c r="H16" s="138"/>
      <c r="I16" s="138"/>
      <c r="J16" s="138"/>
      <c r="K16" s="138"/>
      <c r="L16" s="138"/>
      <c r="M16" s="138"/>
      <c r="N16" s="138"/>
      <c r="O16" s="111"/>
      <c r="P16" s="163"/>
      <c r="Q16" s="138"/>
      <c r="R16" s="111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1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02" t="s">
        <v>256</v>
      </c>
      <c r="C17" s="182" t="s">
        <v>257</v>
      </c>
      <c r="D17" s="183" t="s">
        <v>71</v>
      </c>
      <c r="E17" s="44"/>
      <c r="F17" s="142"/>
      <c r="G17" s="142"/>
      <c r="H17" s="142"/>
      <c r="I17" s="142"/>
      <c r="J17" s="142"/>
      <c r="K17" s="142"/>
      <c r="L17" s="142" t="s">
        <v>8</v>
      </c>
      <c r="M17" s="142"/>
      <c r="N17" s="142"/>
      <c r="O17" s="111" t="s">
        <v>10</v>
      </c>
      <c r="P17" s="163"/>
      <c r="Q17" s="142"/>
      <c r="R17" s="111"/>
      <c r="S17" s="142"/>
      <c r="T17" s="142"/>
      <c r="U17" s="142"/>
      <c r="V17" s="142" t="s">
        <v>8</v>
      </c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 t="s">
        <v>9</v>
      </c>
      <c r="AI17" s="142"/>
      <c r="AJ17" s="3">
        <f t="shared" si="2"/>
        <v>2</v>
      </c>
      <c r="AK17" s="3">
        <f t="shared" si="0"/>
        <v>1</v>
      </c>
      <c r="AL17" s="3">
        <f t="shared" si="1"/>
        <v>1</v>
      </c>
      <c r="AM17" s="53"/>
      <c r="AN17" s="53"/>
      <c r="AO17" s="53"/>
    </row>
    <row r="18" spans="1:41" s="50" customFormat="1" ht="30" customHeight="1">
      <c r="A18" s="3">
        <v>10</v>
      </c>
      <c r="B18" s="102" t="s">
        <v>258</v>
      </c>
      <c r="C18" s="182" t="s">
        <v>77</v>
      </c>
      <c r="D18" s="183" t="s">
        <v>48</v>
      </c>
      <c r="E18" s="144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63"/>
      <c r="Q18" s="138"/>
      <c r="R18" s="111"/>
      <c r="S18" s="138"/>
      <c r="T18" s="138"/>
      <c r="U18" s="138"/>
      <c r="V18" s="138" t="s">
        <v>8</v>
      </c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1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02" t="s">
        <v>301</v>
      </c>
      <c r="C19" s="182" t="s">
        <v>302</v>
      </c>
      <c r="D19" s="183" t="s">
        <v>47</v>
      </c>
      <c r="E19" s="144"/>
      <c r="F19" s="138"/>
      <c r="G19" s="138" t="s">
        <v>800</v>
      </c>
      <c r="H19" s="138"/>
      <c r="I19" s="138"/>
      <c r="J19" s="138"/>
      <c r="K19" s="138"/>
      <c r="L19" s="138"/>
      <c r="M19" s="138"/>
      <c r="N19" s="138"/>
      <c r="O19" s="111"/>
      <c r="P19" s="163"/>
      <c r="Q19" s="138"/>
      <c r="R19" s="111"/>
      <c r="S19" s="138"/>
      <c r="T19" s="138" t="s">
        <v>8</v>
      </c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 t="s">
        <v>8</v>
      </c>
      <c r="AI19" s="138"/>
      <c r="AJ19" s="3">
        <f t="shared" si="2"/>
        <v>4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02" t="s">
        <v>259</v>
      </c>
      <c r="C20" s="182" t="s">
        <v>260</v>
      </c>
      <c r="D20" s="183" t="s">
        <v>33</v>
      </c>
      <c r="E20" s="144"/>
      <c r="F20" s="138" t="s">
        <v>10</v>
      </c>
      <c r="G20" s="138"/>
      <c r="H20" s="138" t="s">
        <v>9</v>
      </c>
      <c r="I20" s="138"/>
      <c r="J20" s="138"/>
      <c r="K20" s="138"/>
      <c r="L20" s="138" t="s">
        <v>8</v>
      </c>
      <c r="M20" s="138" t="s">
        <v>811</v>
      </c>
      <c r="N20" s="138"/>
      <c r="O20" s="111" t="s">
        <v>9</v>
      </c>
      <c r="P20" s="163"/>
      <c r="Q20" s="138"/>
      <c r="R20" s="111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 t="s">
        <v>807</v>
      </c>
      <c r="AH20" s="138"/>
      <c r="AI20" s="138"/>
      <c r="AJ20" s="3">
        <f t="shared" si="2"/>
        <v>1</v>
      </c>
      <c r="AK20" s="3">
        <f t="shared" si="0"/>
        <v>4</v>
      </c>
      <c r="AL20" s="3">
        <f t="shared" si="1"/>
        <v>1</v>
      </c>
      <c r="AM20" s="53"/>
      <c r="AN20" s="53"/>
      <c r="AO20" s="53"/>
    </row>
    <row r="21" spans="1:41" s="50" customFormat="1" ht="30" customHeight="1">
      <c r="A21" s="3">
        <v>13</v>
      </c>
      <c r="B21" s="102" t="s">
        <v>304</v>
      </c>
      <c r="C21" s="182" t="s">
        <v>77</v>
      </c>
      <c r="D21" s="183" t="s">
        <v>16</v>
      </c>
      <c r="E21" s="144"/>
      <c r="F21" s="136"/>
      <c r="G21" s="136"/>
      <c r="H21" s="136"/>
      <c r="I21" s="136"/>
      <c r="J21" s="136"/>
      <c r="K21" s="136"/>
      <c r="L21" s="136"/>
      <c r="M21" s="136"/>
      <c r="N21" s="136"/>
      <c r="O21" s="111"/>
      <c r="P21" s="163"/>
      <c r="Q21" s="136"/>
      <c r="R21" s="111"/>
      <c r="S21" s="136"/>
      <c r="T21" s="136"/>
      <c r="U21" s="136"/>
      <c r="V21" s="136" t="s">
        <v>8</v>
      </c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3">
        <f t="shared" si="2"/>
        <v>1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02" t="s">
        <v>305</v>
      </c>
      <c r="C22" s="182" t="s">
        <v>306</v>
      </c>
      <c r="D22" s="183" t="s">
        <v>16</v>
      </c>
      <c r="E22" s="144"/>
      <c r="F22" s="138"/>
      <c r="G22" s="138" t="s">
        <v>8</v>
      </c>
      <c r="H22" s="138"/>
      <c r="I22" s="138"/>
      <c r="J22" s="138"/>
      <c r="K22" s="138"/>
      <c r="L22" s="138" t="s">
        <v>10</v>
      </c>
      <c r="M22" s="138"/>
      <c r="N22" s="138"/>
      <c r="O22" s="111"/>
      <c r="P22" s="163"/>
      <c r="Q22" s="138"/>
      <c r="R22" s="111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1</v>
      </c>
      <c r="AK22" s="3">
        <f t="shared" si="0"/>
        <v>0</v>
      </c>
      <c r="AL22" s="3">
        <f t="shared" si="1"/>
        <v>1</v>
      </c>
      <c r="AM22" s="250"/>
      <c r="AN22" s="251"/>
      <c r="AO22" s="53"/>
    </row>
    <row r="23" spans="1:41" s="50" customFormat="1" ht="30" customHeight="1">
      <c r="A23" s="3">
        <v>15</v>
      </c>
      <c r="B23" s="102" t="s">
        <v>262</v>
      </c>
      <c r="C23" s="182" t="s">
        <v>148</v>
      </c>
      <c r="D23" s="183" t="s">
        <v>36</v>
      </c>
      <c r="E23" s="144"/>
      <c r="F23" s="138" t="s">
        <v>8</v>
      </c>
      <c r="G23" s="138"/>
      <c r="H23" s="138"/>
      <c r="I23" s="138"/>
      <c r="J23" s="138"/>
      <c r="K23" s="138"/>
      <c r="L23" s="138"/>
      <c r="M23" s="138"/>
      <c r="N23" s="138"/>
      <c r="O23" s="111"/>
      <c r="P23" s="163"/>
      <c r="Q23" s="138"/>
      <c r="R23" s="111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 t="s">
        <v>8</v>
      </c>
      <c r="AF23" s="138"/>
      <c r="AG23" s="138"/>
      <c r="AH23" s="138"/>
      <c r="AI23" s="138"/>
      <c r="AJ23" s="3">
        <f t="shared" si="2"/>
        <v>2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02" t="s">
        <v>307</v>
      </c>
      <c r="C24" s="182" t="s">
        <v>114</v>
      </c>
      <c r="D24" s="183" t="s">
        <v>101</v>
      </c>
      <c r="E24" s="144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63"/>
      <c r="Q24" s="138"/>
      <c r="R24" s="111"/>
      <c r="S24" s="138"/>
      <c r="T24" s="138" t="s">
        <v>8</v>
      </c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1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02" t="s">
        <v>263</v>
      </c>
      <c r="C25" s="182" t="s">
        <v>264</v>
      </c>
      <c r="D25" s="183" t="s">
        <v>37</v>
      </c>
      <c r="E25" s="144"/>
      <c r="F25" s="138"/>
      <c r="G25" s="138" t="s">
        <v>8</v>
      </c>
      <c r="H25" s="138"/>
      <c r="I25" s="138"/>
      <c r="J25" s="138"/>
      <c r="K25" s="138"/>
      <c r="L25" s="138" t="s">
        <v>8</v>
      </c>
      <c r="M25" s="138" t="s">
        <v>811</v>
      </c>
      <c r="N25" s="138"/>
      <c r="O25" s="111" t="s">
        <v>8</v>
      </c>
      <c r="P25" s="163"/>
      <c r="Q25" s="138"/>
      <c r="R25" s="111"/>
      <c r="S25" s="138" t="s">
        <v>9</v>
      </c>
      <c r="T25" s="138" t="s">
        <v>800</v>
      </c>
      <c r="U25" s="138" t="s">
        <v>8</v>
      </c>
      <c r="V25" s="138"/>
      <c r="W25" s="138"/>
      <c r="X25" s="138"/>
      <c r="Y25" s="138"/>
      <c r="Z25" s="138"/>
      <c r="AA25" s="138"/>
      <c r="AB25" s="138"/>
      <c r="AC25" s="138"/>
      <c r="AD25" s="138"/>
      <c r="AE25" s="138" t="s">
        <v>8</v>
      </c>
      <c r="AF25" s="138"/>
      <c r="AG25" s="138" t="s">
        <v>8</v>
      </c>
      <c r="AH25" s="138" t="s">
        <v>9</v>
      </c>
      <c r="AI25" s="138"/>
      <c r="AJ25" s="3">
        <f t="shared" si="2"/>
        <v>8</v>
      </c>
      <c r="AK25" s="3">
        <f t="shared" si="0"/>
        <v>2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">
        <v>18</v>
      </c>
      <c r="B26" s="102" t="s">
        <v>265</v>
      </c>
      <c r="C26" s="182" t="s">
        <v>266</v>
      </c>
      <c r="D26" s="183" t="s">
        <v>37</v>
      </c>
      <c r="E26" s="144"/>
      <c r="F26" s="138"/>
      <c r="G26" s="138"/>
      <c r="H26" s="138"/>
      <c r="I26" s="138"/>
      <c r="J26" s="138"/>
      <c r="K26" s="138"/>
      <c r="L26" s="138"/>
      <c r="M26" s="138"/>
      <c r="N26" s="138"/>
      <c r="O26" s="111"/>
      <c r="P26" s="163"/>
      <c r="Q26" s="138"/>
      <c r="R26" s="111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">
        <v>19</v>
      </c>
      <c r="B27" s="102" t="s">
        <v>267</v>
      </c>
      <c r="C27" s="182" t="s">
        <v>268</v>
      </c>
      <c r="D27" s="183" t="s">
        <v>58</v>
      </c>
      <c r="E27" s="144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63"/>
      <c r="Q27" s="138"/>
      <c r="R27" s="111"/>
      <c r="S27" s="138"/>
      <c r="T27" s="138"/>
      <c r="U27" s="138"/>
      <c r="V27" s="138" t="s">
        <v>8</v>
      </c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">
        <v>20</v>
      </c>
      <c r="B28" s="102" t="s">
        <v>269</v>
      </c>
      <c r="C28" s="182" t="s">
        <v>270</v>
      </c>
      <c r="D28" s="183" t="s">
        <v>271</v>
      </c>
      <c r="E28" s="144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63"/>
      <c r="Q28" s="138"/>
      <c r="R28" s="111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 t="s">
        <v>8</v>
      </c>
      <c r="AI28" s="138"/>
      <c r="AJ28" s="3">
        <f t="shared" si="2"/>
        <v>1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">
        <v>21</v>
      </c>
      <c r="B29" s="102" t="s">
        <v>272</v>
      </c>
      <c r="C29" s="182" t="s">
        <v>273</v>
      </c>
      <c r="D29" s="183" t="s">
        <v>274</v>
      </c>
      <c r="E29" s="144"/>
      <c r="F29" s="138"/>
      <c r="G29" s="138"/>
      <c r="H29" s="138"/>
      <c r="I29" s="138"/>
      <c r="J29" s="138"/>
      <c r="K29" s="138"/>
      <c r="L29" s="138"/>
      <c r="M29" s="138"/>
      <c r="N29" s="138" t="s">
        <v>800</v>
      </c>
      <c r="O29" s="111"/>
      <c r="P29" s="163"/>
      <c r="Q29" s="138"/>
      <c r="R29" s="111"/>
      <c r="S29" s="138"/>
      <c r="T29" s="138"/>
      <c r="U29" s="138" t="s">
        <v>10</v>
      </c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 t="s">
        <v>8</v>
      </c>
      <c r="AH29" s="138"/>
      <c r="AI29" s="138"/>
      <c r="AJ29" s="3">
        <f t="shared" si="2"/>
        <v>3</v>
      </c>
      <c r="AK29" s="3">
        <f t="shared" si="0"/>
        <v>0</v>
      </c>
      <c r="AL29" s="3">
        <f t="shared" si="1"/>
        <v>1</v>
      </c>
      <c r="AM29" s="53"/>
      <c r="AN29" s="53"/>
      <c r="AO29" s="53"/>
    </row>
    <row r="30" spans="1:41" s="50" customFormat="1" ht="30" customHeight="1">
      <c r="A30" s="3">
        <v>22</v>
      </c>
      <c r="B30" s="102" t="s">
        <v>308</v>
      </c>
      <c r="C30" s="182" t="s">
        <v>309</v>
      </c>
      <c r="D30" s="183" t="s">
        <v>109</v>
      </c>
      <c r="E30" s="144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63"/>
      <c r="Q30" s="138"/>
      <c r="R30" s="111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02" t="s">
        <v>275</v>
      </c>
      <c r="C31" s="182" t="s">
        <v>77</v>
      </c>
      <c r="D31" s="183" t="s">
        <v>79</v>
      </c>
      <c r="E31" s="144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63"/>
      <c r="Q31" s="138"/>
      <c r="R31" s="111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02" t="s">
        <v>276</v>
      </c>
      <c r="C32" s="182" t="s">
        <v>77</v>
      </c>
      <c r="D32" s="183" t="s">
        <v>79</v>
      </c>
      <c r="E32" s="144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63"/>
      <c r="Q32" s="138"/>
      <c r="R32" s="111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02" t="s">
        <v>310</v>
      </c>
      <c r="C33" s="182" t="s">
        <v>31</v>
      </c>
      <c r="D33" s="183" t="s">
        <v>65</v>
      </c>
      <c r="E33" s="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63"/>
      <c r="Q33" s="138"/>
      <c r="R33" s="111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02" t="s">
        <v>277</v>
      </c>
      <c r="C34" s="182" t="s">
        <v>278</v>
      </c>
      <c r="D34" s="183" t="s">
        <v>65</v>
      </c>
      <c r="E34" s="7"/>
      <c r="F34" s="138" t="s">
        <v>9</v>
      </c>
      <c r="G34" s="138" t="s">
        <v>807</v>
      </c>
      <c r="H34" s="138"/>
      <c r="I34" s="138"/>
      <c r="J34" s="138"/>
      <c r="K34" s="138" t="s">
        <v>9</v>
      </c>
      <c r="L34" s="138" t="s">
        <v>8</v>
      </c>
      <c r="M34" s="138" t="s">
        <v>8</v>
      </c>
      <c r="N34" s="138" t="s">
        <v>8</v>
      </c>
      <c r="O34" s="111" t="s">
        <v>8</v>
      </c>
      <c r="P34" s="163"/>
      <c r="Q34" s="138"/>
      <c r="R34" s="111" t="s">
        <v>9</v>
      </c>
      <c r="S34" s="138" t="s">
        <v>8</v>
      </c>
      <c r="T34" s="138" t="s">
        <v>8</v>
      </c>
      <c r="U34" s="138" t="s">
        <v>800</v>
      </c>
      <c r="V34" s="138" t="s">
        <v>815</v>
      </c>
      <c r="W34" s="138"/>
      <c r="X34" s="138"/>
      <c r="Y34" s="138"/>
      <c r="Z34" s="138"/>
      <c r="AA34" s="138"/>
      <c r="AB34" s="138"/>
      <c r="AC34" s="138"/>
      <c r="AD34" s="138"/>
      <c r="AE34" s="138"/>
      <c r="AF34" s="138" t="s">
        <v>8</v>
      </c>
      <c r="AG34" s="138" t="s">
        <v>811</v>
      </c>
      <c r="AH34" s="138" t="s">
        <v>8</v>
      </c>
      <c r="AI34" s="138"/>
      <c r="AJ34" s="3">
        <f t="shared" si="2"/>
        <v>10</v>
      </c>
      <c r="AK34" s="3">
        <f t="shared" si="0"/>
        <v>5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02" t="s">
        <v>279</v>
      </c>
      <c r="C35" s="182" t="s">
        <v>280</v>
      </c>
      <c r="D35" s="183" t="s">
        <v>40</v>
      </c>
      <c r="E35" s="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63"/>
      <c r="Q35" s="138"/>
      <c r="R35" s="111"/>
      <c r="S35" s="138"/>
      <c r="T35" s="138"/>
      <c r="U35" s="138"/>
      <c r="V35" s="138" t="s">
        <v>9</v>
      </c>
      <c r="W35" s="138"/>
      <c r="X35" s="138"/>
      <c r="Y35" s="138"/>
      <c r="Z35" s="138"/>
      <c r="AA35" s="138"/>
      <c r="AB35" s="138"/>
      <c r="AC35" s="138"/>
      <c r="AD35" s="138"/>
      <c r="AE35" s="138"/>
      <c r="AF35" s="138" t="s">
        <v>9</v>
      </c>
      <c r="AG35" s="138"/>
      <c r="AH35" s="138"/>
      <c r="AI35" s="138"/>
      <c r="AJ35" s="3">
        <f t="shared" si="2"/>
        <v>0</v>
      </c>
      <c r="AK35" s="3">
        <f t="shared" si="0"/>
        <v>2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 t="s">
        <v>281</v>
      </c>
      <c r="C36" s="182" t="s">
        <v>115</v>
      </c>
      <c r="D36" s="183" t="s">
        <v>85</v>
      </c>
      <c r="E36" s="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63"/>
      <c r="Q36" s="138"/>
      <c r="R36" s="111"/>
      <c r="S36" s="138"/>
      <c r="T36" s="138"/>
      <c r="U36" s="138"/>
      <c r="V36" s="138" t="s">
        <v>9</v>
      </c>
      <c r="W36" s="138"/>
      <c r="X36" s="138"/>
      <c r="Y36" s="138"/>
      <c r="Z36" s="138"/>
      <c r="AA36" s="138"/>
      <c r="AB36" s="138"/>
      <c r="AC36" s="138"/>
      <c r="AD36" s="138"/>
      <c r="AE36" s="138"/>
      <c r="AF36" s="138" t="s">
        <v>9</v>
      </c>
      <c r="AG36" s="138"/>
      <c r="AH36" s="138"/>
      <c r="AI36" s="138"/>
      <c r="AJ36" s="3">
        <f t="shared" si="2"/>
        <v>0</v>
      </c>
      <c r="AK36" s="3">
        <f t="shared" si="0"/>
        <v>2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 t="s">
        <v>282</v>
      </c>
      <c r="C37" s="182" t="s">
        <v>39</v>
      </c>
      <c r="D37" s="183" t="s">
        <v>214</v>
      </c>
      <c r="E37" s="7"/>
      <c r="F37" s="138"/>
      <c r="G37" s="138"/>
      <c r="H37" s="138"/>
      <c r="I37" s="138"/>
      <c r="J37" s="138"/>
      <c r="K37" s="138"/>
      <c r="L37" s="138"/>
      <c r="M37" s="138"/>
      <c r="N37" s="138" t="s">
        <v>8</v>
      </c>
      <c r="O37" s="111" t="s">
        <v>8</v>
      </c>
      <c r="P37" s="163"/>
      <c r="Q37" s="138"/>
      <c r="R37" s="111" t="s">
        <v>9</v>
      </c>
      <c r="S37" s="138"/>
      <c r="T37" s="138"/>
      <c r="U37" s="138" t="s">
        <v>8</v>
      </c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3">
        <f t="shared" si="2"/>
        <v>3</v>
      </c>
      <c r="AK37" s="3">
        <f t="shared" si="0"/>
        <v>1</v>
      </c>
      <c r="AL37" s="3">
        <f t="shared" si="1"/>
        <v>0</v>
      </c>
      <c r="AM37" s="53"/>
      <c r="AN37" s="53"/>
      <c r="AO37" s="53"/>
    </row>
    <row r="38" spans="1:44" s="50" customFormat="1" ht="30" customHeight="1">
      <c r="A38" s="3">
        <v>30</v>
      </c>
      <c r="B38" s="102"/>
      <c r="C38" s="103"/>
      <c r="D38" s="104"/>
      <c r="E38" s="7"/>
      <c r="F38" s="138"/>
      <c r="G38" s="138"/>
      <c r="H38" s="138"/>
      <c r="I38" s="138"/>
      <c r="J38" s="138"/>
      <c r="K38" s="138"/>
      <c r="L38" s="138"/>
      <c r="M38" s="138"/>
      <c r="N38" s="138"/>
      <c r="O38" s="111"/>
      <c r="P38" s="163"/>
      <c r="Q38" s="138"/>
      <c r="R38" s="111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3">
        <f t="shared" si="2"/>
        <v>0</v>
      </c>
      <c r="AK38" s="3">
        <f t="shared" si="0"/>
        <v>0</v>
      </c>
      <c r="AL38" s="3">
        <f t="shared" si="1"/>
        <v>0</v>
      </c>
      <c r="AM38" s="53"/>
      <c r="AN38" s="53"/>
      <c r="AO38" s="53"/>
    </row>
    <row r="39" spans="1:44" s="50" customFormat="1" ht="30" customHeight="1">
      <c r="A39" s="3">
        <v>31</v>
      </c>
      <c r="B39" s="102"/>
      <c r="C39" s="103"/>
      <c r="D39" s="10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2"/>
        <v>0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8" customHeight="1">
      <c r="A40" s="265" t="s">
        <v>17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3">
        <f>SUM(AJ9:AJ39)</f>
        <v>74</v>
      </c>
      <c r="AK40" s="3">
        <f>SUM(AK9:AK39)</f>
        <v>22</v>
      </c>
      <c r="AL40" s="3">
        <f>SUM(AL9:AL39)</f>
        <v>10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53"/>
      <c r="AN41" s="53"/>
      <c r="AO41" s="53"/>
    </row>
    <row r="42" spans="1:44" s="50" customFormat="1" ht="41.25" customHeight="1">
      <c r="A42" s="266" t="s">
        <v>18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7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3" t="s">
        <v>5</v>
      </c>
      <c r="B43" s="46"/>
      <c r="C43" s="247" t="s">
        <v>7</v>
      </c>
      <c r="D43" s="248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3">
        <v>1</v>
      </c>
      <c r="B44" s="102" t="s">
        <v>245</v>
      </c>
      <c r="C44" s="182" t="s">
        <v>34</v>
      </c>
      <c r="D44" s="183" t="s">
        <v>88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50"/>
      <c r="AQ44" s="251"/>
    </row>
    <row r="45" spans="1:44" s="50" customFormat="1" ht="30" customHeight="1">
      <c r="A45" s="3">
        <v>2</v>
      </c>
      <c r="B45" s="102" t="s">
        <v>246</v>
      </c>
      <c r="C45" s="182" t="s">
        <v>110</v>
      </c>
      <c r="D45" s="183" t="s">
        <v>75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53"/>
      <c r="AQ45" s="53"/>
    </row>
    <row r="46" spans="1:44" s="50" customFormat="1" ht="30" customHeight="1">
      <c r="A46" s="3">
        <v>3</v>
      </c>
      <c r="B46" s="102" t="s">
        <v>247</v>
      </c>
      <c r="C46" s="182" t="s">
        <v>248</v>
      </c>
      <c r="D46" s="183" t="s">
        <v>13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4</v>
      </c>
      <c r="B47" s="102" t="s">
        <v>249</v>
      </c>
      <c r="C47" s="182" t="s">
        <v>105</v>
      </c>
      <c r="D47" s="183" t="s">
        <v>100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5</v>
      </c>
      <c r="B48" s="102" t="s">
        <v>250</v>
      </c>
      <c r="C48" s="182" t="s">
        <v>425</v>
      </c>
      <c r="D48" s="183" t="s">
        <v>54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6</v>
      </c>
      <c r="B49" s="102" t="s">
        <v>251</v>
      </c>
      <c r="C49" s="182" t="s">
        <v>211</v>
      </c>
      <c r="D49" s="183" t="s">
        <v>135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7</v>
      </c>
      <c r="B50" s="102" t="s">
        <v>252</v>
      </c>
      <c r="C50" s="182" t="s">
        <v>253</v>
      </c>
      <c r="D50" s="183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8</v>
      </c>
      <c r="B51" s="102" t="s">
        <v>254</v>
      </c>
      <c r="C51" s="182" t="s">
        <v>255</v>
      </c>
      <c r="D51" s="183" t="s">
        <v>43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9</v>
      </c>
      <c r="B52" s="102" t="s">
        <v>256</v>
      </c>
      <c r="C52" s="182" t="s">
        <v>257</v>
      </c>
      <c r="D52" s="183" t="s">
        <v>71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10</v>
      </c>
      <c r="B53" s="102" t="s">
        <v>258</v>
      </c>
      <c r="C53" s="182" t="s">
        <v>77</v>
      </c>
      <c r="D53" s="183" t="s">
        <v>48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11</v>
      </c>
      <c r="B54" s="102" t="s">
        <v>301</v>
      </c>
      <c r="C54" s="182" t="s">
        <v>302</v>
      </c>
      <c r="D54" s="183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12</v>
      </c>
      <c r="B55" s="102" t="s">
        <v>259</v>
      </c>
      <c r="C55" s="182" t="s">
        <v>260</v>
      </c>
      <c r="D55" s="183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13</v>
      </c>
      <c r="B56" s="102" t="s">
        <v>304</v>
      </c>
      <c r="C56" s="182" t="s">
        <v>77</v>
      </c>
      <c r="D56" s="183" t="s">
        <v>16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14</v>
      </c>
      <c r="B57" s="102" t="s">
        <v>305</v>
      </c>
      <c r="C57" s="182" t="s">
        <v>306</v>
      </c>
      <c r="D57" s="183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0"/>
      <c r="AQ57" s="251"/>
    </row>
    <row r="58" spans="1:43" s="50" customFormat="1" ht="30" customHeight="1">
      <c r="A58" s="3">
        <v>15</v>
      </c>
      <c r="B58" s="102" t="s">
        <v>262</v>
      </c>
      <c r="C58" s="182" t="s">
        <v>148</v>
      </c>
      <c r="D58" s="183" t="s">
        <v>36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16</v>
      </c>
      <c r="B59" s="102" t="s">
        <v>307</v>
      </c>
      <c r="C59" s="182" t="s">
        <v>114</v>
      </c>
      <c r="D59" s="183" t="s">
        <v>101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17</v>
      </c>
      <c r="B60" s="102" t="s">
        <v>263</v>
      </c>
      <c r="C60" s="182" t="s">
        <v>264</v>
      </c>
      <c r="D60" s="183" t="s">
        <v>37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18</v>
      </c>
      <c r="B61" s="102" t="s">
        <v>265</v>
      </c>
      <c r="C61" s="182" t="s">
        <v>266</v>
      </c>
      <c r="D61" s="183" t="s">
        <v>37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19</v>
      </c>
      <c r="B62" s="102" t="s">
        <v>267</v>
      </c>
      <c r="C62" s="182" t="s">
        <v>268</v>
      </c>
      <c r="D62" s="183" t="s">
        <v>58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20</v>
      </c>
      <c r="B63" s="102" t="s">
        <v>269</v>
      </c>
      <c r="C63" s="182" t="s">
        <v>270</v>
      </c>
      <c r="D63" s="183" t="s">
        <v>271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21</v>
      </c>
      <c r="B64" s="102" t="s">
        <v>272</v>
      </c>
      <c r="C64" s="182" t="s">
        <v>273</v>
      </c>
      <c r="D64" s="183" t="s">
        <v>274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22</v>
      </c>
      <c r="B65" s="102" t="s">
        <v>308</v>
      </c>
      <c r="C65" s="182" t="s">
        <v>309</v>
      </c>
      <c r="D65" s="183" t="s">
        <v>109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23</v>
      </c>
      <c r="B66" s="102" t="s">
        <v>275</v>
      </c>
      <c r="C66" s="182" t="s">
        <v>77</v>
      </c>
      <c r="D66" s="183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24</v>
      </c>
      <c r="B67" s="102" t="s">
        <v>276</v>
      </c>
      <c r="C67" s="182" t="s">
        <v>77</v>
      </c>
      <c r="D67" s="183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25</v>
      </c>
      <c r="B68" s="102" t="s">
        <v>310</v>
      </c>
      <c r="C68" s="182" t="s">
        <v>31</v>
      </c>
      <c r="D68" s="183" t="s">
        <v>65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26</v>
      </c>
      <c r="B69" s="102" t="s">
        <v>277</v>
      </c>
      <c r="C69" s="182" t="s">
        <v>278</v>
      </c>
      <c r="D69" s="183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27</v>
      </c>
      <c r="B70" s="102" t="s">
        <v>279</v>
      </c>
      <c r="C70" s="182" t="s">
        <v>280</v>
      </c>
      <c r="D70" s="183" t="s">
        <v>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28</v>
      </c>
      <c r="B71" s="102" t="s">
        <v>281</v>
      </c>
      <c r="C71" s="182" t="s">
        <v>115</v>
      </c>
      <c r="D71" s="183" t="s">
        <v>85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29</v>
      </c>
      <c r="B72" s="102" t="s">
        <v>282</v>
      </c>
      <c r="C72" s="182" t="s">
        <v>39</v>
      </c>
      <c r="D72" s="183" t="s">
        <v>214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30</v>
      </c>
      <c r="B73" s="102"/>
      <c r="C73" s="103"/>
      <c r="D73" s="104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3">
        <v>31</v>
      </c>
      <c r="B74" s="102"/>
      <c r="C74" s="103"/>
      <c r="D74" s="104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3">
        <v>32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3">
        <v>33</v>
      </c>
      <c r="B76" s="46"/>
      <c r="C76" s="9"/>
      <c r="D76" s="10"/>
      <c r="E76" s="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3">
        <v>34</v>
      </c>
      <c r="B77" s="46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65" t="s">
        <v>17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7"/>
      <c r="B79" s="27"/>
      <c r="C79" s="252"/>
      <c r="D79" s="252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4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4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52"/>
      <c r="D82" s="25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52"/>
      <c r="D83" s="252"/>
      <c r="E83" s="252"/>
      <c r="F83" s="252"/>
      <c r="G83" s="252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252"/>
      <c r="D84" s="252"/>
      <c r="E84" s="252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52"/>
      <c r="D85" s="252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3"/>
  <sheetViews>
    <sheetView topLeftCell="A18" zoomScale="55" zoomScaleNormal="55" workbookViewId="0">
      <selection activeCell="AE36" sqref="AE36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806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46" t="s">
        <v>312</v>
      </c>
      <c r="AG6" s="246"/>
      <c r="AH6" s="246"/>
      <c r="AI6" s="246"/>
      <c r="AJ6" s="246"/>
      <c r="AK6" s="24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313</v>
      </c>
      <c r="C9" s="187" t="s">
        <v>314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11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315</v>
      </c>
      <c r="C10" s="187" t="s">
        <v>316</v>
      </c>
      <c r="D10" s="188" t="s">
        <v>68</v>
      </c>
      <c r="E10" s="136"/>
      <c r="F10" s="138"/>
      <c r="G10" s="138"/>
      <c r="H10" s="138"/>
      <c r="I10" s="138"/>
      <c r="J10" s="138"/>
      <c r="K10" s="138"/>
      <c r="L10" s="138"/>
      <c r="M10" s="138" t="s">
        <v>8</v>
      </c>
      <c r="N10" s="138"/>
      <c r="O10" s="111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11"/>
      <c r="AF10" s="138"/>
      <c r="AG10" s="138"/>
      <c r="AH10" s="138"/>
      <c r="AI10" s="138"/>
      <c r="AJ10" s="3">
        <f t="shared" ref="AJ10:AJ37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86" t="s">
        <v>317</v>
      </c>
      <c r="C11" s="187" t="s">
        <v>318</v>
      </c>
      <c r="D11" s="188" t="s">
        <v>51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 t="s">
        <v>8</v>
      </c>
      <c r="O11" s="111"/>
      <c r="P11" s="138"/>
      <c r="Q11" s="138"/>
      <c r="R11" s="138"/>
      <c r="S11" s="138"/>
      <c r="T11" s="138"/>
      <c r="U11" s="138"/>
      <c r="V11" s="138" t="s">
        <v>8</v>
      </c>
      <c r="W11" s="138"/>
      <c r="X11" s="138"/>
      <c r="Y11" s="138"/>
      <c r="Z11" s="138"/>
      <c r="AA11" s="138"/>
      <c r="AB11" s="138"/>
      <c r="AC11" s="138"/>
      <c r="AD11" s="138"/>
      <c r="AE11" s="111"/>
      <c r="AF11" s="138"/>
      <c r="AG11" s="138"/>
      <c r="AH11" s="138"/>
      <c r="AI11" s="138"/>
      <c r="AJ11" s="3">
        <f t="shared" si="2"/>
        <v>2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89" t="s">
        <v>378</v>
      </c>
      <c r="C12" s="190" t="s">
        <v>379</v>
      </c>
      <c r="D12" s="191" t="s">
        <v>69</v>
      </c>
      <c r="E12" s="136" t="s">
        <v>8</v>
      </c>
      <c r="F12" s="138" t="s">
        <v>8</v>
      </c>
      <c r="G12" s="138" t="s">
        <v>8</v>
      </c>
      <c r="H12" s="138" t="s">
        <v>8</v>
      </c>
      <c r="I12" s="138"/>
      <c r="J12" s="138"/>
      <c r="K12" s="138"/>
      <c r="L12" s="138" t="s">
        <v>8</v>
      </c>
      <c r="M12" s="138" t="s">
        <v>8</v>
      </c>
      <c r="N12" s="138" t="s">
        <v>800</v>
      </c>
      <c r="O12" s="111"/>
      <c r="P12" s="138"/>
      <c r="Q12" s="138"/>
      <c r="R12" s="138"/>
      <c r="S12" s="138"/>
      <c r="T12" s="138" t="s">
        <v>8</v>
      </c>
      <c r="U12" s="138" t="s">
        <v>8</v>
      </c>
      <c r="V12" s="138" t="s">
        <v>8</v>
      </c>
      <c r="W12" s="138"/>
      <c r="X12" s="138"/>
      <c r="Y12" s="138"/>
      <c r="Z12" s="138"/>
      <c r="AA12" s="138"/>
      <c r="AB12" s="138"/>
      <c r="AC12" s="138"/>
      <c r="AD12" s="138"/>
      <c r="AE12" s="111"/>
      <c r="AF12" s="138"/>
      <c r="AG12" s="138" t="s">
        <v>8</v>
      </c>
      <c r="AH12" s="138" t="s">
        <v>8</v>
      </c>
      <c r="AI12" s="138"/>
      <c r="AJ12" s="3">
        <f t="shared" si="2"/>
        <v>13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86" t="s">
        <v>319</v>
      </c>
      <c r="C13" s="187" t="s">
        <v>66</v>
      </c>
      <c r="D13" s="188" t="s">
        <v>69</v>
      </c>
      <c r="E13" s="136"/>
      <c r="F13" s="138"/>
      <c r="G13" s="138"/>
      <c r="H13" s="138"/>
      <c r="I13" s="138"/>
      <c r="J13" s="138"/>
      <c r="K13" s="138"/>
      <c r="L13" s="138"/>
      <c r="M13" s="138" t="s">
        <v>8</v>
      </c>
      <c r="N13" s="138"/>
      <c r="O13" s="111"/>
      <c r="P13" s="138"/>
      <c r="Q13" s="138"/>
      <c r="R13" s="138"/>
      <c r="S13" s="138"/>
      <c r="T13" s="138" t="s">
        <v>10</v>
      </c>
      <c r="U13" s="138" t="s">
        <v>8</v>
      </c>
      <c r="V13" s="138"/>
      <c r="W13" s="138"/>
      <c r="X13" s="138"/>
      <c r="Y13" s="138"/>
      <c r="Z13" s="138"/>
      <c r="AA13" s="138"/>
      <c r="AB13" s="138"/>
      <c r="AC13" s="138"/>
      <c r="AD13" s="138"/>
      <c r="AE13" s="111"/>
      <c r="AF13" s="138"/>
      <c r="AG13" s="138"/>
      <c r="AH13" s="138"/>
      <c r="AI13" s="138"/>
      <c r="AJ13" s="3">
        <f t="shared" si="2"/>
        <v>2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3">
        <v>6</v>
      </c>
      <c r="B14" s="189" t="s">
        <v>380</v>
      </c>
      <c r="C14" s="190" t="s">
        <v>381</v>
      </c>
      <c r="D14" s="191" t="s">
        <v>111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11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86" t="s">
        <v>320</v>
      </c>
      <c r="C15" s="187" t="s">
        <v>395</v>
      </c>
      <c r="D15" s="188" t="s">
        <v>169</v>
      </c>
      <c r="E15" s="136"/>
      <c r="F15" s="138"/>
      <c r="G15" s="138"/>
      <c r="H15" s="138" t="s">
        <v>8</v>
      </c>
      <c r="I15" s="138"/>
      <c r="J15" s="138"/>
      <c r="K15" s="138"/>
      <c r="L15" s="138"/>
      <c r="M15" s="138"/>
      <c r="N15" s="138"/>
      <c r="O15" s="11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11"/>
      <c r="AF15" s="138"/>
      <c r="AG15" s="138"/>
      <c r="AH15" s="138"/>
      <c r="AI15" s="138"/>
      <c r="AJ15" s="3">
        <f t="shared" si="2"/>
        <v>1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1">
        <v>8</v>
      </c>
      <c r="B16" s="186" t="s">
        <v>321</v>
      </c>
      <c r="C16" s="187" t="s">
        <v>73</v>
      </c>
      <c r="D16" s="188" t="s">
        <v>100</v>
      </c>
      <c r="E16" s="136"/>
      <c r="F16" s="138" t="s">
        <v>8</v>
      </c>
      <c r="G16" s="138"/>
      <c r="H16" s="138" t="s">
        <v>8</v>
      </c>
      <c r="I16" s="138"/>
      <c r="J16" s="138"/>
      <c r="K16" s="138"/>
      <c r="L16" s="138"/>
      <c r="M16" s="138" t="s">
        <v>8</v>
      </c>
      <c r="N16" s="138"/>
      <c r="O16" s="111"/>
      <c r="P16" s="138"/>
      <c r="Q16" s="138"/>
      <c r="R16" s="138"/>
      <c r="S16" s="138"/>
      <c r="T16" s="138" t="s">
        <v>8</v>
      </c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11"/>
      <c r="AF16" s="138"/>
      <c r="AG16" s="138" t="s">
        <v>8</v>
      </c>
      <c r="AH16" s="138" t="s">
        <v>8</v>
      </c>
      <c r="AI16" s="138"/>
      <c r="AJ16" s="3">
        <f t="shared" si="2"/>
        <v>6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86" t="s">
        <v>322</v>
      </c>
      <c r="C17" s="187" t="s">
        <v>323</v>
      </c>
      <c r="D17" s="188" t="s">
        <v>32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11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11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89" t="s">
        <v>382</v>
      </c>
      <c r="C18" s="190" t="s">
        <v>426</v>
      </c>
      <c r="D18" s="191" t="s">
        <v>70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11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86" t="s">
        <v>324</v>
      </c>
      <c r="C19" s="187" t="s">
        <v>113</v>
      </c>
      <c r="D19" s="188" t="s">
        <v>76</v>
      </c>
      <c r="E19" s="136" t="s">
        <v>8</v>
      </c>
      <c r="F19" s="138" t="s">
        <v>8</v>
      </c>
      <c r="G19" s="138"/>
      <c r="H19" s="138"/>
      <c r="I19" s="138"/>
      <c r="J19" s="138"/>
      <c r="K19" s="138"/>
      <c r="L19" s="138" t="s">
        <v>8</v>
      </c>
      <c r="M19" s="138"/>
      <c r="N19" s="138"/>
      <c r="O19" s="111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11"/>
      <c r="AF19" s="138"/>
      <c r="AG19" s="138"/>
      <c r="AH19" s="138"/>
      <c r="AI19" s="138"/>
      <c r="AJ19" s="3">
        <f t="shared" si="2"/>
        <v>3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89" t="s">
        <v>383</v>
      </c>
      <c r="C20" s="190" t="s">
        <v>95</v>
      </c>
      <c r="D20" s="191" t="s">
        <v>14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11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86" t="s">
        <v>325</v>
      </c>
      <c r="C21" s="187" t="s">
        <v>326</v>
      </c>
      <c r="D21" s="188" t="s">
        <v>14</v>
      </c>
      <c r="E21" s="136"/>
      <c r="F21" s="136"/>
      <c r="G21" s="136" t="s">
        <v>8</v>
      </c>
      <c r="H21" s="136"/>
      <c r="I21" s="136"/>
      <c r="J21" s="136"/>
      <c r="K21" s="136"/>
      <c r="L21" s="136" t="s">
        <v>9</v>
      </c>
      <c r="M21" s="136"/>
      <c r="N21" s="136"/>
      <c r="O21" s="111"/>
      <c r="P21" s="136"/>
      <c r="Q21" s="136"/>
      <c r="R21" s="136"/>
      <c r="S21" s="136"/>
      <c r="T21" s="136"/>
      <c r="U21" s="136"/>
      <c r="V21" s="136" t="s">
        <v>8</v>
      </c>
      <c r="W21" s="136"/>
      <c r="X21" s="136"/>
      <c r="Y21" s="136"/>
      <c r="Z21" s="136"/>
      <c r="AA21" s="136"/>
      <c r="AB21" s="136"/>
      <c r="AC21" s="136"/>
      <c r="AD21" s="136"/>
      <c r="AE21" s="111"/>
      <c r="AF21" s="136"/>
      <c r="AG21" s="136"/>
      <c r="AH21" s="136"/>
      <c r="AI21" s="136"/>
      <c r="AJ21" s="3">
        <f t="shared" si="2"/>
        <v>2</v>
      </c>
      <c r="AK21" s="3">
        <f t="shared" si="0"/>
        <v>1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89" t="s">
        <v>384</v>
      </c>
      <c r="C22" s="190" t="s">
        <v>237</v>
      </c>
      <c r="D22" s="191" t="s">
        <v>46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11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50"/>
      <c r="AN22" s="251"/>
      <c r="AO22" s="53"/>
    </row>
    <row r="23" spans="1:41" s="50" customFormat="1" ht="30" customHeight="1">
      <c r="A23" s="3">
        <v>15</v>
      </c>
      <c r="B23" s="186" t="s">
        <v>327</v>
      </c>
      <c r="C23" s="187" t="s">
        <v>328</v>
      </c>
      <c r="D23" s="188" t="s">
        <v>43</v>
      </c>
      <c r="E23" s="136" t="s">
        <v>8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38"/>
      <c r="Q23" s="138"/>
      <c r="R23" s="138"/>
      <c r="S23" s="138"/>
      <c r="T23" s="138"/>
      <c r="U23" s="138"/>
      <c r="V23" s="138" t="s">
        <v>8</v>
      </c>
      <c r="W23" s="138"/>
      <c r="X23" s="138"/>
      <c r="Y23" s="138"/>
      <c r="Z23" s="138"/>
      <c r="AA23" s="138"/>
      <c r="AB23" s="138"/>
      <c r="AC23" s="138"/>
      <c r="AD23" s="138"/>
      <c r="AE23" s="111"/>
      <c r="AF23" s="138"/>
      <c r="AG23" s="138"/>
      <c r="AH23" s="138"/>
      <c r="AI23" s="138"/>
      <c r="AJ23" s="3">
        <f t="shared" si="2"/>
        <v>2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89" t="s">
        <v>385</v>
      </c>
      <c r="C24" s="190" t="s">
        <v>386</v>
      </c>
      <c r="D24" s="191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38"/>
      <c r="R24" s="138"/>
      <c r="S24" s="138" t="s">
        <v>8</v>
      </c>
      <c r="T24" s="138" t="s">
        <v>8</v>
      </c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11"/>
      <c r="AF24" s="138"/>
      <c r="AG24" s="138"/>
      <c r="AH24" s="138"/>
      <c r="AI24" s="138"/>
      <c r="AJ24" s="3">
        <f t="shared" si="2"/>
        <v>2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86">
        <v>1710020019</v>
      </c>
      <c r="C25" s="187" t="s">
        <v>732</v>
      </c>
      <c r="D25" s="188" t="s">
        <v>48</v>
      </c>
      <c r="E25" s="136" t="s">
        <v>8</v>
      </c>
      <c r="F25" s="138"/>
      <c r="G25" s="138"/>
      <c r="H25" s="138"/>
      <c r="I25" s="138"/>
      <c r="J25" s="138"/>
      <c r="K25" s="138"/>
      <c r="L25" s="138"/>
      <c r="M25" s="138"/>
      <c r="N25" s="138" t="s">
        <v>800</v>
      </c>
      <c r="O25" s="111"/>
      <c r="P25" s="138"/>
      <c r="Q25" s="138"/>
      <c r="R25" s="138"/>
      <c r="S25" s="138"/>
      <c r="T25" s="138"/>
      <c r="U25" s="138" t="s">
        <v>8</v>
      </c>
      <c r="V25" s="138" t="s">
        <v>8</v>
      </c>
      <c r="W25" s="138"/>
      <c r="X25" s="138"/>
      <c r="Y25" s="138"/>
      <c r="Z25" s="138"/>
      <c r="AA25" s="138"/>
      <c r="AB25" s="138"/>
      <c r="AC25" s="138"/>
      <c r="AD25" s="138"/>
      <c r="AE25" s="111"/>
      <c r="AF25" s="138"/>
      <c r="AG25" s="138" t="s">
        <v>8</v>
      </c>
      <c r="AH25" s="138"/>
      <c r="AI25" s="138"/>
      <c r="AJ25" s="3">
        <f t="shared" si="2"/>
        <v>6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1">
        <v>18</v>
      </c>
      <c r="B26" s="189" t="s">
        <v>400</v>
      </c>
      <c r="C26" s="190" t="s">
        <v>401</v>
      </c>
      <c r="D26" s="191" t="s">
        <v>56</v>
      </c>
      <c r="E26" s="136" t="s">
        <v>8</v>
      </c>
      <c r="F26" s="138" t="s">
        <v>8</v>
      </c>
      <c r="G26" s="138" t="s">
        <v>8</v>
      </c>
      <c r="H26" s="138" t="s">
        <v>8</v>
      </c>
      <c r="I26" s="138"/>
      <c r="J26" s="138"/>
      <c r="K26" s="138"/>
      <c r="L26" s="138" t="s">
        <v>8</v>
      </c>
      <c r="M26" s="138"/>
      <c r="N26" s="138" t="s">
        <v>8</v>
      </c>
      <c r="O26" s="111"/>
      <c r="P26" s="138"/>
      <c r="Q26" s="138"/>
      <c r="R26" s="138"/>
      <c r="S26" s="138" t="s">
        <v>8</v>
      </c>
      <c r="T26" s="138" t="s">
        <v>8</v>
      </c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11"/>
      <c r="AF26" s="138"/>
      <c r="AG26" s="138"/>
      <c r="AH26" s="138" t="s">
        <v>8</v>
      </c>
      <c r="AI26" s="138"/>
      <c r="AJ26" s="3">
        <f t="shared" si="2"/>
        <v>9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1">
        <v>19</v>
      </c>
      <c r="B27" s="186" t="s">
        <v>329</v>
      </c>
      <c r="C27" s="187" t="s">
        <v>330</v>
      </c>
      <c r="D27" s="188" t="s">
        <v>57</v>
      </c>
      <c r="E27" s="136" t="s">
        <v>8</v>
      </c>
      <c r="F27" s="138" t="s">
        <v>8</v>
      </c>
      <c r="G27" s="138" t="s">
        <v>8</v>
      </c>
      <c r="H27" s="138"/>
      <c r="I27" s="138"/>
      <c r="J27" s="138"/>
      <c r="K27" s="138"/>
      <c r="L27" s="138" t="s">
        <v>810</v>
      </c>
      <c r="M27" s="138" t="s">
        <v>810</v>
      </c>
      <c r="N27" s="138" t="s">
        <v>810</v>
      </c>
      <c r="O27" s="111"/>
      <c r="P27" s="138"/>
      <c r="Q27" s="138"/>
      <c r="R27" s="138"/>
      <c r="S27" s="138" t="s">
        <v>8</v>
      </c>
      <c r="T27" s="138" t="s">
        <v>8</v>
      </c>
      <c r="U27" s="138" t="s">
        <v>8</v>
      </c>
      <c r="V27" s="138" t="s">
        <v>8</v>
      </c>
      <c r="W27" s="138"/>
      <c r="X27" s="138"/>
      <c r="Y27" s="138"/>
      <c r="Z27" s="138"/>
      <c r="AA27" s="138"/>
      <c r="AB27" s="138"/>
      <c r="AC27" s="138"/>
      <c r="AD27" s="138"/>
      <c r="AE27" s="111"/>
      <c r="AF27" s="138"/>
      <c r="AG27" s="138" t="s">
        <v>810</v>
      </c>
      <c r="AH27" s="138" t="s">
        <v>8</v>
      </c>
      <c r="AI27" s="138"/>
      <c r="AJ27" s="3">
        <f t="shared" si="2"/>
        <v>8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1">
        <v>20</v>
      </c>
      <c r="B28" s="189" t="s">
        <v>387</v>
      </c>
      <c r="C28" s="190" t="s">
        <v>388</v>
      </c>
      <c r="D28" s="191" t="s">
        <v>33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11"/>
      <c r="AF28" s="138"/>
      <c r="AG28" s="138"/>
      <c r="AH28" s="138" t="s">
        <v>8</v>
      </c>
      <c r="AI28" s="138"/>
      <c r="AJ28" s="3">
        <f t="shared" si="2"/>
        <v>1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1">
        <v>21</v>
      </c>
      <c r="B29" s="186" t="s">
        <v>331</v>
      </c>
      <c r="C29" s="187" t="s">
        <v>86</v>
      </c>
      <c r="D29" s="188" t="s">
        <v>33</v>
      </c>
      <c r="E29" s="136" t="s">
        <v>8</v>
      </c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11"/>
      <c r="AF29" s="138"/>
      <c r="AG29" s="138"/>
      <c r="AH29" s="138"/>
      <c r="AI29" s="138"/>
      <c r="AJ29" s="3">
        <f t="shared" si="2"/>
        <v>1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86" t="s">
        <v>332</v>
      </c>
      <c r="C30" s="187" t="s">
        <v>333</v>
      </c>
      <c r="D30" s="188" t="s">
        <v>36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11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86" t="s">
        <v>334</v>
      </c>
      <c r="C31" s="187" t="s">
        <v>261</v>
      </c>
      <c r="D31" s="188" t="s">
        <v>59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11"/>
      <c r="AF31" s="138"/>
      <c r="AG31" s="138"/>
      <c r="AH31" s="138" t="s">
        <v>8</v>
      </c>
      <c r="AI31" s="138"/>
      <c r="AJ31" s="3">
        <f t="shared" si="2"/>
        <v>1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86" t="s">
        <v>335</v>
      </c>
      <c r="C32" s="187" t="s">
        <v>41</v>
      </c>
      <c r="D32" s="188" t="s">
        <v>93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11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86" t="s">
        <v>336</v>
      </c>
      <c r="C33" s="187" t="s">
        <v>77</v>
      </c>
      <c r="D33" s="188" t="s">
        <v>79</v>
      </c>
      <c r="E33" s="137" t="s">
        <v>8</v>
      </c>
      <c r="F33" s="138" t="s">
        <v>8</v>
      </c>
      <c r="G33" s="138" t="s">
        <v>8</v>
      </c>
      <c r="H33" s="138" t="s">
        <v>8</v>
      </c>
      <c r="I33" s="138"/>
      <c r="J33" s="138"/>
      <c r="K33" s="138"/>
      <c r="L33" s="138" t="s">
        <v>810</v>
      </c>
      <c r="M33" s="138" t="s">
        <v>810</v>
      </c>
      <c r="N33" s="138" t="s">
        <v>810</v>
      </c>
      <c r="O33" s="111"/>
      <c r="P33" s="138"/>
      <c r="Q33" s="138"/>
      <c r="R33" s="138"/>
      <c r="S33" s="138" t="s">
        <v>8</v>
      </c>
      <c r="T33" s="138" t="s">
        <v>8</v>
      </c>
      <c r="U33" s="138" t="s">
        <v>8</v>
      </c>
      <c r="V33" s="138" t="s">
        <v>8</v>
      </c>
      <c r="W33" s="138"/>
      <c r="X33" s="138"/>
      <c r="Y33" s="138"/>
      <c r="Z33" s="138"/>
      <c r="AA33" s="138"/>
      <c r="AB33" s="138"/>
      <c r="AC33" s="138"/>
      <c r="AD33" s="138"/>
      <c r="AE33" s="111"/>
      <c r="AF33" s="138"/>
      <c r="AG33" s="138" t="s">
        <v>810</v>
      </c>
      <c r="AH33" s="138" t="s">
        <v>8</v>
      </c>
      <c r="AI33" s="138"/>
      <c r="AJ33" s="3">
        <f t="shared" si="2"/>
        <v>9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86" t="s">
        <v>337</v>
      </c>
      <c r="C34" s="187" t="s">
        <v>190</v>
      </c>
      <c r="D34" s="188" t="s">
        <v>62</v>
      </c>
      <c r="E34" s="137" t="s">
        <v>8</v>
      </c>
      <c r="F34" s="138" t="s">
        <v>8</v>
      </c>
      <c r="G34" s="138" t="s">
        <v>8</v>
      </c>
      <c r="H34" s="138" t="s">
        <v>8</v>
      </c>
      <c r="I34" s="138"/>
      <c r="J34" s="138"/>
      <c r="K34" s="138"/>
      <c r="L34" s="138" t="s">
        <v>810</v>
      </c>
      <c r="M34" s="138" t="s">
        <v>810</v>
      </c>
      <c r="N34" s="138" t="s">
        <v>810</v>
      </c>
      <c r="O34" s="111"/>
      <c r="P34" s="138"/>
      <c r="Q34" s="138"/>
      <c r="R34" s="138"/>
      <c r="S34" s="138" t="s">
        <v>8</v>
      </c>
      <c r="T34" s="138" t="s">
        <v>8</v>
      </c>
      <c r="U34" s="138" t="s">
        <v>8</v>
      </c>
      <c r="V34" s="138" t="s">
        <v>8</v>
      </c>
      <c r="W34" s="138"/>
      <c r="X34" s="138"/>
      <c r="Y34" s="138"/>
      <c r="Z34" s="138"/>
      <c r="AA34" s="138"/>
      <c r="AB34" s="138"/>
      <c r="AC34" s="138"/>
      <c r="AD34" s="138"/>
      <c r="AE34" s="111"/>
      <c r="AF34" s="138"/>
      <c r="AG34" s="138" t="s">
        <v>810</v>
      </c>
      <c r="AH34" s="138" t="s">
        <v>8</v>
      </c>
      <c r="AI34" s="138"/>
      <c r="AJ34" s="3">
        <f t="shared" si="2"/>
        <v>9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86" t="s">
        <v>338</v>
      </c>
      <c r="C35" s="187" t="s">
        <v>39</v>
      </c>
      <c r="D35" s="188" t="s">
        <v>62</v>
      </c>
      <c r="E35" s="137"/>
      <c r="F35" s="138"/>
      <c r="G35" s="138"/>
      <c r="H35" s="138"/>
      <c r="I35" s="138"/>
      <c r="J35" s="138"/>
      <c r="K35" s="138"/>
      <c r="L35" s="138"/>
      <c r="M35" s="138"/>
      <c r="N35" s="138" t="s">
        <v>8</v>
      </c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11"/>
      <c r="AF35" s="138"/>
      <c r="AG35" s="138"/>
      <c r="AH35" s="138"/>
      <c r="AI35" s="138"/>
      <c r="AJ35" s="3">
        <f t="shared" si="2"/>
        <v>1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/>
      <c r="C36" s="103"/>
      <c r="D36" s="104"/>
      <c r="E36" s="7"/>
      <c r="F36" s="8"/>
      <c r="G36" s="8"/>
      <c r="H36" s="8"/>
      <c r="I36" s="8"/>
      <c r="J36" s="8"/>
      <c r="K36" s="8"/>
      <c r="L36" s="8"/>
      <c r="M36" s="8"/>
      <c r="N36" s="8"/>
      <c r="O36" s="11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2"/>
        <v>0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/>
      <c r="C37" s="103"/>
      <c r="D37" s="104"/>
      <c r="E37" s="7"/>
      <c r="F37" s="8"/>
      <c r="G37" s="8"/>
      <c r="H37" s="8"/>
      <c r="I37" s="8"/>
      <c r="J37" s="8"/>
      <c r="K37" s="8"/>
      <c r="L37" s="8"/>
      <c r="M37" s="8"/>
      <c r="N37" s="8"/>
      <c r="O37" s="111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2"/>
        <v>0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265" t="s">
        <v>17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3">
        <f>SUM(AJ9:AJ37)</f>
        <v>79</v>
      </c>
      <c r="AK38" s="3">
        <f>SUM(AK9:AK37)</f>
        <v>1</v>
      </c>
      <c r="AL38" s="3">
        <f>SUM(AL9:AL37)</f>
        <v>1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53"/>
      <c r="AN39" s="53"/>
      <c r="AO39" s="53"/>
    </row>
    <row r="40" spans="1:44" s="50" customFormat="1" ht="41.25" customHeight="1">
      <c r="A40" s="266" t="s">
        <v>18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7"/>
      <c r="AJ40" s="44" t="s">
        <v>19</v>
      </c>
      <c r="AK40" s="44" t="s">
        <v>20</v>
      </c>
      <c r="AL40" s="44" t="s">
        <v>21</v>
      </c>
      <c r="AM40" s="54" t="s">
        <v>22</v>
      </c>
      <c r="AN40" s="54" t="s">
        <v>23</v>
      </c>
      <c r="AO40" s="54" t="s">
        <v>24</v>
      </c>
    </row>
    <row r="41" spans="1:44" s="50" customFormat="1" ht="30" customHeight="1">
      <c r="A41" s="3" t="s">
        <v>5</v>
      </c>
      <c r="B41" s="46"/>
      <c r="C41" s="247" t="s">
        <v>7</v>
      </c>
      <c r="D41" s="248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1" t="s">
        <v>25</v>
      </c>
      <c r="AK41" s="31" t="s">
        <v>26</v>
      </c>
      <c r="AL41" s="31" t="s">
        <v>27</v>
      </c>
      <c r="AM41" s="31" t="s">
        <v>28</v>
      </c>
      <c r="AN41" s="55" t="s">
        <v>29</v>
      </c>
      <c r="AO41" s="55" t="s">
        <v>30</v>
      </c>
    </row>
    <row r="42" spans="1:44" s="50" customFormat="1" ht="30" customHeight="1">
      <c r="A42" s="3">
        <v>1</v>
      </c>
      <c r="B42" s="186" t="s">
        <v>313</v>
      </c>
      <c r="C42" s="187" t="s">
        <v>314</v>
      </c>
      <c r="D42" s="188" t="s">
        <v>99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>COUNTIF(E42:AI42,"BT")</f>
        <v>0</v>
      </c>
      <c r="AK42" s="33">
        <f>COUNTIF(F42:AJ42,"D")</f>
        <v>0</v>
      </c>
      <c r="AL42" s="33">
        <f>COUNTIF(G42:AK42,"ĐP")</f>
        <v>0</v>
      </c>
      <c r="AM42" s="33">
        <f>COUNTIF(H42:AL42,"CT")</f>
        <v>0</v>
      </c>
      <c r="AN42" s="33">
        <f>COUNTIF(I42:AM42,"HT")</f>
        <v>0</v>
      </c>
      <c r="AO42" s="33">
        <f>COUNTIF(J42:AN42,"VK")</f>
        <v>0</v>
      </c>
      <c r="AP42" s="250"/>
      <c r="AQ42" s="251"/>
    </row>
    <row r="43" spans="1:44" s="50" customFormat="1" ht="30" customHeight="1">
      <c r="A43" s="3">
        <v>2</v>
      </c>
      <c r="B43" s="186" t="s">
        <v>315</v>
      </c>
      <c r="C43" s="187" t="s">
        <v>316</v>
      </c>
      <c r="D43" s="188" t="s">
        <v>68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33">
        <f t="shared" ref="AJ43:AJ75" si="3">COUNTIF(E43:AI43,"BT")</f>
        <v>0</v>
      </c>
      <c r="AK43" s="33">
        <f t="shared" ref="AK43:AK75" si="4">COUNTIF(F43:AJ43,"D")</f>
        <v>0</v>
      </c>
      <c r="AL43" s="33">
        <f t="shared" ref="AL43:AL75" si="5">COUNTIF(G43:AK43,"ĐP")</f>
        <v>0</v>
      </c>
      <c r="AM43" s="33">
        <f t="shared" ref="AM43:AM75" si="6">COUNTIF(H43:AL43,"CT")</f>
        <v>0</v>
      </c>
      <c r="AN43" s="33">
        <f t="shared" ref="AN43:AN75" si="7">COUNTIF(I43:AM43,"HT")</f>
        <v>0</v>
      </c>
      <c r="AO43" s="33">
        <f t="shared" ref="AO43:AO75" si="8">COUNTIF(J43:AN43,"VK")</f>
        <v>0</v>
      </c>
      <c r="AP43" s="53"/>
      <c r="AQ43" s="53"/>
    </row>
    <row r="44" spans="1:44" s="50" customFormat="1" ht="30" customHeight="1">
      <c r="A44" s="3">
        <v>3</v>
      </c>
      <c r="B44" s="186" t="s">
        <v>317</v>
      </c>
      <c r="C44" s="187" t="s">
        <v>318</v>
      </c>
      <c r="D44" s="188" t="s">
        <v>51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4</v>
      </c>
      <c r="B45" s="189" t="s">
        <v>378</v>
      </c>
      <c r="C45" s="190" t="s">
        <v>379</v>
      </c>
      <c r="D45" s="191" t="s">
        <v>69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3">
        <v>5</v>
      </c>
      <c r="B46" s="186" t="s">
        <v>319</v>
      </c>
      <c r="C46" s="187" t="s">
        <v>66</v>
      </c>
      <c r="D46" s="1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6</v>
      </c>
      <c r="B47" s="189" t="s">
        <v>380</v>
      </c>
      <c r="C47" s="190" t="s">
        <v>381</v>
      </c>
      <c r="D47" s="191" t="s">
        <v>111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7</v>
      </c>
      <c r="B48" s="186" t="s">
        <v>320</v>
      </c>
      <c r="C48" s="187" t="s">
        <v>395</v>
      </c>
      <c r="D48" s="188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8</v>
      </c>
      <c r="B49" s="186" t="s">
        <v>321</v>
      </c>
      <c r="C49" s="187" t="s">
        <v>73</v>
      </c>
      <c r="D49" s="188" t="s">
        <v>100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 t="s">
        <v>21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1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9</v>
      </c>
      <c r="B50" s="186" t="s">
        <v>322</v>
      </c>
      <c r="C50" s="187" t="s">
        <v>323</v>
      </c>
      <c r="D50" s="188" t="s">
        <v>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10</v>
      </c>
      <c r="B51" s="189" t="s">
        <v>382</v>
      </c>
      <c r="C51" s="190" t="s">
        <v>426</v>
      </c>
      <c r="D51" s="191" t="s">
        <v>70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11</v>
      </c>
      <c r="B52" s="186" t="s">
        <v>324</v>
      </c>
      <c r="C52" s="187" t="s">
        <v>113</v>
      </c>
      <c r="D52" s="188" t="s">
        <v>76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12</v>
      </c>
      <c r="B53" s="189" t="s">
        <v>383</v>
      </c>
      <c r="C53" s="190" t="s">
        <v>95</v>
      </c>
      <c r="D53" s="191" t="s">
        <v>14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13</v>
      </c>
      <c r="B54" s="186" t="s">
        <v>325</v>
      </c>
      <c r="C54" s="187" t="s">
        <v>326</v>
      </c>
      <c r="D54" s="188" t="s">
        <v>14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14</v>
      </c>
      <c r="B55" s="189" t="s">
        <v>384</v>
      </c>
      <c r="C55" s="190" t="s">
        <v>237</v>
      </c>
      <c r="D55" s="191" t="s">
        <v>46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0"/>
      <c r="AQ55" s="251"/>
    </row>
    <row r="56" spans="1:43" s="50" customFormat="1" ht="30" customHeight="1">
      <c r="A56" s="3">
        <v>15</v>
      </c>
      <c r="B56" s="186" t="s">
        <v>327</v>
      </c>
      <c r="C56" s="187" t="s">
        <v>328</v>
      </c>
      <c r="D56" s="188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16</v>
      </c>
      <c r="B57" s="189" t="s">
        <v>385</v>
      </c>
      <c r="C57" s="190" t="s">
        <v>386</v>
      </c>
      <c r="D57" s="191" t="s">
        <v>48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17</v>
      </c>
      <c r="B58" s="186">
        <v>1710020019</v>
      </c>
      <c r="C58" s="187" t="s">
        <v>732</v>
      </c>
      <c r="D58" s="188" t="s">
        <v>48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18</v>
      </c>
      <c r="B59" s="189" t="s">
        <v>400</v>
      </c>
      <c r="C59" s="190" t="s">
        <v>401</v>
      </c>
      <c r="D59" s="191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19</v>
      </c>
      <c r="B60" s="186" t="s">
        <v>329</v>
      </c>
      <c r="C60" s="187" t="s">
        <v>330</v>
      </c>
      <c r="D60" s="188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20</v>
      </c>
      <c r="B61" s="189" t="s">
        <v>387</v>
      </c>
      <c r="C61" s="190" t="s">
        <v>388</v>
      </c>
      <c r="D61" s="191" t="s">
        <v>33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21</v>
      </c>
      <c r="B62" s="186" t="s">
        <v>331</v>
      </c>
      <c r="C62" s="187" t="s">
        <v>86</v>
      </c>
      <c r="D62" s="188" t="s">
        <v>33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22</v>
      </c>
      <c r="B63" s="186" t="s">
        <v>332</v>
      </c>
      <c r="C63" s="187" t="s">
        <v>333</v>
      </c>
      <c r="D63" s="188" t="s">
        <v>36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23</v>
      </c>
      <c r="B64" s="186" t="s">
        <v>334</v>
      </c>
      <c r="C64" s="187" t="s">
        <v>261</v>
      </c>
      <c r="D64" s="188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24</v>
      </c>
      <c r="B65" s="186" t="s">
        <v>335</v>
      </c>
      <c r="C65" s="187" t="s">
        <v>41</v>
      </c>
      <c r="D65" s="188" t="s">
        <v>93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25</v>
      </c>
      <c r="B66" s="186" t="s">
        <v>336</v>
      </c>
      <c r="C66" s="187" t="s">
        <v>77</v>
      </c>
      <c r="D66" s="188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26</v>
      </c>
      <c r="B67" s="186" t="s">
        <v>337</v>
      </c>
      <c r="C67" s="187" t="s">
        <v>190</v>
      </c>
      <c r="D67" s="188" t="s">
        <v>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27</v>
      </c>
      <c r="B68" s="186" t="s">
        <v>338</v>
      </c>
      <c r="C68" s="187" t="s">
        <v>39</v>
      </c>
      <c r="D68" s="188" t="s">
        <v>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28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29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30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31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32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33</v>
      </c>
      <c r="B74" s="46"/>
      <c r="C74" s="9"/>
      <c r="D74" s="10"/>
      <c r="E74" s="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3">
        <v>34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ht="51" customHeight="1">
      <c r="A76" s="265" t="s">
        <v>17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7"/>
      <c r="B77" s="27"/>
      <c r="C77" s="252"/>
      <c r="D77" s="252"/>
      <c r="H77" s="56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4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52"/>
      <c r="D80" s="25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52"/>
      <c r="D81" s="252"/>
      <c r="E81" s="252"/>
      <c r="F81" s="252"/>
      <c r="G81" s="252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52"/>
      <c r="D82" s="252"/>
      <c r="E82" s="25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52"/>
      <c r="D83" s="252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</sheetData>
  <mergeCells count="20">
    <mergeCell ref="AP42:AQ42"/>
    <mergeCell ref="AP55:AQ55"/>
    <mergeCell ref="A76:AI76"/>
    <mergeCell ref="C77:D77"/>
    <mergeCell ref="C80:D80"/>
    <mergeCell ref="AM22:AN22"/>
    <mergeCell ref="A38:AI38"/>
    <mergeCell ref="A40:AI40"/>
    <mergeCell ref="C82:E82"/>
    <mergeCell ref="C83:D83"/>
    <mergeCell ref="C81:G81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2"/>
  <sheetViews>
    <sheetView topLeftCell="A6" zoomScale="55" zoomScaleNormal="55" workbookViewId="0">
      <selection activeCell="AH34" sqref="AH34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46" t="s">
        <v>339</v>
      </c>
      <c r="AG6" s="246"/>
      <c r="AH6" s="246"/>
      <c r="AI6" s="246"/>
      <c r="AJ6" s="246"/>
      <c r="AK6" s="24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402</v>
      </c>
      <c r="C9" s="187" t="s">
        <v>340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403</v>
      </c>
      <c r="C10" s="187" t="s">
        <v>341</v>
      </c>
      <c r="D10" s="188" t="s">
        <v>99</v>
      </c>
      <c r="E10" s="136"/>
      <c r="F10" s="138"/>
      <c r="G10" s="138"/>
      <c r="H10" s="138"/>
      <c r="I10" s="138"/>
      <c r="J10" s="138"/>
      <c r="K10" s="138"/>
      <c r="L10" s="138"/>
      <c r="M10" s="138" t="s">
        <v>10</v>
      </c>
      <c r="N10" s="138"/>
      <c r="O10" s="138"/>
      <c r="P10" s="138"/>
      <c r="Q10" s="138"/>
      <c r="R10" s="138"/>
      <c r="S10" s="138"/>
      <c r="T10" s="138" t="s">
        <v>10</v>
      </c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2</v>
      </c>
      <c r="AM10" s="53"/>
      <c r="AN10" s="53"/>
      <c r="AO10" s="53"/>
    </row>
    <row r="11" spans="1:41" s="50" customFormat="1" ht="30" customHeight="1">
      <c r="A11" s="76">
        <v>3</v>
      </c>
      <c r="B11" s="186" t="s">
        <v>404</v>
      </c>
      <c r="C11" s="187" t="s">
        <v>342</v>
      </c>
      <c r="D11" s="188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 t="s">
        <v>8</v>
      </c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1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76">
        <v>4</v>
      </c>
      <c r="B12" s="186" t="s">
        <v>405</v>
      </c>
      <c r="C12" s="187" t="s">
        <v>343</v>
      </c>
      <c r="D12" s="188" t="s">
        <v>67</v>
      </c>
      <c r="E12" s="136"/>
      <c r="F12" s="138"/>
      <c r="G12" s="138" t="s">
        <v>9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1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76">
        <v>5</v>
      </c>
      <c r="B13" s="186" t="s">
        <v>406</v>
      </c>
      <c r="C13" s="187" t="s">
        <v>788</v>
      </c>
      <c r="D13" s="188" t="s">
        <v>63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 t="s">
        <v>10</v>
      </c>
      <c r="U13" s="138"/>
      <c r="V13" s="138" t="s">
        <v>8</v>
      </c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1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76">
        <v>6</v>
      </c>
      <c r="B14" s="186" t="s">
        <v>407</v>
      </c>
      <c r="C14" s="187" t="s">
        <v>344</v>
      </c>
      <c r="D14" s="188" t="s">
        <v>68</v>
      </c>
      <c r="E14" s="136"/>
      <c r="F14" s="138"/>
      <c r="G14" s="138"/>
      <c r="H14" s="138"/>
      <c r="I14" s="138"/>
      <c r="J14" s="138"/>
      <c r="K14" s="138"/>
      <c r="L14" s="138"/>
      <c r="M14" s="138" t="s">
        <v>10</v>
      </c>
      <c r="N14" s="138"/>
      <c r="O14" s="138" t="s">
        <v>812</v>
      </c>
      <c r="P14" s="138"/>
      <c r="Q14" s="138"/>
      <c r="R14" s="138"/>
      <c r="S14" s="138"/>
      <c r="T14" s="138" t="s">
        <v>10</v>
      </c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2</v>
      </c>
      <c r="AM14" s="53"/>
      <c r="AN14" s="53"/>
      <c r="AO14" s="53"/>
    </row>
    <row r="15" spans="1:41" s="117" customFormat="1" ht="30" customHeight="1">
      <c r="A15" s="44">
        <v>7</v>
      </c>
      <c r="B15" s="186" t="s">
        <v>408</v>
      </c>
      <c r="C15" s="187" t="s">
        <v>733</v>
      </c>
      <c r="D15" s="188" t="s">
        <v>69</v>
      </c>
      <c r="E15" s="146"/>
      <c r="F15" s="142"/>
      <c r="G15" s="138"/>
      <c r="H15" s="142"/>
      <c r="I15" s="142"/>
      <c r="J15" s="142"/>
      <c r="K15" s="142"/>
      <c r="L15" s="142"/>
      <c r="M15" s="138" t="s">
        <v>9</v>
      </c>
      <c r="N15" s="138" t="s">
        <v>9</v>
      </c>
      <c r="O15" s="138"/>
      <c r="P15" s="142"/>
      <c r="Q15" s="142"/>
      <c r="R15" s="142"/>
      <c r="S15" s="142"/>
      <c r="T15" s="142" t="s">
        <v>8</v>
      </c>
      <c r="U15" s="142"/>
      <c r="V15" s="138" t="s">
        <v>8</v>
      </c>
      <c r="W15" s="138"/>
      <c r="X15" s="142"/>
      <c r="Y15" s="142"/>
      <c r="Z15" s="142"/>
      <c r="AA15" s="142"/>
      <c r="AB15" s="138"/>
      <c r="AC15" s="138"/>
      <c r="AD15" s="138"/>
      <c r="AE15" s="138"/>
      <c r="AF15" s="142"/>
      <c r="AG15" s="142"/>
      <c r="AH15" s="142"/>
      <c r="AI15" s="142"/>
      <c r="AJ15" s="44">
        <f t="shared" si="2"/>
        <v>2</v>
      </c>
      <c r="AK15" s="44">
        <f t="shared" si="0"/>
        <v>2</v>
      </c>
      <c r="AL15" s="44">
        <f t="shared" si="1"/>
        <v>0</v>
      </c>
      <c r="AM15" s="116"/>
      <c r="AN15" s="116"/>
      <c r="AO15" s="116"/>
    </row>
    <row r="16" spans="1:41" s="50" customFormat="1" ht="30" customHeight="1">
      <c r="A16" s="76">
        <v>8</v>
      </c>
      <c r="B16" s="186" t="s">
        <v>409</v>
      </c>
      <c r="C16" s="187" t="s">
        <v>396</v>
      </c>
      <c r="D16" s="188" t="s">
        <v>90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76">
        <v>9</v>
      </c>
      <c r="B17" s="186" t="s">
        <v>410</v>
      </c>
      <c r="C17" s="187" t="s">
        <v>345</v>
      </c>
      <c r="D17" s="188" t="s">
        <v>70</v>
      </c>
      <c r="E17" s="136"/>
      <c r="F17" s="138"/>
      <c r="G17" s="138"/>
      <c r="H17" s="138"/>
      <c r="I17" s="138"/>
      <c r="J17" s="138"/>
      <c r="K17" s="138"/>
      <c r="L17" s="138" t="s">
        <v>10</v>
      </c>
      <c r="M17" s="138" t="s">
        <v>8</v>
      </c>
      <c r="N17" s="138"/>
      <c r="O17" s="138"/>
      <c r="P17" s="138"/>
      <c r="Q17" s="138"/>
      <c r="R17" s="138"/>
      <c r="S17" s="138"/>
      <c r="T17" s="138" t="s">
        <v>8</v>
      </c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 t="s">
        <v>8</v>
      </c>
      <c r="AH17" s="138" t="s">
        <v>8</v>
      </c>
      <c r="AI17" s="138"/>
      <c r="AJ17" s="3">
        <f t="shared" si="2"/>
        <v>4</v>
      </c>
      <c r="AK17" s="3">
        <f t="shared" si="0"/>
        <v>0</v>
      </c>
      <c r="AL17" s="3">
        <f t="shared" si="1"/>
        <v>1</v>
      </c>
      <c r="AM17" s="53"/>
      <c r="AN17" s="53"/>
      <c r="AO17" s="53"/>
    </row>
    <row r="18" spans="1:41" s="50" customFormat="1" ht="30" customHeight="1">
      <c r="A18" s="76">
        <v>10</v>
      </c>
      <c r="B18" s="186" t="s">
        <v>411</v>
      </c>
      <c r="C18" s="187" t="s">
        <v>346</v>
      </c>
      <c r="D18" s="188" t="s">
        <v>108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 t="s">
        <v>10</v>
      </c>
      <c r="U18" s="138"/>
      <c r="V18" s="138" t="s">
        <v>8</v>
      </c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1</v>
      </c>
      <c r="AK18" s="3">
        <f t="shared" si="0"/>
        <v>0</v>
      </c>
      <c r="AL18" s="3">
        <f t="shared" si="1"/>
        <v>1</v>
      </c>
      <c r="AM18" s="53"/>
      <c r="AN18" s="53"/>
      <c r="AO18" s="53"/>
    </row>
    <row r="19" spans="1:41" s="117" customFormat="1" ht="30" customHeight="1">
      <c r="A19" s="44">
        <v>11</v>
      </c>
      <c r="B19" s="186" t="s">
        <v>412</v>
      </c>
      <c r="C19" s="187" t="s">
        <v>34</v>
      </c>
      <c r="D19" s="188" t="s">
        <v>54</v>
      </c>
      <c r="E19" s="146"/>
      <c r="F19" s="142"/>
      <c r="G19" s="138"/>
      <c r="H19" s="142"/>
      <c r="I19" s="142"/>
      <c r="J19" s="142"/>
      <c r="K19" s="142"/>
      <c r="L19" s="142"/>
      <c r="M19" s="138"/>
      <c r="N19" s="138"/>
      <c r="O19" s="138"/>
      <c r="P19" s="142"/>
      <c r="Q19" s="142"/>
      <c r="R19" s="142"/>
      <c r="S19" s="142"/>
      <c r="T19" s="142"/>
      <c r="U19" s="142"/>
      <c r="V19" s="138" t="s">
        <v>9</v>
      </c>
      <c r="W19" s="138"/>
      <c r="X19" s="142"/>
      <c r="Y19" s="142"/>
      <c r="Z19" s="142"/>
      <c r="AA19" s="142"/>
      <c r="AB19" s="138"/>
      <c r="AC19" s="138"/>
      <c r="AD19" s="138"/>
      <c r="AE19" s="138"/>
      <c r="AF19" s="142"/>
      <c r="AG19" s="142"/>
      <c r="AH19" s="142"/>
      <c r="AI19" s="142"/>
      <c r="AJ19" s="44">
        <f t="shared" si="2"/>
        <v>0</v>
      </c>
      <c r="AK19" s="44">
        <f t="shared" si="0"/>
        <v>1</v>
      </c>
      <c r="AL19" s="44">
        <f t="shared" si="1"/>
        <v>0</v>
      </c>
      <c r="AM19" s="116"/>
      <c r="AN19" s="116"/>
      <c r="AO19" s="116"/>
    </row>
    <row r="20" spans="1:41" s="77" customFormat="1" ht="30" customHeight="1">
      <c r="A20" s="4">
        <v>12</v>
      </c>
      <c r="B20" s="186" t="s">
        <v>413</v>
      </c>
      <c r="C20" s="187" t="s">
        <v>41</v>
      </c>
      <c r="D20" s="188" t="s">
        <v>64</v>
      </c>
      <c r="E20" s="136"/>
      <c r="F20" s="138"/>
      <c r="G20" s="138"/>
      <c r="H20" s="138"/>
      <c r="I20" s="138"/>
      <c r="J20" s="138"/>
      <c r="K20" s="138"/>
      <c r="L20" s="138"/>
      <c r="M20" s="138" t="s">
        <v>10</v>
      </c>
      <c r="N20" s="138"/>
      <c r="O20" s="138"/>
      <c r="P20" s="138"/>
      <c r="Q20" s="138"/>
      <c r="R20" s="138"/>
      <c r="S20" s="138"/>
      <c r="T20" s="138"/>
      <c r="U20" s="138" t="s">
        <v>8</v>
      </c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4">
        <f t="shared" si="2"/>
        <v>1</v>
      </c>
      <c r="AK20" s="4">
        <f t="shared" si="0"/>
        <v>0</v>
      </c>
      <c r="AL20" s="4">
        <f t="shared" si="1"/>
        <v>1</v>
      </c>
      <c r="AM20" s="78"/>
      <c r="AN20" s="78"/>
      <c r="AO20" s="78"/>
    </row>
    <row r="21" spans="1:41" s="77" customFormat="1" ht="30" customHeight="1">
      <c r="A21" s="4">
        <v>13</v>
      </c>
      <c r="B21" s="186" t="s">
        <v>414</v>
      </c>
      <c r="C21" s="187" t="s">
        <v>303</v>
      </c>
      <c r="D21" s="188" t="s">
        <v>135</v>
      </c>
      <c r="E21" s="136"/>
      <c r="F21" s="136"/>
      <c r="G21" s="138"/>
      <c r="H21" s="136"/>
      <c r="I21" s="136"/>
      <c r="J21" s="136"/>
      <c r="K21" s="136"/>
      <c r="L21" s="136"/>
      <c r="M21" s="138" t="s">
        <v>10</v>
      </c>
      <c r="N21" s="138"/>
      <c r="O21" s="138"/>
      <c r="P21" s="136"/>
      <c r="Q21" s="136"/>
      <c r="R21" s="136"/>
      <c r="S21" s="136"/>
      <c r="T21" s="136"/>
      <c r="U21" s="136"/>
      <c r="V21" s="138"/>
      <c r="W21" s="138"/>
      <c r="X21" s="136"/>
      <c r="Y21" s="136"/>
      <c r="Z21" s="136"/>
      <c r="AA21" s="136"/>
      <c r="AB21" s="138"/>
      <c r="AC21" s="138"/>
      <c r="AD21" s="138"/>
      <c r="AE21" s="138"/>
      <c r="AF21" s="136"/>
      <c r="AG21" s="136"/>
      <c r="AH21" s="136"/>
      <c r="AI21" s="136"/>
      <c r="AJ21" s="4">
        <f t="shared" si="2"/>
        <v>0</v>
      </c>
      <c r="AK21" s="4">
        <f t="shared" si="0"/>
        <v>0</v>
      </c>
      <c r="AL21" s="4">
        <f t="shared" si="1"/>
        <v>1</v>
      </c>
      <c r="AM21" s="263"/>
      <c r="AN21" s="264"/>
      <c r="AO21" s="78"/>
    </row>
    <row r="22" spans="1:41" s="77" customFormat="1" ht="30" customHeight="1">
      <c r="A22" s="4">
        <v>14</v>
      </c>
      <c r="B22" s="186" t="s">
        <v>415</v>
      </c>
      <c r="C22" s="187" t="s">
        <v>397</v>
      </c>
      <c r="D22" s="188" t="s">
        <v>55</v>
      </c>
      <c r="E22" s="136"/>
      <c r="F22" s="138"/>
      <c r="G22" s="138"/>
      <c r="H22" s="138"/>
      <c r="I22" s="138"/>
      <c r="J22" s="138"/>
      <c r="K22" s="138"/>
      <c r="L22" s="138"/>
      <c r="M22" s="138" t="s">
        <v>9</v>
      </c>
      <c r="N22" s="138"/>
      <c r="O22" s="138"/>
      <c r="P22" s="138"/>
      <c r="Q22" s="138"/>
      <c r="R22" s="138"/>
      <c r="S22" s="138"/>
      <c r="T22" s="138" t="s">
        <v>8</v>
      </c>
      <c r="U22" s="138"/>
      <c r="V22" s="138" t="s">
        <v>8</v>
      </c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4">
        <f t="shared" si="2"/>
        <v>2</v>
      </c>
      <c r="AK22" s="4">
        <f t="shared" si="0"/>
        <v>1</v>
      </c>
      <c r="AL22" s="4">
        <f t="shared" si="1"/>
        <v>0</v>
      </c>
      <c r="AM22" s="78"/>
      <c r="AN22" s="78"/>
      <c r="AO22" s="78"/>
    </row>
    <row r="23" spans="1:41" s="77" customFormat="1" ht="30" customHeight="1">
      <c r="A23" s="4">
        <v>15</v>
      </c>
      <c r="B23" s="186" t="s">
        <v>416</v>
      </c>
      <c r="C23" s="187" t="s">
        <v>77</v>
      </c>
      <c r="D23" s="188" t="s">
        <v>83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 t="s">
        <v>10</v>
      </c>
      <c r="U23" s="138"/>
      <c r="V23" s="138" t="s">
        <v>8</v>
      </c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4">
        <f t="shared" si="2"/>
        <v>1</v>
      </c>
      <c r="AK23" s="4">
        <f t="shared" si="0"/>
        <v>0</v>
      </c>
      <c r="AL23" s="4">
        <f t="shared" si="1"/>
        <v>1</v>
      </c>
      <c r="AM23" s="78"/>
      <c r="AN23" s="78"/>
      <c r="AO23" s="78"/>
    </row>
    <row r="24" spans="1:41" s="77" customFormat="1" ht="30" customHeight="1">
      <c r="A24" s="4">
        <v>16</v>
      </c>
      <c r="B24" s="186" t="s">
        <v>417</v>
      </c>
      <c r="C24" s="187" t="s">
        <v>176</v>
      </c>
      <c r="D24" s="188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 t="s">
        <v>8</v>
      </c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4">
        <f t="shared" si="2"/>
        <v>1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86" t="s">
        <v>418</v>
      </c>
      <c r="C25" s="187" t="s">
        <v>116</v>
      </c>
      <c r="D25" s="188" t="s">
        <v>15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86" t="s">
        <v>419</v>
      </c>
      <c r="C26" s="187" t="s">
        <v>348</v>
      </c>
      <c r="D26" s="188" t="s">
        <v>35</v>
      </c>
      <c r="E26" s="136" t="s">
        <v>9</v>
      </c>
      <c r="F26" s="138" t="s">
        <v>9</v>
      </c>
      <c r="G26" s="138" t="s">
        <v>9</v>
      </c>
      <c r="H26" s="138" t="s">
        <v>9</v>
      </c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 t="s">
        <v>8</v>
      </c>
      <c r="AI26" s="138"/>
      <c r="AJ26" s="4">
        <f t="shared" si="2"/>
        <v>1</v>
      </c>
      <c r="AK26" s="4">
        <f t="shared" si="0"/>
        <v>4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86" t="s">
        <v>420</v>
      </c>
      <c r="C27" s="187" t="s">
        <v>349</v>
      </c>
      <c r="D27" s="188" t="s">
        <v>16</v>
      </c>
      <c r="E27" s="136"/>
      <c r="F27" s="138" t="s">
        <v>9</v>
      </c>
      <c r="G27" s="138" t="s">
        <v>9</v>
      </c>
      <c r="H27" s="138" t="s">
        <v>9</v>
      </c>
      <c r="I27" s="138"/>
      <c r="J27" s="138"/>
      <c r="K27" s="138"/>
      <c r="L27" s="138" t="s">
        <v>9</v>
      </c>
      <c r="M27" s="138" t="s">
        <v>800</v>
      </c>
      <c r="N27" s="138" t="s">
        <v>9</v>
      </c>
      <c r="O27" s="138" t="s">
        <v>9</v>
      </c>
      <c r="P27" s="138"/>
      <c r="Q27" s="138"/>
      <c r="R27" s="138"/>
      <c r="S27" s="138" t="s">
        <v>9</v>
      </c>
      <c r="T27" s="138" t="s">
        <v>800</v>
      </c>
      <c r="U27" s="138" t="s">
        <v>8</v>
      </c>
      <c r="V27" s="138" t="s">
        <v>8</v>
      </c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 t="s">
        <v>8</v>
      </c>
      <c r="AH27" s="138" t="s">
        <v>800</v>
      </c>
      <c r="AI27" s="138"/>
      <c r="AJ27" s="4">
        <f t="shared" si="2"/>
        <v>9</v>
      </c>
      <c r="AK27" s="4">
        <f t="shared" si="0"/>
        <v>7</v>
      </c>
      <c r="AL27" s="4">
        <f t="shared" si="1"/>
        <v>0</v>
      </c>
      <c r="AM27" s="78"/>
      <c r="AN27" s="78"/>
      <c r="AO27" s="78"/>
    </row>
    <row r="28" spans="1:41" s="77" customFormat="1" ht="30" customHeight="1">
      <c r="A28" s="4">
        <v>20</v>
      </c>
      <c r="B28" s="189" t="s">
        <v>389</v>
      </c>
      <c r="C28" s="190" t="s">
        <v>390</v>
      </c>
      <c r="D28" s="191" t="s">
        <v>391</v>
      </c>
      <c r="E28" s="136"/>
      <c r="F28" s="138"/>
      <c r="G28" s="138"/>
      <c r="H28" s="138"/>
      <c r="I28" s="138"/>
      <c r="J28" s="138"/>
      <c r="K28" s="138"/>
      <c r="L28" s="138"/>
      <c r="M28" s="138" t="s">
        <v>10</v>
      </c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 t="s">
        <v>9</v>
      </c>
      <c r="AH28" s="138" t="s">
        <v>817</v>
      </c>
      <c r="AI28" s="138"/>
      <c r="AJ28" s="4">
        <f t="shared" si="2"/>
        <v>0</v>
      </c>
      <c r="AK28" s="4">
        <f t="shared" si="0"/>
        <v>1</v>
      </c>
      <c r="AL28" s="4">
        <f t="shared" si="1"/>
        <v>1</v>
      </c>
      <c r="AM28" s="78"/>
      <c r="AN28" s="78"/>
      <c r="AO28" s="78"/>
    </row>
    <row r="29" spans="1:41" s="77" customFormat="1" ht="30" customHeight="1">
      <c r="A29" s="4">
        <v>21</v>
      </c>
      <c r="B29" s="192" t="s">
        <v>421</v>
      </c>
      <c r="C29" s="193" t="s">
        <v>789</v>
      </c>
      <c r="D29" s="194" t="s">
        <v>59</v>
      </c>
      <c r="E29" s="268" t="s">
        <v>799</v>
      </c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70"/>
      <c r="AJ29" s="4">
        <f t="shared" si="2"/>
        <v>0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31">
        <v>22</v>
      </c>
      <c r="B30" s="186" t="s">
        <v>422</v>
      </c>
      <c r="C30" s="187" t="s">
        <v>309</v>
      </c>
      <c r="D30" s="188" t="s">
        <v>109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 t="s">
        <v>9</v>
      </c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4">
        <f t="shared" si="2"/>
        <v>0</v>
      </c>
      <c r="AK30" s="4">
        <f t="shared" si="0"/>
        <v>1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31">
        <v>23</v>
      </c>
      <c r="B31" s="186" t="s">
        <v>423</v>
      </c>
      <c r="C31" s="187" t="s">
        <v>60</v>
      </c>
      <c r="D31" s="188" t="s">
        <v>61</v>
      </c>
      <c r="E31" s="136"/>
      <c r="F31" s="138"/>
      <c r="G31" s="138"/>
      <c r="H31" s="138"/>
      <c r="I31" s="138"/>
      <c r="J31" s="138"/>
      <c r="K31" s="138"/>
      <c r="L31" s="138" t="s">
        <v>10</v>
      </c>
      <c r="M31" s="138" t="s">
        <v>10</v>
      </c>
      <c r="N31" s="138"/>
      <c r="O31" s="138"/>
      <c r="P31" s="138"/>
      <c r="Q31" s="138"/>
      <c r="R31" s="138"/>
      <c r="S31" s="138"/>
      <c r="T31" s="138" t="s">
        <v>8</v>
      </c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 t="s">
        <v>8</v>
      </c>
      <c r="AH31" s="138" t="s">
        <v>8</v>
      </c>
      <c r="AI31" s="138"/>
      <c r="AJ31" s="4">
        <f t="shared" si="2"/>
        <v>3</v>
      </c>
      <c r="AK31" s="4">
        <f t="shared" si="0"/>
        <v>0</v>
      </c>
      <c r="AL31" s="4">
        <f t="shared" si="1"/>
        <v>2</v>
      </c>
      <c r="AM31" s="78"/>
      <c r="AN31" s="78"/>
      <c r="AO31" s="78"/>
    </row>
    <row r="32" spans="1:41" s="85" customFormat="1" ht="30" customHeight="1">
      <c r="A32" s="83">
        <v>24</v>
      </c>
      <c r="B32" s="186" t="s">
        <v>424</v>
      </c>
      <c r="C32" s="187" t="s">
        <v>427</v>
      </c>
      <c r="D32" s="188" t="s">
        <v>62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 t="s">
        <v>9</v>
      </c>
      <c r="O32" s="138"/>
      <c r="P32" s="138"/>
      <c r="Q32" s="138"/>
      <c r="R32" s="138"/>
      <c r="S32" s="138"/>
      <c r="T32" s="138"/>
      <c r="U32" s="138"/>
      <c r="V32" s="138" t="s">
        <v>8</v>
      </c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3">
        <f t="shared" si="2"/>
        <v>1</v>
      </c>
      <c r="AK32" s="83">
        <f t="shared" si="0"/>
        <v>1</v>
      </c>
      <c r="AL32" s="83">
        <f t="shared" si="1"/>
        <v>0</v>
      </c>
      <c r="AM32" s="84"/>
      <c r="AN32" s="84"/>
      <c r="AO32" s="84"/>
    </row>
    <row r="33" spans="1:44" s="77" customFormat="1" ht="30" customHeight="1">
      <c r="A33" s="4">
        <v>25</v>
      </c>
      <c r="B33" s="107"/>
      <c r="C33" s="108"/>
      <c r="D33" s="109"/>
      <c r="E33" s="137"/>
      <c r="F33" s="138"/>
      <c r="G33" s="111"/>
      <c r="H33" s="138"/>
      <c r="I33" s="138"/>
      <c r="J33" s="138"/>
      <c r="K33" s="138"/>
      <c r="L33" s="138"/>
      <c r="M33" s="111"/>
      <c r="N33" s="111"/>
      <c r="O33" s="111"/>
      <c r="P33" s="138"/>
      <c r="Q33" s="138"/>
      <c r="R33" s="138"/>
      <c r="S33" s="138"/>
      <c r="T33" s="138"/>
      <c r="U33" s="138"/>
      <c r="V33" s="111"/>
      <c r="W33" s="111"/>
      <c r="X33" s="138"/>
      <c r="Y33" s="138"/>
      <c r="Z33" s="138"/>
      <c r="AA33" s="138"/>
      <c r="AB33" s="111"/>
      <c r="AC33" s="111"/>
      <c r="AD33" s="111"/>
      <c r="AE33" s="111"/>
      <c r="AF33" s="138"/>
      <c r="AG33" s="138"/>
      <c r="AH33" s="138"/>
      <c r="AI33" s="138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/>
      <c r="C34" s="103"/>
      <c r="D34" s="104"/>
      <c r="E34" s="137"/>
      <c r="F34" s="138"/>
      <c r="G34" s="111"/>
      <c r="H34" s="138"/>
      <c r="I34" s="138"/>
      <c r="J34" s="138"/>
      <c r="K34" s="138"/>
      <c r="L34" s="138"/>
      <c r="M34" s="111"/>
      <c r="N34" s="111"/>
      <c r="O34" s="111"/>
      <c r="P34" s="138"/>
      <c r="Q34" s="138"/>
      <c r="R34" s="138"/>
      <c r="S34" s="138"/>
      <c r="T34" s="138"/>
      <c r="U34" s="138"/>
      <c r="V34" s="111"/>
      <c r="W34" s="111"/>
      <c r="X34" s="138"/>
      <c r="Y34" s="138"/>
      <c r="Z34" s="138"/>
      <c r="AA34" s="138"/>
      <c r="AB34" s="111"/>
      <c r="AC34" s="111"/>
      <c r="AD34" s="111"/>
      <c r="AE34" s="111"/>
      <c r="AF34" s="138"/>
      <c r="AG34" s="138"/>
      <c r="AH34" s="138"/>
      <c r="AI34" s="138"/>
      <c r="AJ34" s="4">
        <f t="shared" si="2"/>
        <v>0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77" customFormat="1" ht="30" customHeight="1">
      <c r="A35" s="4">
        <v>27</v>
      </c>
      <c r="B35" s="102"/>
      <c r="C35" s="103"/>
      <c r="D35" s="104"/>
      <c r="E35" s="137"/>
      <c r="F35" s="138"/>
      <c r="G35" s="111"/>
      <c r="H35" s="138"/>
      <c r="I35" s="138"/>
      <c r="J35" s="138"/>
      <c r="K35" s="138"/>
      <c r="L35" s="138"/>
      <c r="M35" s="111"/>
      <c r="N35" s="111"/>
      <c r="O35" s="111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11"/>
      <c r="AC35" s="111"/>
      <c r="AD35" s="138"/>
      <c r="AE35" s="111"/>
      <c r="AF35" s="138"/>
      <c r="AG35" s="138"/>
      <c r="AH35" s="138"/>
      <c r="AI35" s="138"/>
      <c r="AJ35" s="4">
        <f t="shared" si="2"/>
        <v>0</v>
      </c>
      <c r="AK35" s="4">
        <f t="shared" si="0"/>
        <v>0</v>
      </c>
      <c r="AL35" s="4">
        <f t="shared" si="1"/>
        <v>0</v>
      </c>
      <c r="AM35" s="78"/>
      <c r="AN35" s="78"/>
      <c r="AO35" s="78"/>
    </row>
    <row r="36" spans="1:44" s="77" customFormat="1" ht="30" customHeight="1">
      <c r="A36" s="4">
        <v>28</v>
      </c>
      <c r="B36" s="102"/>
      <c r="C36" s="103"/>
      <c r="D36" s="104"/>
      <c r="E36" s="137"/>
      <c r="F36" s="138"/>
      <c r="G36" s="111"/>
      <c r="H36" s="138"/>
      <c r="I36" s="138"/>
      <c r="J36" s="138"/>
      <c r="K36" s="138"/>
      <c r="L36" s="138"/>
      <c r="M36" s="111"/>
      <c r="N36" s="111"/>
      <c r="O36" s="111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11"/>
      <c r="AC36" s="111"/>
      <c r="AD36" s="138"/>
      <c r="AE36" s="111"/>
      <c r="AF36" s="138"/>
      <c r="AG36" s="138"/>
      <c r="AH36" s="138"/>
      <c r="AI36" s="138"/>
      <c r="AJ36" s="4">
        <f t="shared" si="2"/>
        <v>0</v>
      </c>
      <c r="AK36" s="4">
        <f t="shared" si="0"/>
        <v>0</v>
      </c>
      <c r="AL36" s="4">
        <f t="shared" si="1"/>
        <v>0</v>
      </c>
      <c r="AM36" s="78"/>
      <c r="AN36" s="78"/>
      <c r="AO36" s="78"/>
    </row>
    <row r="37" spans="1:44" s="50" customFormat="1" ht="48" customHeight="1">
      <c r="A37" s="265" t="s">
        <v>17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3">
        <f>SUM(AJ9:AJ36)</f>
        <v>28</v>
      </c>
      <c r="AK37" s="3">
        <f>SUM(AK9:AK36)</f>
        <v>19</v>
      </c>
      <c r="AL37" s="3">
        <f>SUM(AL9:AL36)</f>
        <v>13</v>
      </c>
      <c r="AM37" s="53"/>
      <c r="AN37" s="27"/>
      <c r="AO37" s="27"/>
      <c r="AP37" s="47"/>
      <c r="AQ37" s="47"/>
      <c r="AR37" s="47"/>
    </row>
    <row r="38" spans="1:44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  <c r="AO38" s="53"/>
    </row>
    <row r="39" spans="1:44" s="50" customFormat="1" ht="41.25" customHeight="1">
      <c r="A39" s="266" t="s">
        <v>18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7"/>
      <c r="AJ39" s="44" t="s">
        <v>19</v>
      </c>
      <c r="AK39" s="44" t="s">
        <v>20</v>
      </c>
      <c r="AL39" s="44" t="s">
        <v>21</v>
      </c>
      <c r="AM39" s="54" t="s">
        <v>22</v>
      </c>
      <c r="AN39" s="54" t="s">
        <v>23</v>
      </c>
      <c r="AO39" s="54" t="s">
        <v>24</v>
      </c>
    </row>
    <row r="40" spans="1:44" s="50" customFormat="1" ht="30" customHeight="1">
      <c r="A40" s="3" t="s">
        <v>5</v>
      </c>
      <c r="B40" s="46"/>
      <c r="C40" s="247" t="s">
        <v>7</v>
      </c>
      <c r="D40" s="24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55" t="s">
        <v>29</v>
      </c>
      <c r="AO40" s="55" t="s">
        <v>30</v>
      </c>
    </row>
    <row r="41" spans="1:44" s="50" customFormat="1" ht="30" customHeight="1">
      <c r="A41" s="3">
        <v>1</v>
      </c>
      <c r="B41" s="186" t="s">
        <v>402</v>
      </c>
      <c r="C41" s="187" t="s">
        <v>340</v>
      </c>
      <c r="D41" s="188" t="s">
        <v>99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50"/>
      <c r="AQ41" s="251"/>
    </row>
    <row r="42" spans="1:44" s="50" customFormat="1" ht="30" customHeight="1">
      <c r="A42" s="3">
        <v>2</v>
      </c>
      <c r="B42" s="186" t="s">
        <v>403</v>
      </c>
      <c r="C42" s="187" t="s">
        <v>341</v>
      </c>
      <c r="D42" s="188" t="s">
        <v>99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4" si="3">COUNTIF(E42:AI42,"BT")</f>
        <v>0</v>
      </c>
      <c r="AK42" s="33">
        <f t="shared" ref="AK42:AK74" si="4">COUNTIF(F42:AJ42,"D")</f>
        <v>0</v>
      </c>
      <c r="AL42" s="33">
        <f t="shared" ref="AL42:AL74" si="5">COUNTIF(G42:AK42,"ĐP")</f>
        <v>0</v>
      </c>
      <c r="AM42" s="33">
        <f t="shared" ref="AM42:AM74" si="6">COUNTIF(H42:AL42,"CT")</f>
        <v>0</v>
      </c>
      <c r="AN42" s="33">
        <f t="shared" ref="AN42:AN74" si="7">COUNTIF(I42:AM42,"HT")</f>
        <v>0</v>
      </c>
      <c r="AO42" s="33">
        <f t="shared" ref="AO42:AO74" si="8">COUNTIF(J42:AN42,"VK")</f>
        <v>0</v>
      </c>
      <c r="AP42" s="53"/>
      <c r="AQ42" s="53"/>
    </row>
    <row r="43" spans="1:44" s="50" customFormat="1" ht="30" customHeight="1">
      <c r="A43" s="3">
        <v>3</v>
      </c>
      <c r="B43" s="186" t="s">
        <v>404</v>
      </c>
      <c r="C43" s="187" t="s">
        <v>342</v>
      </c>
      <c r="D43" s="188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53"/>
      <c r="AQ43" s="53"/>
    </row>
    <row r="44" spans="1:44" s="50" customFormat="1" ht="30" customHeight="1">
      <c r="A44" s="3">
        <v>4</v>
      </c>
      <c r="B44" s="186" t="s">
        <v>405</v>
      </c>
      <c r="C44" s="187" t="s">
        <v>343</v>
      </c>
      <c r="D44" s="188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5</v>
      </c>
      <c r="B45" s="186" t="s">
        <v>406</v>
      </c>
      <c r="C45" s="187" t="s">
        <v>788</v>
      </c>
      <c r="D45" s="188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147">
        <v>6</v>
      </c>
      <c r="B46" s="186" t="s">
        <v>407</v>
      </c>
      <c r="C46" s="187" t="s">
        <v>344</v>
      </c>
      <c r="D46" s="188" t="s">
        <v>68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147">
        <v>7</v>
      </c>
      <c r="B47" s="186" t="s">
        <v>408</v>
      </c>
      <c r="C47" s="187" t="s">
        <v>733</v>
      </c>
      <c r="D47" s="188" t="s">
        <v>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147">
        <v>8</v>
      </c>
      <c r="B48" s="186" t="s">
        <v>409</v>
      </c>
      <c r="C48" s="187" t="s">
        <v>396</v>
      </c>
      <c r="D48" s="188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147">
        <v>9</v>
      </c>
      <c r="B49" s="186" t="s">
        <v>410</v>
      </c>
      <c r="C49" s="187" t="s">
        <v>345</v>
      </c>
      <c r="D49" s="188" t="s">
        <v>70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147">
        <v>10</v>
      </c>
      <c r="B50" s="186" t="s">
        <v>411</v>
      </c>
      <c r="C50" s="187" t="s">
        <v>346</v>
      </c>
      <c r="D50" s="188" t="s">
        <v>108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147">
        <v>11</v>
      </c>
      <c r="B51" s="186" t="s">
        <v>412</v>
      </c>
      <c r="C51" s="187" t="s">
        <v>34</v>
      </c>
      <c r="D51" s="188" t="s">
        <v>54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147">
        <v>12</v>
      </c>
      <c r="B52" s="186" t="s">
        <v>413</v>
      </c>
      <c r="C52" s="187" t="s">
        <v>41</v>
      </c>
      <c r="D52" s="188" t="s">
        <v>64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147">
        <v>13</v>
      </c>
      <c r="B53" s="186" t="s">
        <v>414</v>
      </c>
      <c r="C53" s="187" t="s">
        <v>303</v>
      </c>
      <c r="D53" s="188" t="s">
        <v>135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14</v>
      </c>
      <c r="B54" s="186" t="s">
        <v>415</v>
      </c>
      <c r="C54" s="187" t="s">
        <v>397</v>
      </c>
      <c r="D54" s="188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0"/>
      <c r="AQ54" s="251"/>
    </row>
    <row r="55" spans="1:43" s="50" customFormat="1" ht="30" customHeight="1">
      <c r="A55" s="3">
        <v>15</v>
      </c>
      <c r="B55" s="186" t="s">
        <v>416</v>
      </c>
      <c r="C55" s="187" t="s">
        <v>77</v>
      </c>
      <c r="D55" s="188" t="s">
        <v>83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3">
        <v>16</v>
      </c>
      <c r="B56" s="186" t="s">
        <v>417</v>
      </c>
      <c r="C56" s="187" t="s">
        <v>176</v>
      </c>
      <c r="D56" s="188" t="s">
        <v>48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17</v>
      </c>
      <c r="B57" s="186" t="s">
        <v>418</v>
      </c>
      <c r="C57" s="187" t="s">
        <v>116</v>
      </c>
      <c r="D57" s="188" t="s">
        <v>15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18</v>
      </c>
      <c r="B58" s="186" t="s">
        <v>419</v>
      </c>
      <c r="C58" s="187" t="s">
        <v>348</v>
      </c>
      <c r="D58" s="188" t="s">
        <v>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19</v>
      </c>
      <c r="B59" s="186" t="s">
        <v>420</v>
      </c>
      <c r="C59" s="187" t="s">
        <v>349</v>
      </c>
      <c r="D59" s="188" t="s">
        <v>16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20</v>
      </c>
      <c r="B60" s="189" t="s">
        <v>389</v>
      </c>
      <c r="C60" s="190" t="s">
        <v>390</v>
      </c>
      <c r="D60" s="191" t="s">
        <v>391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21</v>
      </c>
      <c r="B61" s="192" t="s">
        <v>421</v>
      </c>
      <c r="C61" s="193" t="s">
        <v>789</v>
      </c>
      <c r="D61" s="194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22</v>
      </c>
      <c r="B62" s="186" t="s">
        <v>422</v>
      </c>
      <c r="C62" s="187" t="s">
        <v>309</v>
      </c>
      <c r="D62" s="188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23</v>
      </c>
      <c r="B63" s="186" t="s">
        <v>423</v>
      </c>
      <c r="C63" s="187" t="s">
        <v>60</v>
      </c>
      <c r="D63" s="188" t="s">
        <v>61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24</v>
      </c>
      <c r="B64" s="186" t="s">
        <v>424</v>
      </c>
      <c r="C64" s="187" t="s">
        <v>427</v>
      </c>
      <c r="D64" s="188" t="s">
        <v>62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25</v>
      </c>
      <c r="B65" s="107"/>
      <c r="C65" s="108"/>
      <c r="D65" s="109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27</v>
      </c>
      <c r="B67" s="102"/>
      <c r="C67" s="103"/>
      <c r="D67" s="10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29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30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31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32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.75" customHeight="1">
      <c r="A73" s="3">
        <v>33</v>
      </c>
      <c r="B73" s="46"/>
      <c r="C73" s="9"/>
      <c r="D73" s="10"/>
      <c r="E73" s="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34</v>
      </c>
      <c r="B74" s="4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ht="51" customHeight="1">
      <c r="A75" s="265" t="s">
        <v>17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7"/>
      <c r="B76" s="27"/>
      <c r="C76" s="252"/>
      <c r="D76" s="252"/>
      <c r="H76" s="56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 ht="15.75" customHeight="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252"/>
      <c r="D79" s="252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52"/>
      <c r="D80" s="252"/>
      <c r="E80" s="252"/>
      <c r="F80" s="252"/>
      <c r="G80" s="25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52"/>
      <c r="D81" s="252"/>
      <c r="E81" s="252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52"/>
      <c r="D82" s="25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</sheetData>
  <mergeCells count="21">
    <mergeCell ref="AP41:AQ41"/>
    <mergeCell ref="AP54:AQ54"/>
    <mergeCell ref="A75:AI75"/>
    <mergeCell ref="C76:D76"/>
    <mergeCell ref="C79:D79"/>
    <mergeCell ref="AM21:AN21"/>
    <mergeCell ref="A37:AI37"/>
    <mergeCell ref="A39:AI39"/>
    <mergeCell ref="C81:E81"/>
    <mergeCell ref="C82:D82"/>
    <mergeCell ref="C80:G80"/>
    <mergeCell ref="C40:D40"/>
    <mergeCell ref="E29:AI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AH15" sqref="AH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3" t="s">
        <v>350</v>
      </c>
      <c r="AG6" s="253"/>
      <c r="AH6" s="253"/>
      <c r="AI6" s="253"/>
      <c r="AJ6" s="253"/>
      <c r="AK6" s="253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2" t="s">
        <v>351</v>
      </c>
      <c r="C9" s="182" t="s">
        <v>352</v>
      </c>
      <c r="D9" s="183" t="s">
        <v>353</v>
      </c>
      <c r="E9" s="136" t="s">
        <v>8</v>
      </c>
      <c r="F9" s="138"/>
      <c r="G9" s="138"/>
      <c r="H9" s="138" t="s">
        <v>8</v>
      </c>
      <c r="I9" s="138"/>
      <c r="J9" s="138"/>
      <c r="K9" s="138" t="s">
        <v>8</v>
      </c>
      <c r="L9" s="138"/>
      <c r="M9" s="138"/>
      <c r="N9" s="138" t="s">
        <v>8</v>
      </c>
      <c r="O9" s="111"/>
      <c r="P9" s="138"/>
      <c r="Q9" s="111"/>
      <c r="R9" s="138"/>
      <c r="S9" s="138" t="s">
        <v>8</v>
      </c>
      <c r="T9" s="138" t="s">
        <v>8</v>
      </c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6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02" t="s">
        <v>355</v>
      </c>
      <c r="C10" s="182" t="s">
        <v>311</v>
      </c>
      <c r="D10" s="183" t="s">
        <v>69</v>
      </c>
      <c r="E10" s="136"/>
      <c r="F10" s="138"/>
      <c r="G10" s="138"/>
      <c r="H10" s="138" t="s">
        <v>8</v>
      </c>
      <c r="I10" s="138"/>
      <c r="J10" s="138"/>
      <c r="K10" s="138"/>
      <c r="L10" s="138"/>
      <c r="M10" s="138"/>
      <c r="N10" s="138"/>
      <c r="O10" s="111"/>
      <c r="P10" s="138"/>
      <c r="Q10" s="111"/>
      <c r="R10" s="138"/>
      <c r="S10" s="138" t="s">
        <v>8</v>
      </c>
      <c r="T10" s="138"/>
      <c r="U10" s="138" t="s">
        <v>10</v>
      </c>
      <c r="V10" s="138" t="s">
        <v>10</v>
      </c>
      <c r="W10" s="138"/>
      <c r="X10" s="138"/>
      <c r="Y10" s="138"/>
      <c r="Z10" s="138"/>
      <c r="AA10" s="138"/>
      <c r="AB10" s="138"/>
      <c r="AC10" s="138"/>
      <c r="AD10" s="138"/>
      <c r="AE10" s="138" t="s">
        <v>8</v>
      </c>
      <c r="AF10" s="138"/>
      <c r="AG10" s="138"/>
      <c r="AH10" s="138" t="s">
        <v>8</v>
      </c>
      <c r="AI10" s="138"/>
      <c r="AJ10" s="3">
        <f t="shared" ref="AJ10:AJ36" si="2">COUNTIF(E10:AI10,"K")+2*COUNTIF(E10:AI10,"2K")+COUNTIF(E10:AI10,"TK")+COUNTIF(E10:AI10,"KT")</f>
        <v>4</v>
      </c>
      <c r="AK10" s="3">
        <f t="shared" si="0"/>
        <v>0</v>
      </c>
      <c r="AL10" s="3">
        <f t="shared" si="1"/>
        <v>2</v>
      </c>
      <c r="AM10" s="25"/>
      <c r="AN10" s="25"/>
      <c r="AO10" s="25"/>
    </row>
    <row r="11" spans="1:41" s="1" customFormat="1" ht="30" customHeight="1">
      <c r="A11" s="3">
        <v>3</v>
      </c>
      <c r="B11" s="102" t="s">
        <v>356</v>
      </c>
      <c r="C11" s="182" t="s">
        <v>34</v>
      </c>
      <c r="D11" s="183" t="s">
        <v>111</v>
      </c>
      <c r="E11" s="136"/>
      <c r="F11" s="138"/>
      <c r="G11" s="138"/>
      <c r="H11" s="138" t="s">
        <v>8</v>
      </c>
      <c r="I11" s="138"/>
      <c r="J11" s="138"/>
      <c r="K11" s="138"/>
      <c r="L11" s="138"/>
      <c r="M11" s="138"/>
      <c r="N11" s="138"/>
      <c r="O11" s="111"/>
      <c r="P11" s="138"/>
      <c r="Q11" s="111"/>
      <c r="R11" s="138"/>
      <c r="S11" s="138"/>
      <c r="T11" s="138" t="s">
        <v>8</v>
      </c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 t="s">
        <v>8</v>
      </c>
      <c r="AI11" s="138"/>
      <c r="AJ11" s="3">
        <f t="shared" si="2"/>
        <v>3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02" t="s">
        <v>398</v>
      </c>
      <c r="C12" s="182" t="s">
        <v>213</v>
      </c>
      <c r="D12" s="183" t="s">
        <v>53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38"/>
      <c r="Q12" s="111"/>
      <c r="R12" s="138"/>
      <c r="S12" s="138"/>
      <c r="T12" s="138" t="s">
        <v>10</v>
      </c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1</v>
      </c>
      <c r="AM12" s="25"/>
      <c r="AN12" s="25"/>
      <c r="AO12" s="25"/>
    </row>
    <row r="13" spans="1:41" s="1" customFormat="1" ht="30" customHeight="1">
      <c r="A13" s="3">
        <v>5</v>
      </c>
      <c r="B13" s="102" t="s">
        <v>357</v>
      </c>
      <c r="C13" s="182" t="s">
        <v>358</v>
      </c>
      <c r="D13" s="183" t="s">
        <v>42</v>
      </c>
      <c r="E13" s="136"/>
      <c r="F13" s="138"/>
      <c r="G13" s="138"/>
      <c r="H13" s="138" t="s">
        <v>8</v>
      </c>
      <c r="I13" s="138"/>
      <c r="J13" s="138"/>
      <c r="K13" s="138"/>
      <c r="L13" s="138" t="s">
        <v>8</v>
      </c>
      <c r="M13" s="138"/>
      <c r="N13" s="138" t="s">
        <v>8</v>
      </c>
      <c r="O13" s="111"/>
      <c r="P13" s="138"/>
      <c r="Q13" s="111"/>
      <c r="R13" s="138"/>
      <c r="S13" s="138" t="s">
        <v>8</v>
      </c>
      <c r="T13" s="138" t="s">
        <v>8</v>
      </c>
      <c r="U13" s="138" t="s">
        <v>8</v>
      </c>
      <c r="V13" s="138" t="s">
        <v>8</v>
      </c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 t="s">
        <v>8</v>
      </c>
      <c r="AH13" s="138"/>
      <c r="AI13" s="138"/>
      <c r="AJ13" s="3">
        <f t="shared" si="2"/>
        <v>8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02" t="s">
        <v>359</v>
      </c>
      <c r="C14" s="182" t="s">
        <v>360</v>
      </c>
      <c r="D14" s="183" t="s">
        <v>42</v>
      </c>
      <c r="E14" s="136"/>
      <c r="F14" s="138"/>
      <c r="G14" s="138"/>
      <c r="H14" s="138"/>
      <c r="I14" s="138"/>
      <c r="J14" s="138"/>
      <c r="K14" s="138" t="s">
        <v>8</v>
      </c>
      <c r="L14" s="138"/>
      <c r="M14" s="138"/>
      <c r="N14" s="138" t="s">
        <v>8</v>
      </c>
      <c r="O14" s="111" t="s">
        <v>10</v>
      </c>
      <c r="P14" s="138"/>
      <c r="Q14" s="111" t="s">
        <v>8</v>
      </c>
      <c r="R14" s="138" t="s">
        <v>8</v>
      </c>
      <c r="S14" s="138" t="s">
        <v>8</v>
      </c>
      <c r="T14" s="138" t="s">
        <v>8</v>
      </c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 t="s">
        <v>8</v>
      </c>
      <c r="AF14" s="138" t="s">
        <v>8</v>
      </c>
      <c r="AG14" s="138"/>
      <c r="AH14" s="138" t="s">
        <v>9</v>
      </c>
      <c r="AI14" s="138"/>
      <c r="AJ14" s="3">
        <f t="shared" si="2"/>
        <v>8</v>
      </c>
      <c r="AK14" s="3">
        <f t="shared" si="0"/>
        <v>1</v>
      </c>
      <c r="AL14" s="3">
        <f t="shared" si="1"/>
        <v>1</v>
      </c>
      <c r="AM14" s="25"/>
      <c r="AN14" s="25"/>
      <c r="AO14" s="25"/>
    </row>
    <row r="15" spans="1:41" s="1" customFormat="1" ht="30" customHeight="1">
      <c r="A15" s="3">
        <v>7</v>
      </c>
      <c r="B15" s="102" t="s">
        <v>361</v>
      </c>
      <c r="C15" s="182" t="s">
        <v>107</v>
      </c>
      <c r="D15" s="183" t="s">
        <v>32</v>
      </c>
      <c r="E15" s="136"/>
      <c r="F15" s="138" t="s">
        <v>9</v>
      </c>
      <c r="G15" s="138"/>
      <c r="H15" s="138"/>
      <c r="I15" s="138"/>
      <c r="J15" s="138"/>
      <c r="K15" s="138"/>
      <c r="L15" s="138"/>
      <c r="M15" s="138" t="s">
        <v>8</v>
      </c>
      <c r="N15" s="138"/>
      <c r="O15" s="111"/>
      <c r="P15" s="138"/>
      <c r="Q15" s="111" t="s">
        <v>8</v>
      </c>
      <c r="R15" s="138"/>
      <c r="S15" s="138"/>
      <c r="T15" s="138" t="s">
        <v>10</v>
      </c>
      <c r="U15" s="138" t="s">
        <v>10</v>
      </c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 t="s">
        <v>8</v>
      </c>
      <c r="AI15" s="138"/>
      <c r="AJ15" s="3">
        <f t="shared" si="2"/>
        <v>3</v>
      </c>
      <c r="AK15" s="3">
        <f t="shared" si="0"/>
        <v>1</v>
      </c>
      <c r="AL15" s="3">
        <f t="shared" si="1"/>
        <v>2</v>
      </c>
      <c r="AM15" s="25"/>
      <c r="AN15" s="25"/>
      <c r="AO15" s="25"/>
    </row>
    <row r="16" spans="1:41" s="1" customFormat="1" ht="30" customHeight="1">
      <c r="A16" s="3">
        <v>8</v>
      </c>
      <c r="B16" s="102" t="s">
        <v>362</v>
      </c>
      <c r="C16" s="182" t="s">
        <v>45</v>
      </c>
      <c r="D16" s="183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 t="s">
        <v>8</v>
      </c>
      <c r="O16" s="111"/>
      <c r="P16" s="138"/>
      <c r="Q16" s="111"/>
      <c r="R16" s="138"/>
      <c r="S16" s="138"/>
      <c r="T16" s="138"/>
      <c r="U16" s="138" t="s">
        <v>8</v>
      </c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 t="s">
        <v>8</v>
      </c>
      <c r="AI16" s="138"/>
      <c r="AJ16" s="3">
        <f t="shared" si="2"/>
        <v>3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02" t="s">
        <v>363</v>
      </c>
      <c r="C17" s="182" t="s">
        <v>399</v>
      </c>
      <c r="D17" s="183" t="s">
        <v>54</v>
      </c>
      <c r="E17" s="136" t="s">
        <v>8</v>
      </c>
      <c r="F17" s="138" t="s">
        <v>10</v>
      </c>
      <c r="G17" s="138" t="s">
        <v>10</v>
      </c>
      <c r="H17" s="138"/>
      <c r="I17" s="138"/>
      <c r="J17" s="138"/>
      <c r="K17" s="138"/>
      <c r="L17" s="138"/>
      <c r="M17" s="138"/>
      <c r="N17" s="136" t="s">
        <v>8</v>
      </c>
      <c r="O17" s="111"/>
      <c r="P17" s="138"/>
      <c r="Q17" s="111"/>
      <c r="R17" s="138"/>
      <c r="S17" s="138"/>
      <c r="T17" s="138" t="s">
        <v>8</v>
      </c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 t="s">
        <v>10</v>
      </c>
      <c r="AI17" s="138"/>
      <c r="AJ17" s="3">
        <f t="shared" si="2"/>
        <v>3</v>
      </c>
      <c r="AK17" s="3">
        <f t="shared" si="0"/>
        <v>0</v>
      </c>
      <c r="AL17" s="3">
        <f t="shared" si="1"/>
        <v>3</v>
      </c>
      <c r="AM17" s="25"/>
      <c r="AN17" s="25"/>
      <c r="AO17" s="25"/>
    </row>
    <row r="18" spans="1:41" s="1" customFormat="1" ht="30" customHeight="1">
      <c r="A18" s="3">
        <v>10</v>
      </c>
      <c r="B18" s="102" t="s">
        <v>364</v>
      </c>
      <c r="C18" s="182" t="s">
        <v>213</v>
      </c>
      <c r="D18" s="183" t="s">
        <v>365</v>
      </c>
      <c r="E18" s="136" t="s">
        <v>8</v>
      </c>
      <c r="F18" s="138" t="s">
        <v>10</v>
      </c>
      <c r="G18" s="138" t="s">
        <v>10</v>
      </c>
      <c r="H18" s="138"/>
      <c r="I18" s="138"/>
      <c r="J18" s="138"/>
      <c r="K18" s="138"/>
      <c r="L18" s="138"/>
      <c r="M18" s="138"/>
      <c r="N18" s="138" t="s">
        <v>10</v>
      </c>
      <c r="O18" s="111"/>
      <c r="P18" s="138"/>
      <c r="Q18" s="111" t="s">
        <v>8</v>
      </c>
      <c r="R18" s="138" t="s">
        <v>8</v>
      </c>
      <c r="S18" s="138"/>
      <c r="T18" s="138" t="s">
        <v>8</v>
      </c>
      <c r="U18" s="138" t="s">
        <v>8</v>
      </c>
      <c r="V18" s="136" t="s">
        <v>8</v>
      </c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 t="s">
        <v>10</v>
      </c>
      <c r="AH18" s="138" t="s">
        <v>10</v>
      </c>
      <c r="AI18" s="138"/>
      <c r="AJ18" s="3">
        <f t="shared" si="2"/>
        <v>6</v>
      </c>
      <c r="AK18" s="3">
        <f t="shared" si="0"/>
        <v>0</v>
      </c>
      <c r="AL18" s="3">
        <f t="shared" si="1"/>
        <v>5</v>
      </c>
      <c r="AM18" s="25"/>
      <c r="AN18" s="25"/>
      <c r="AO18" s="25"/>
    </row>
    <row r="19" spans="1:41" s="1" customFormat="1" ht="30" customHeight="1">
      <c r="A19" s="3">
        <v>11</v>
      </c>
      <c r="B19" s="102" t="s">
        <v>366</v>
      </c>
      <c r="C19" s="182" t="s">
        <v>113</v>
      </c>
      <c r="D19" s="183" t="s">
        <v>76</v>
      </c>
      <c r="E19" s="136"/>
      <c r="F19" s="138"/>
      <c r="G19" s="138"/>
      <c r="H19" s="138" t="s">
        <v>8</v>
      </c>
      <c r="I19" s="138"/>
      <c r="J19" s="138"/>
      <c r="K19" s="138"/>
      <c r="L19" s="138"/>
      <c r="M19" s="138"/>
      <c r="N19" s="138"/>
      <c r="O19" s="111"/>
      <c r="P19" s="138"/>
      <c r="Q19" s="111"/>
      <c r="R19" s="138"/>
      <c r="S19" s="138"/>
      <c r="T19" s="138"/>
      <c r="U19" s="138" t="s">
        <v>10</v>
      </c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3">
        <v>12</v>
      </c>
      <c r="B20" s="102" t="s">
        <v>367</v>
      </c>
      <c r="C20" s="182" t="s">
        <v>368</v>
      </c>
      <c r="D20" s="183" t="s">
        <v>46</v>
      </c>
      <c r="E20" s="136"/>
      <c r="F20" s="138"/>
      <c r="G20" s="138"/>
      <c r="H20" s="138" t="s">
        <v>8</v>
      </c>
      <c r="I20" s="138"/>
      <c r="J20" s="138"/>
      <c r="K20" s="138"/>
      <c r="L20" s="138"/>
      <c r="M20" s="138"/>
      <c r="N20" s="138"/>
      <c r="O20" s="111"/>
      <c r="P20" s="138"/>
      <c r="Q20" s="111"/>
      <c r="R20" s="138"/>
      <c r="S20" s="138" t="s">
        <v>10</v>
      </c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1</v>
      </c>
      <c r="AK20" s="3">
        <f t="shared" si="0"/>
        <v>0</v>
      </c>
      <c r="AL20" s="3">
        <f t="shared" si="1"/>
        <v>1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369</v>
      </c>
      <c r="C21" s="195" t="s">
        <v>370</v>
      </c>
      <c r="D21" s="196" t="s">
        <v>48</v>
      </c>
      <c r="E21" s="271" t="s">
        <v>790</v>
      </c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3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02" t="s">
        <v>371</v>
      </c>
      <c r="C22" s="182" t="s">
        <v>98</v>
      </c>
      <c r="D22" s="183" t="s">
        <v>87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11"/>
      <c r="R22" s="138"/>
      <c r="S22" s="138"/>
      <c r="T22" s="138" t="s">
        <v>8</v>
      </c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1</v>
      </c>
      <c r="AK22" s="3">
        <f t="shared" si="0"/>
        <v>0</v>
      </c>
      <c r="AL22" s="3">
        <f t="shared" si="1"/>
        <v>0</v>
      </c>
      <c r="AM22" s="274"/>
      <c r="AN22" s="275"/>
      <c r="AO22" s="25"/>
    </row>
    <row r="23" spans="1:41" s="1" customFormat="1" ht="30" customHeight="1">
      <c r="A23" s="3">
        <v>15</v>
      </c>
      <c r="B23" s="102" t="s">
        <v>372</v>
      </c>
      <c r="C23" s="182" t="s">
        <v>41</v>
      </c>
      <c r="D23" s="183" t="s">
        <v>97</v>
      </c>
      <c r="E23" s="136"/>
      <c r="F23" s="138"/>
      <c r="G23" s="138"/>
      <c r="H23" s="138" t="s">
        <v>8</v>
      </c>
      <c r="I23" s="138"/>
      <c r="J23" s="138"/>
      <c r="K23" s="138"/>
      <c r="L23" s="138"/>
      <c r="M23" s="138"/>
      <c r="N23" s="138"/>
      <c r="O23" s="111"/>
      <c r="P23" s="138"/>
      <c r="Q23" s="111" t="s">
        <v>8</v>
      </c>
      <c r="R23" s="138"/>
      <c r="S23" s="138"/>
      <c r="T23" s="138"/>
      <c r="U23" s="138"/>
      <c r="V23" s="138" t="s">
        <v>8</v>
      </c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3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07" t="s">
        <v>392</v>
      </c>
      <c r="C24" s="197" t="s">
        <v>73</v>
      </c>
      <c r="D24" s="198" t="s">
        <v>61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11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02" t="s">
        <v>373</v>
      </c>
      <c r="C25" s="182" t="s">
        <v>374</v>
      </c>
      <c r="D25" s="183" t="s">
        <v>61</v>
      </c>
      <c r="E25" s="136"/>
      <c r="F25" s="138"/>
      <c r="G25" s="138"/>
      <c r="H25" s="138" t="s">
        <v>8</v>
      </c>
      <c r="I25" s="138"/>
      <c r="J25" s="138"/>
      <c r="K25" s="138"/>
      <c r="L25" s="138"/>
      <c r="M25" s="138"/>
      <c r="N25" s="138"/>
      <c r="O25" s="111"/>
      <c r="P25" s="138"/>
      <c r="Q25" s="111"/>
      <c r="R25" s="138"/>
      <c r="S25" s="138"/>
      <c r="T25" s="138"/>
      <c r="U25" s="138" t="s">
        <v>8</v>
      </c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 t="s">
        <v>8</v>
      </c>
      <c r="AI25" s="138"/>
      <c r="AJ25" s="3">
        <f t="shared" si="2"/>
        <v>3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07" t="s">
        <v>393</v>
      </c>
      <c r="C26" s="197" t="s">
        <v>347</v>
      </c>
      <c r="D26" s="198" t="s">
        <v>85</v>
      </c>
      <c r="E26" s="136" t="s">
        <v>8</v>
      </c>
      <c r="F26" s="138" t="s">
        <v>10</v>
      </c>
      <c r="G26" s="138" t="s">
        <v>8</v>
      </c>
      <c r="H26" s="138" t="s">
        <v>8</v>
      </c>
      <c r="I26" s="138"/>
      <c r="J26" s="138"/>
      <c r="K26" s="138" t="s">
        <v>8</v>
      </c>
      <c r="L26" s="138" t="s">
        <v>10</v>
      </c>
      <c r="M26" s="138" t="s">
        <v>10</v>
      </c>
      <c r="N26" s="136" t="s">
        <v>8</v>
      </c>
      <c r="O26" s="111" t="s">
        <v>10</v>
      </c>
      <c r="P26" s="138"/>
      <c r="Q26" s="111" t="s">
        <v>8</v>
      </c>
      <c r="R26" s="138" t="s">
        <v>8</v>
      </c>
      <c r="S26" s="138" t="s">
        <v>8</v>
      </c>
      <c r="T26" s="138" t="s">
        <v>8</v>
      </c>
      <c r="U26" s="138" t="s">
        <v>8</v>
      </c>
      <c r="V26" s="138" t="s">
        <v>10</v>
      </c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10</v>
      </c>
      <c r="AK26" s="3">
        <f t="shared" si="0"/>
        <v>0</v>
      </c>
      <c r="AL26" s="3">
        <f t="shared" si="1"/>
        <v>5</v>
      </c>
      <c r="AM26" s="25"/>
      <c r="AN26" s="25"/>
      <c r="AO26" s="25"/>
    </row>
    <row r="27" spans="1:41" s="1" customFormat="1" ht="30" customHeight="1">
      <c r="A27" s="3">
        <v>19</v>
      </c>
      <c r="B27" s="102" t="s">
        <v>375</v>
      </c>
      <c r="C27" s="182" t="s">
        <v>212</v>
      </c>
      <c r="D27" s="183" t="s">
        <v>85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11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07" t="s">
        <v>394</v>
      </c>
      <c r="C28" s="197" t="s">
        <v>39</v>
      </c>
      <c r="D28" s="198" t="s">
        <v>62</v>
      </c>
      <c r="E28" s="136" t="s">
        <v>8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11"/>
      <c r="R28" s="138"/>
      <c r="S28" s="138"/>
      <c r="T28" s="138" t="s">
        <v>10</v>
      </c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1</v>
      </c>
      <c r="AK28" s="3">
        <f t="shared" si="0"/>
        <v>0</v>
      </c>
      <c r="AL28" s="3">
        <f t="shared" si="1"/>
        <v>1</v>
      </c>
      <c r="AM28" s="25"/>
      <c r="AN28" s="25"/>
      <c r="AO28" s="25"/>
    </row>
    <row r="29" spans="1:41" s="1" customFormat="1" ht="30" customHeight="1">
      <c r="A29" s="3">
        <v>21</v>
      </c>
      <c r="B29" s="102" t="s">
        <v>376</v>
      </c>
      <c r="C29" s="182" t="s">
        <v>377</v>
      </c>
      <c r="D29" s="183" t="s">
        <v>106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11"/>
      <c r="R29" s="138" t="s">
        <v>8</v>
      </c>
      <c r="S29" s="138"/>
      <c r="T29" s="138" t="s">
        <v>8</v>
      </c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2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07"/>
      <c r="C30" s="108"/>
      <c r="D30" s="109"/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11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02"/>
      <c r="C31" s="103"/>
      <c r="D31" s="104"/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11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1">
        <v>24</v>
      </c>
      <c r="B32" s="107"/>
      <c r="C32" s="108"/>
      <c r="D32" s="109"/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11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02"/>
      <c r="C33" s="103"/>
      <c r="D33" s="104"/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11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02"/>
      <c r="C34" s="103"/>
      <c r="D34" s="104"/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1">
        <v>27</v>
      </c>
      <c r="B35" s="107"/>
      <c r="C35" s="108"/>
      <c r="D35" s="109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2"/>
      <c r="C36" s="103"/>
      <c r="D36" s="104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48" customHeight="1">
      <c r="A37" s="276" t="s">
        <v>17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41">
        <f>SUM(AJ9:AJ36)</f>
        <v>66</v>
      </c>
      <c r="AK37" s="41">
        <f>SUM(AK9:AK36)</f>
        <v>2</v>
      </c>
      <c r="AL37" s="41">
        <f>SUM(AL9:AL36)</f>
        <v>22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77" t="s">
        <v>18</v>
      </c>
      <c r="B39" s="277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9"/>
      <c r="AJ39" s="29" t="s">
        <v>19</v>
      </c>
      <c r="AK39" s="29" t="s">
        <v>20</v>
      </c>
      <c r="AL39" s="29" t="s">
        <v>21</v>
      </c>
      <c r="AM39" s="30" t="s">
        <v>22</v>
      </c>
      <c r="AN39" s="30" t="s">
        <v>23</v>
      </c>
      <c r="AO39" s="30" t="s">
        <v>24</v>
      </c>
    </row>
    <row r="40" spans="1:44" s="1" customFormat="1" ht="30" customHeight="1">
      <c r="A40" s="3" t="s">
        <v>5</v>
      </c>
      <c r="B40" s="40"/>
      <c r="C40" s="247" t="s">
        <v>7</v>
      </c>
      <c r="D40" s="24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133" t="s">
        <v>29</v>
      </c>
      <c r="AO40" s="32" t="s">
        <v>30</v>
      </c>
    </row>
    <row r="41" spans="1:44" s="1" customFormat="1" ht="30" customHeight="1">
      <c r="A41" s="3">
        <v>1</v>
      </c>
      <c r="B41" s="102" t="s">
        <v>351</v>
      </c>
      <c r="C41" s="182" t="s">
        <v>352</v>
      </c>
      <c r="D41" s="183" t="s">
        <v>353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 t="shared" ref="AN41:AN68" si="3">COUNTIF(I41:AM41,"HT")</f>
        <v>0</v>
      </c>
      <c r="AO41" s="33">
        <f>COUNTIF(J41:AN41,"VK")</f>
        <v>0</v>
      </c>
      <c r="AP41" s="274"/>
      <c r="AQ41" s="275"/>
    </row>
    <row r="42" spans="1:44" s="1" customFormat="1" ht="30" customHeight="1">
      <c r="A42" s="3">
        <v>2</v>
      </c>
      <c r="B42" s="102" t="s">
        <v>355</v>
      </c>
      <c r="C42" s="182" t="s">
        <v>311</v>
      </c>
      <c r="D42" s="183" t="s">
        <v>69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4">COUNTIF(E42:AI42,"BT")</f>
        <v>0</v>
      </c>
      <c r="AK42" s="33">
        <f t="shared" ref="AK42:AK68" si="5">COUNTIF(F42:AJ42,"D")</f>
        <v>0</v>
      </c>
      <c r="AL42" s="33">
        <f t="shared" ref="AL42:AL68" si="6">COUNTIF(G42:AK42,"ĐP")</f>
        <v>0</v>
      </c>
      <c r="AM42" s="33">
        <f t="shared" ref="AM42:AM68" si="7">COUNTIF(H42:AL42,"CT")</f>
        <v>0</v>
      </c>
      <c r="AN42" s="33">
        <f t="shared" si="3"/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3">
        <v>3</v>
      </c>
      <c r="B43" s="102" t="s">
        <v>356</v>
      </c>
      <c r="C43" s="182" t="s">
        <v>34</v>
      </c>
      <c r="D43" s="183" t="s">
        <v>111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4"/>
        <v>0</v>
      </c>
      <c r="AK43" s="33">
        <f t="shared" si="5"/>
        <v>0</v>
      </c>
      <c r="AL43" s="33">
        <f t="shared" si="6"/>
        <v>0</v>
      </c>
      <c r="AM43" s="33">
        <f t="shared" si="7"/>
        <v>0</v>
      </c>
      <c r="AN43" s="33">
        <f t="shared" si="3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3">
        <v>4</v>
      </c>
      <c r="B44" s="102" t="s">
        <v>398</v>
      </c>
      <c r="C44" s="182" t="s">
        <v>213</v>
      </c>
      <c r="D44" s="183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4"/>
        <v>0</v>
      </c>
      <c r="AK44" s="33">
        <f t="shared" si="5"/>
        <v>0</v>
      </c>
      <c r="AL44" s="33">
        <f t="shared" si="6"/>
        <v>0</v>
      </c>
      <c r="AM44" s="33">
        <f t="shared" si="7"/>
        <v>0</v>
      </c>
      <c r="AN44" s="33">
        <f t="shared" si="3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3">
        <v>5</v>
      </c>
      <c r="B45" s="102" t="s">
        <v>357</v>
      </c>
      <c r="C45" s="182" t="s">
        <v>358</v>
      </c>
      <c r="D45" s="183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4"/>
        <v>0</v>
      </c>
      <c r="AK45" s="33">
        <f t="shared" si="5"/>
        <v>0</v>
      </c>
      <c r="AL45" s="33">
        <f t="shared" si="6"/>
        <v>0</v>
      </c>
      <c r="AM45" s="33">
        <f t="shared" si="7"/>
        <v>0</v>
      </c>
      <c r="AN45" s="33">
        <f t="shared" si="3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3">
        <v>6</v>
      </c>
      <c r="B46" s="102" t="s">
        <v>359</v>
      </c>
      <c r="C46" s="182" t="s">
        <v>360</v>
      </c>
      <c r="D46" s="183" t="s">
        <v>42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4"/>
        <v>0</v>
      </c>
      <c r="AK46" s="33">
        <f t="shared" si="5"/>
        <v>0</v>
      </c>
      <c r="AL46" s="33">
        <f t="shared" si="6"/>
        <v>0</v>
      </c>
      <c r="AM46" s="33">
        <f t="shared" si="7"/>
        <v>0</v>
      </c>
      <c r="AN46" s="33">
        <f t="shared" si="3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3">
        <v>7</v>
      </c>
      <c r="B47" s="102" t="s">
        <v>361</v>
      </c>
      <c r="C47" s="182" t="s">
        <v>107</v>
      </c>
      <c r="D47" s="183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4"/>
        <v>0</v>
      </c>
      <c r="AK47" s="33">
        <f t="shared" si="5"/>
        <v>0</v>
      </c>
      <c r="AL47" s="33">
        <f t="shared" si="6"/>
        <v>0</v>
      </c>
      <c r="AM47" s="33">
        <f t="shared" si="7"/>
        <v>0</v>
      </c>
      <c r="AN47" s="33">
        <f t="shared" si="3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3">
        <v>8</v>
      </c>
      <c r="B48" s="102" t="s">
        <v>362</v>
      </c>
      <c r="C48" s="182" t="s">
        <v>45</v>
      </c>
      <c r="D48" s="183" t="s">
        <v>208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4"/>
        <v>0</v>
      </c>
      <c r="AK48" s="33">
        <f t="shared" si="5"/>
        <v>0</v>
      </c>
      <c r="AL48" s="33">
        <f t="shared" si="6"/>
        <v>0</v>
      </c>
      <c r="AM48" s="33">
        <f t="shared" si="7"/>
        <v>0</v>
      </c>
      <c r="AN48" s="33">
        <f t="shared" si="3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9</v>
      </c>
      <c r="B49" s="102" t="s">
        <v>363</v>
      </c>
      <c r="C49" s="182" t="s">
        <v>399</v>
      </c>
      <c r="D49" s="183" t="s">
        <v>54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4"/>
        <v>0</v>
      </c>
      <c r="AK49" s="33">
        <f t="shared" si="5"/>
        <v>0</v>
      </c>
      <c r="AL49" s="33">
        <f t="shared" si="6"/>
        <v>0</v>
      </c>
      <c r="AM49" s="33">
        <f t="shared" si="7"/>
        <v>0</v>
      </c>
      <c r="AN49" s="33">
        <f t="shared" si="3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10</v>
      </c>
      <c r="B50" s="102" t="s">
        <v>364</v>
      </c>
      <c r="C50" s="182" t="s">
        <v>213</v>
      </c>
      <c r="D50" s="183" t="s">
        <v>365</v>
      </c>
      <c r="E50" s="12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4"/>
        <v>0</v>
      </c>
      <c r="AK50" s="33">
        <f t="shared" si="5"/>
        <v>0</v>
      </c>
      <c r="AL50" s="33">
        <f t="shared" si="6"/>
        <v>0</v>
      </c>
      <c r="AM50" s="33">
        <f t="shared" si="7"/>
        <v>0</v>
      </c>
      <c r="AN50" s="33">
        <f t="shared" si="3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11</v>
      </c>
      <c r="B51" s="102" t="s">
        <v>366</v>
      </c>
      <c r="C51" s="182" t="s">
        <v>113</v>
      </c>
      <c r="D51" s="183" t="s">
        <v>76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4"/>
        <v>0</v>
      </c>
      <c r="AK51" s="33">
        <f t="shared" si="5"/>
        <v>0</v>
      </c>
      <c r="AL51" s="33">
        <f t="shared" si="6"/>
        <v>0</v>
      </c>
      <c r="AM51" s="33">
        <f t="shared" si="7"/>
        <v>0</v>
      </c>
      <c r="AN51" s="33">
        <f t="shared" si="3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12</v>
      </c>
      <c r="B52" s="102" t="s">
        <v>367</v>
      </c>
      <c r="C52" s="182" t="s">
        <v>368</v>
      </c>
      <c r="D52" s="183" t="s">
        <v>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4"/>
        <v>0</v>
      </c>
      <c r="AK52" s="33">
        <f t="shared" si="5"/>
        <v>0</v>
      </c>
      <c r="AL52" s="33">
        <f t="shared" si="6"/>
        <v>0</v>
      </c>
      <c r="AM52" s="33">
        <f t="shared" si="7"/>
        <v>0</v>
      </c>
      <c r="AN52" s="33">
        <f t="shared" si="3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13</v>
      </c>
      <c r="B53" s="113" t="s">
        <v>369</v>
      </c>
      <c r="C53" s="195" t="s">
        <v>370</v>
      </c>
      <c r="D53" s="196" t="s">
        <v>48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4"/>
        <v>0</v>
      </c>
      <c r="AK53" s="33">
        <f t="shared" si="5"/>
        <v>0</v>
      </c>
      <c r="AL53" s="33">
        <f t="shared" si="6"/>
        <v>0</v>
      </c>
      <c r="AM53" s="33">
        <f t="shared" si="7"/>
        <v>0</v>
      </c>
      <c r="AN53" s="33">
        <f t="shared" si="3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3">
        <v>14</v>
      </c>
      <c r="B54" s="102" t="s">
        <v>371</v>
      </c>
      <c r="C54" s="182" t="s">
        <v>98</v>
      </c>
      <c r="D54" s="183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4"/>
        <v>0</v>
      </c>
      <c r="AK54" s="33">
        <f t="shared" si="5"/>
        <v>0</v>
      </c>
      <c r="AL54" s="33">
        <f t="shared" si="6"/>
        <v>0</v>
      </c>
      <c r="AM54" s="33">
        <f t="shared" si="7"/>
        <v>0</v>
      </c>
      <c r="AN54" s="33">
        <f t="shared" si="3"/>
        <v>0</v>
      </c>
      <c r="AO54" s="33">
        <f t="shared" si="8"/>
        <v>0</v>
      </c>
      <c r="AP54" s="274"/>
      <c r="AQ54" s="275"/>
    </row>
    <row r="55" spans="1:43" s="1" customFormat="1" ht="30" customHeight="1">
      <c r="A55" s="3">
        <v>15</v>
      </c>
      <c r="B55" s="102" t="s">
        <v>372</v>
      </c>
      <c r="C55" s="182" t="s">
        <v>41</v>
      </c>
      <c r="D55" s="183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4"/>
        <v>0</v>
      </c>
      <c r="AK55" s="33">
        <f t="shared" si="5"/>
        <v>0</v>
      </c>
      <c r="AL55" s="33">
        <f t="shared" si="6"/>
        <v>0</v>
      </c>
      <c r="AM55" s="33">
        <f t="shared" si="7"/>
        <v>0</v>
      </c>
      <c r="AN55" s="33">
        <f t="shared" si="3"/>
        <v>0</v>
      </c>
      <c r="AO55" s="33">
        <f t="shared" si="8"/>
        <v>0</v>
      </c>
    </row>
    <row r="56" spans="1:43" s="1" customFormat="1" ht="30" customHeight="1">
      <c r="A56" s="3">
        <v>16</v>
      </c>
      <c r="B56" s="107" t="s">
        <v>392</v>
      </c>
      <c r="C56" s="197" t="s">
        <v>73</v>
      </c>
      <c r="D56" s="198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4"/>
        <v>0</v>
      </c>
      <c r="AK56" s="33">
        <f t="shared" si="5"/>
        <v>0</v>
      </c>
      <c r="AL56" s="33">
        <f t="shared" si="6"/>
        <v>0</v>
      </c>
      <c r="AM56" s="33">
        <f t="shared" si="7"/>
        <v>0</v>
      </c>
      <c r="AN56" s="33">
        <f t="shared" si="3"/>
        <v>0</v>
      </c>
      <c r="AO56" s="33">
        <f t="shared" si="8"/>
        <v>0</v>
      </c>
    </row>
    <row r="57" spans="1:43" s="1" customFormat="1" ht="30" customHeight="1">
      <c r="A57" s="3">
        <v>17</v>
      </c>
      <c r="B57" s="102" t="s">
        <v>373</v>
      </c>
      <c r="C57" s="182" t="s">
        <v>374</v>
      </c>
      <c r="D57" s="183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4"/>
        <v>0</v>
      </c>
      <c r="AK57" s="33">
        <f t="shared" si="5"/>
        <v>0</v>
      </c>
      <c r="AL57" s="33">
        <f t="shared" si="6"/>
        <v>0</v>
      </c>
      <c r="AM57" s="33">
        <f t="shared" si="7"/>
        <v>0</v>
      </c>
      <c r="AN57" s="33">
        <f t="shared" si="3"/>
        <v>0</v>
      </c>
      <c r="AO57" s="33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97" t="s">
        <v>347</v>
      </c>
      <c r="D58" s="198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4"/>
        <v>0</v>
      </c>
      <c r="AK58" s="33">
        <f t="shared" si="5"/>
        <v>0</v>
      </c>
      <c r="AL58" s="33">
        <f t="shared" si="6"/>
        <v>0</v>
      </c>
      <c r="AM58" s="33">
        <f t="shared" si="7"/>
        <v>0</v>
      </c>
      <c r="AN58" s="33">
        <f t="shared" si="3"/>
        <v>0</v>
      </c>
      <c r="AO58" s="33">
        <f t="shared" si="8"/>
        <v>0</v>
      </c>
    </row>
    <row r="59" spans="1:43" s="1" customFormat="1" ht="30" customHeight="1">
      <c r="A59" s="3">
        <v>19</v>
      </c>
      <c r="B59" s="102" t="s">
        <v>375</v>
      </c>
      <c r="C59" s="182" t="s">
        <v>212</v>
      </c>
      <c r="D59" s="183" t="s">
        <v>85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4"/>
        <v>0</v>
      </c>
      <c r="AK59" s="33">
        <f t="shared" si="5"/>
        <v>0</v>
      </c>
      <c r="AL59" s="33">
        <f t="shared" si="6"/>
        <v>0</v>
      </c>
      <c r="AM59" s="33">
        <f t="shared" si="7"/>
        <v>0</v>
      </c>
      <c r="AN59" s="33">
        <f t="shared" si="3"/>
        <v>0</v>
      </c>
      <c r="AO59" s="33">
        <f t="shared" si="8"/>
        <v>0</v>
      </c>
    </row>
    <row r="60" spans="1:43" s="1" customFormat="1" ht="30" customHeight="1">
      <c r="A60" s="3">
        <v>20</v>
      </c>
      <c r="B60" s="107" t="s">
        <v>394</v>
      </c>
      <c r="C60" s="197" t="s">
        <v>39</v>
      </c>
      <c r="D60" s="198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4"/>
        <v>0</v>
      </c>
      <c r="AK60" s="33">
        <f t="shared" si="5"/>
        <v>0</v>
      </c>
      <c r="AL60" s="33">
        <f t="shared" si="6"/>
        <v>0</v>
      </c>
      <c r="AM60" s="33">
        <f t="shared" si="7"/>
        <v>0</v>
      </c>
      <c r="AN60" s="33">
        <f t="shared" si="3"/>
        <v>0</v>
      </c>
      <c r="AO60" s="33">
        <f t="shared" si="8"/>
        <v>0</v>
      </c>
    </row>
    <row r="61" spans="1:43" s="1" customFormat="1" ht="30" customHeight="1">
      <c r="A61" s="3">
        <v>21</v>
      </c>
      <c r="B61" s="102" t="s">
        <v>376</v>
      </c>
      <c r="C61" s="182" t="s">
        <v>377</v>
      </c>
      <c r="D61" s="183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4"/>
        <v>0</v>
      </c>
      <c r="AK61" s="33">
        <f t="shared" si="5"/>
        <v>0</v>
      </c>
      <c r="AL61" s="33">
        <f t="shared" si="6"/>
        <v>0</v>
      </c>
      <c r="AM61" s="33">
        <f t="shared" si="7"/>
        <v>0</v>
      </c>
      <c r="AN61" s="33">
        <f t="shared" si="3"/>
        <v>0</v>
      </c>
      <c r="AO61" s="33">
        <f t="shared" si="8"/>
        <v>0</v>
      </c>
    </row>
    <row r="62" spans="1:43" s="1" customFormat="1" ht="30" customHeight="1">
      <c r="A62" s="3">
        <v>22</v>
      </c>
      <c r="B62" s="107"/>
      <c r="C62" s="108"/>
      <c r="D62" s="109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4"/>
        <v>0</v>
      </c>
      <c r="AK62" s="33">
        <f t="shared" si="5"/>
        <v>0</v>
      </c>
      <c r="AL62" s="33">
        <f t="shared" si="6"/>
        <v>0</v>
      </c>
      <c r="AM62" s="33">
        <f t="shared" si="7"/>
        <v>0</v>
      </c>
      <c r="AN62" s="33">
        <f t="shared" si="3"/>
        <v>0</v>
      </c>
      <c r="AO62" s="33">
        <f t="shared" si="8"/>
        <v>0</v>
      </c>
    </row>
    <row r="63" spans="1:43" s="1" customFormat="1" ht="30" customHeight="1">
      <c r="A63" s="3">
        <v>23</v>
      </c>
      <c r="B63" s="102"/>
      <c r="C63" s="103"/>
      <c r="D63" s="104"/>
      <c r="E63" s="12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4"/>
        <v>0</v>
      </c>
      <c r="AK63" s="33">
        <f t="shared" si="5"/>
        <v>0</v>
      </c>
      <c r="AL63" s="33">
        <f t="shared" si="6"/>
        <v>0</v>
      </c>
      <c r="AM63" s="33">
        <f t="shared" si="7"/>
        <v>0</v>
      </c>
      <c r="AN63" s="33">
        <f t="shared" si="3"/>
        <v>0</v>
      </c>
      <c r="AO63" s="33">
        <f t="shared" si="8"/>
        <v>0</v>
      </c>
    </row>
    <row r="64" spans="1:43" s="1" customFormat="1" ht="30" customHeight="1">
      <c r="A64" s="3">
        <v>24</v>
      </c>
      <c r="B64" s="107"/>
      <c r="C64" s="108"/>
      <c r="D64" s="109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4"/>
        <v>0</v>
      </c>
      <c r="AK64" s="33">
        <f t="shared" si="5"/>
        <v>0</v>
      </c>
      <c r="AL64" s="33">
        <f t="shared" si="6"/>
        <v>0</v>
      </c>
      <c r="AM64" s="33">
        <f t="shared" si="7"/>
        <v>0</v>
      </c>
      <c r="AN64" s="33">
        <f t="shared" si="3"/>
        <v>0</v>
      </c>
      <c r="AO64" s="33">
        <f t="shared" si="8"/>
        <v>0</v>
      </c>
    </row>
    <row r="65" spans="1:41" s="1" customFormat="1" ht="30" customHeight="1">
      <c r="A65" s="3">
        <v>25</v>
      </c>
      <c r="B65" s="102"/>
      <c r="C65" s="103"/>
      <c r="D65" s="10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4"/>
        <v>0</v>
      </c>
      <c r="AK65" s="33">
        <f t="shared" si="5"/>
        <v>0</v>
      </c>
      <c r="AL65" s="33">
        <f t="shared" si="6"/>
        <v>0</v>
      </c>
      <c r="AM65" s="33">
        <f t="shared" si="7"/>
        <v>0</v>
      </c>
      <c r="AN65" s="33">
        <f t="shared" si="3"/>
        <v>0</v>
      </c>
      <c r="AO65" s="33">
        <f t="shared" si="8"/>
        <v>0</v>
      </c>
    </row>
    <row r="66" spans="1:41" s="1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4"/>
        <v>0</v>
      </c>
      <c r="AK66" s="33">
        <f t="shared" si="5"/>
        <v>0</v>
      </c>
      <c r="AL66" s="33">
        <f t="shared" si="6"/>
        <v>0</v>
      </c>
      <c r="AM66" s="33">
        <f t="shared" si="7"/>
        <v>0</v>
      </c>
      <c r="AN66" s="33">
        <f t="shared" si="3"/>
        <v>0</v>
      </c>
      <c r="AO66" s="33">
        <f t="shared" si="8"/>
        <v>0</v>
      </c>
    </row>
    <row r="67" spans="1:41" s="1" customFormat="1" ht="30" customHeight="1">
      <c r="A67" s="3">
        <v>27</v>
      </c>
      <c r="B67" s="107"/>
      <c r="C67" s="108"/>
      <c r="D67" s="109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4"/>
        <v>0</v>
      </c>
      <c r="AK67" s="33">
        <f t="shared" si="5"/>
        <v>0</v>
      </c>
      <c r="AL67" s="33">
        <f t="shared" si="6"/>
        <v>0</v>
      </c>
      <c r="AM67" s="33">
        <f t="shared" si="7"/>
        <v>0</v>
      </c>
      <c r="AN67" s="33">
        <f t="shared" si="3"/>
        <v>0</v>
      </c>
      <c r="AO67" s="33">
        <f t="shared" si="8"/>
        <v>0</v>
      </c>
    </row>
    <row r="68" spans="1:41" s="1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4"/>
        <v>0</v>
      </c>
      <c r="AK68" s="33">
        <f t="shared" si="5"/>
        <v>0</v>
      </c>
      <c r="AL68" s="33">
        <f t="shared" si="6"/>
        <v>0</v>
      </c>
      <c r="AM68" s="33">
        <f t="shared" si="7"/>
        <v>0</v>
      </c>
      <c r="AN68" s="33">
        <f t="shared" si="3"/>
        <v>0</v>
      </c>
      <c r="AO68" s="33">
        <f t="shared" si="8"/>
        <v>0</v>
      </c>
    </row>
    <row r="69" spans="1:41" ht="51" customHeight="1">
      <c r="A69" s="276" t="s">
        <v>17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41">
        <f t="shared" ref="AJ69:AO69" si="9">SUM(AJ41:AJ68)</f>
        <v>0</v>
      </c>
      <c r="AK69" s="41">
        <f t="shared" si="9"/>
        <v>0</v>
      </c>
      <c r="AL69" s="41">
        <f t="shared" si="9"/>
        <v>0</v>
      </c>
      <c r="AM69" s="41">
        <f t="shared" si="9"/>
        <v>0</v>
      </c>
      <c r="AN69" s="41">
        <f t="shared" si="9"/>
        <v>0</v>
      </c>
      <c r="AO69" s="41">
        <f t="shared" si="9"/>
        <v>0</v>
      </c>
    </row>
    <row r="70" spans="1:41" ht="15.75" customHeight="1">
      <c r="A70" s="27"/>
      <c r="B70" s="27"/>
      <c r="C70" s="252"/>
      <c r="D70" s="252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39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39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52"/>
      <c r="D73" s="252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52"/>
      <c r="D74" s="252"/>
      <c r="E74" s="252"/>
      <c r="F74" s="252"/>
      <c r="G74" s="252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52"/>
      <c r="D75" s="252"/>
      <c r="E75" s="252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52"/>
      <c r="D76" s="252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1">
    <mergeCell ref="AP41:AQ41"/>
    <mergeCell ref="AP54:AQ54"/>
    <mergeCell ref="A69:AI69"/>
    <mergeCell ref="C70:D70"/>
    <mergeCell ref="AM22:AN22"/>
    <mergeCell ref="A37:AI37"/>
    <mergeCell ref="A39:AI39"/>
    <mergeCell ref="C75:E75"/>
    <mergeCell ref="E21:AH21"/>
    <mergeCell ref="C76:D76"/>
    <mergeCell ref="C74:G74"/>
    <mergeCell ref="C40:D40"/>
    <mergeCell ref="A5:AL5"/>
    <mergeCell ref="AF6:AK6"/>
    <mergeCell ref="C8:D8"/>
    <mergeCell ref="C73:D7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opLeftCell="A10" zoomScale="55" zoomScaleNormal="55" workbookViewId="0">
      <selection activeCell="AH29" sqref="AH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428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435</v>
      </c>
      <c r="C9" s="197" t="s">
        <v>436</v>
      </c>
      <c r="D9" s="198" t="s">
        <v>99</v>
      </c>
      <c r="E9" s="136"/>
      <c r="F9" s="138" t="s">
        <v>9</v>
      </c>
      <c r="G9" s="138"/>
      <c r="H9" s="138"/>
      <c r="I9" s="138"/>
      <c r="J9" s="138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11"/>
      <c r="AC9" s="111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2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437</v>
      </c>
      <c r="C10" s="197" t="s">
        <v>438</v>
      </c>
      <c r="D10" s="198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38" t="s">
        <v>10</v>
      </c>
      <c r="P10" s="138"/>
      <c r="Q10" s="138"/>
      <c r="R10" s="138"/>
      <c r="S10" s="138"/>
      <c r="T10" s="138"/>
      <c r="U10" s="138"/>
      <c r="V10" s="138" t="s">
        <v>10</v>
      </c>
      <c r="W10" s="138"/>
      <c r="X10" s="138"/>
      <c r="Y10" s="138"/>
      <c r="Z10" s="138"/>
      <c r="AA10" s="138"/>
      <c r="AB10" s="111"/>
      <c r="AC10" s="111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2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722</v>
      </c>
      <c r="C11" s="197" t="s">
        <v>723</v>
      </c>
      <c r="D11" s="198" t="s">
        <v>50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 t="s">
        <v>9</v>
      </c>
      <c r="P11" s="138"/>
      <c r="Q11" s="138" t="s">
        <v>9</v>
      </c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11"/>
      <c r="AC11" s="111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2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439</v>
      </c>
      <c r="C12" s="197" t="s">
        <v>440</v>
      </c>
      <c r="D12" s="198" t="s">
        <v>75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 t="s">
        <v>10</v>
      </c>
      <c r="W12" s="138"/>
      <c r="X12" s="138"/>
      <c r="Y12" s="138"/>
      <c r="Z12" s="138"/>
      <c r="AA12" s="138"/>
      <c r="AB12" s="111"/>
      <c r="AC12" s="111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1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441</v>
      </c>
      <c r="C13" s="197" t="s">
        <v>442</v>
      </c>
      <c r="D13" s="198" t="s">
        <v>69</v>
      </c>
      <c r="E13" s="136"/>
      <c r="F13" s="138"/>
      <c r="G13" s="138"/>
      <c r="H13" s="138" t="s">
        <v>8</v>
      </c>
      <c r="I13" s="138"/>
      <c r="J13" s="138" t="s">
        <v>8</v>
      </c>
      <c r="K13" s="138"/>
      <c r="L13" s="138" t="s">
        <v>8</v>
      </c>
      <c r="M13" s="138"/>
      <c r="N13" s="138"/>
      <c r="O13" s="138"/>
      <c r="P13" s="138"/>
      <c r="Q13" s="138"/>
      <c r="R13" s="138" t="s">
        <v>8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11"/>
      <c r="AC13" s="111"/>
      <c r="AD13" s="138"/>
      <c r="AE13" s="138"/>
      <c r="AF13" s="138"/>
      <c r="AG13" s="138"/>
      <c r="AH13" s="138"/>
      <c r="AI13" s="138"/>
      <c r="AJ13" s="89">
        <f t="shared" si="2"/>
        <v>4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99" t="s">
        <v>443</v>
      </c>
      <c r="C14" s="200" t="s">
        <v>92</v>
      </c>
      <c r="D14" s="201" t="s">
        <v>42</v>
      </c>
      <c r="E14" s="136"/>
      <c r="F14" s="138" t="s">
        <v>8</v>
      </c>
      <c r="G14" s="138"/>
      <c r="H14" s="138"/>
      <c r="I14" s="138"/>
      <c r="J14" s="138" t="s">
        <v>8</v>
      </c>
      <c r="K14" s="138" t="s">
        <v>8</v>
      </c>
      <c r="L14" s="138"/>
      <c r="M14" s="138" t="s">
        <v>8</v>
      </c>
      <c r="N14" s="138"/>
      <c r="O14" s="138"/>
      <c r="P14" s="138"/>
      <c r="Q14" s="138" t="s">
        <v>8</v>
      </c>
      <c r="R14" s="138" t="s">
        <v>8</v>
      </c>
      <c r="S14" s="138"/>
      <c r="T14" s="138" t="s">
        <v>9</v>
      </c>
      <c r="U14" s="138"/>
      <c r="V14" s="138"/>
      <c r="W14" s="138"/>
      <c r="X14" s="138"/>
      <c r="Y14" s="138"/>
      <c r="Z14" s="138"/>
      <c r="AA14" s="138"/>
      <c r="AB14" s="111"/>
      <c r="AC14" s="111"/>
      <c r="AD14" s="138"/>
      <c r="AE14" s="138" t="s">
        <v>8</v>
      </c>
      <c r="AF14" s="138"/>
      <c r="AG14" s="138" t="s">
        <v>9</v>
      </c>
      <c r="AH14" s="138"/>
      <c r="AI14" s="138"/>
      <c r="AJ14" s="89">
        <f t="shared" si="2"/>
        <v>7</v>
      </c>
      <c r="AK14" s="89">
        <f t="shared" si="0"/>
        <v>2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444</v>
      </c>
      <c r="C15" s="197" t="s">
        <v>445</v>
      </c>
      <c r="D15" s="198" t="s">
        <v>32</v>
      </c>
      <c r="E15" s="136"/>
      <c r="F15" s="138"/>
      <c r="G15" s="138"/>
      <c r="H15" s="138"/>
      <c r="I15" s="138"/>
      <c r="J15" s="138"/>
      <c r="K15" s="138"/>
      <c r="L15" s="138"/>
      <c r="M15" s="138" t="s">
        <v>9</v>
      </c>
      <c r="N15" s="138"/>
      <c r="O15" s="138" t="s">
        <v>9</v>
      </c>
      <c r="P15" s="138"/>
      <c r="Q15" s="138"/>
      <c r="R15" s="138"/>
      <c r="S15" s="138"/>
      <c r="T15" s="138"/>
      <c r="U15" s="138"/>
      <c r="V15" s="138" t="s">
        <v>9</v>
      </c>
      <c r="W15" s="138"/>
      <c r="X15" s="138"/>
      <c r="Y15" s="138"/>
      <c r="Z15" s="138"/>
      <c r="AA15" s="138"/>
      <c r="AB15" s="111"/>
      <c r="AC15" s="111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3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446</v>
      </c>
      <c r="C16" s="197" t="s">
        <v>358</v>
      </c>
      <c r="D16" s="198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11"/>
      <c r="AC16" s="111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35" customFormat="1" ht="30" customHeight="1">
      <c r="A17" s="102">
        <v>9</v>
      </c>
      <c r="B17" s="107" t="s">
        <v>447</v>
      </c>
      <c r="C17" s="197" t="s">
        <v>448</v>
      </c>
      <c r="D17" s="198" t="s">
        <v>449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11"/>
      <c r="AC17" s="111"/>
      <c r="AD17" s="151"/>
      <c r="AE17" s="151" t="s">
        <v>9</v>
      </c>
      <c r="AF17" s="151"/>
      <c r="AG17" s="151"/>
      <c r="AH17" s="151"/>
      <c r="AI17" s="151"/>
      <c r="AJ17" s="44">
        <f t="shared" si="2"/>
        <v>0</v>
      </c>
      <c r="AK17" s="44">
        <f t="shared" si="0"/>
        <v>1</v>
      </c>
      <c r="AL17" s="44">
        <f t="shared" si="1"/>
        <v>0</v>
      </c>
      <c r="AM17" s="134"/>
      <c r="AN17" s="134"/>
      <c r="AO17" s="134"/>
    </row>
    <row r="18" spans="1:41" s="1" customFormat="1" ht="30" customHeight="1">
      <c r="A18" s="102">
        <v>10</v>
      </c>
      <c r="B18" s="107" t="s">
        <v>724</v>
      </c>
      <c r="C18" s="197" t="s">
        <v>725</v>
      </c>
      <c r="D18" s="198" t="s">
        <v>453</v>
      </c>
      <c r="E18" s="136"/>
      <c r="F18" s="138" t="s">
        <v>8</v>
      </c>
      <c r="G18" s="138"/>
      <c r="H18" s="138"/>
      <c r="I18" s="138"/>
      <c r="J18" s="138" t="s">
        <v>8</v>
      </c>
      <c r="K18" s="138"/>
      <c r="L18" s="138"/>
      <c r="M18" s="138" t="s">
        <v>8</v>
      </c>
      <c r="N18" s="138"/>
      <c r="O18" s="138"/>
      <c r="P18" s="138"/>
      <c r="Q18" s="138"/>
      <c r="R18" s="138" t="s">
        <v>8</v>
      </c>
      <c r="S18" s="138"/>
      <c r="T18" s="138"/>
      <c r="U18" s="138"/>
      <c r="V18" s="138" t="s">
        <v>9</v>
      </c>
      <c r="W18" s="138"/>
      <c r="X18" s="138"/>
      <c r="Y18" s="138"/>
      <c r="Z18" s="138"/>
      <c r="AA18" s="138"/>
      <c r="AB18" s="111"/>
      <c r="AC18" s="111"/>
      <c r="AD18" s="138"/>
      <c r="AE18" s="138" t="s">
        <v>8</v>
      </c>
      <c r="AF18" s="138"/>
      <c r="AG18" s="138"/>
      <c r="AH18" s="138"/>
      <c r="AI18" s="138"/>
      <c r="AJ18" s="89">
        <f t="shared" si="2"/>
        <v>5</v>
      </c>
      <c r="AK18" s="89">
        <f t="shared" si="0"/>
        <v>1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451</v>
      </c>
      <c r="C19" s="197" t="s">
        <v>452</v>
      </c>
      <c r="D19" s="198" t="s">
        <v>453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11"/>
      <c r="AC19" s="111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454</v>
      </c>
      <c r="C20" s="197" t="s">
        <v>455</v>
      </c>
      <c r="D20" s="198" t="s">
        <v>453</v>
      </c>
      <c r="E20" s="136"/>
      <c r="F20" s="138"/>
      <c r="G20" s="138"/>
      <c r="H20" s="138"/>
      <c r="I20" s="138"/>
      <c r="J20" s="138"/>
      <c r="K20" s="138"/>
      <c r="L20" s="138"/>
      <c r="M20" s="138" t="s">
        <v>9</v>
      </c>
      <c r="N20" s="138"/>
      <c r="O20" s="138"/>
      <c r="P20" s="138"/>
      <c r="Q20" s="138" t="s">
        <v>9</v>
      </c>
      <c r="R20" s="138"/>
      <c r="S20" s="138"/>
      <c r="T20" s="138"/>
      <c r="U20" s="138"/>
      <c r="V20" s="138" t="s">
        <v>9</v>
      </c>
      <c r="W20" s="138"/>
      <c r="X20" s="138"/>
      <c r="Y20" s="138"/>
      <c r="Z20" s="138"/>
      <c r="AA20" s="138"/>
      <c r="AB20" s="111"/>
      <c r="AC20" s="111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3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456</v>
      </c>
      <c r="C21" s="197" t="s">
        <v>39</v>
      </c>
      <c r="D21" s="198" t="s">
        <v>46</v>
      </c>
      <c r="E21" s="136"/>
      <c r="F21" s="136"/>
      <c r="G21" s="136"/>
      <c r="H21" s="136" t="s">
        <v>8</v>
      </c>
      <c r="I21" s="136"/>
      <c r="J21" s="136" t="s">
        <v>8</v>
      </c>
      <c r="K21" s="136"/>
      <c r="L21" s="136" t="s">
        <v>8</v>
      </c>
      <c r="M21" s="136"/>
      <c r="N21" s="136"/>
      <c r="O21" s="136" t="s">
        <v>8</v>
      </c>
      <c r="P21" s="136"/>
      <c r="Q21" s="136"/>
      <c r="R21" s="136" t="s">
        <v>8</v>
      </c>
      <c r="S21" s="136"/>
      <c r="T21" s="136"/>
      <c r="U21" s="136"/>
      <c r="V21" s="136"/>
      <c r="W21" s="136"/>
      <c r="X21" s="136"/>
      <c r="Y21" s="136"/>
      <c r="Z21" s="136"/>
      <c r="AA21" s="136"/>
      <c r="AB21" s="111"/>
      <c r="AC21" s="111"/>
      <c r="AD21" s="136"/>
      <c r="AE21" s="136"/>
      <c r="AF21" s="136"/>
      <c r="AG21" s="136"/>
      <c r="AH21" s="136"/>
      <c r="AI21" s="136"/>
      <c r="AJ21" s="89">
        <f t="shared" si="2"/>
        <v>5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457</v>
      </c>
      <c r="C22" s="197" t="s">
        <v>44</v>
      </c>
      <c r="D22" s="198" t="s">
        <v>46</v>
      </c>
      <c r="E22" s="136"/>
      <c r="F22" s="138"/>
      <c r="G22" s="138"/>
      <c r="H22" s="138"/>
      <c r="I22" s="138"/>
      <c r="J22" s="138"/>
      <c r="K22" s="138" t="s">
        <v>9</v>
      </c>
      <c r="L22" s="138"/>
      <c r="M22" s="138" t="s">
        <v>9</v>
      </c>
      <c r="N22" s="138"/>
      <c r="O22" s="138"/>
      <c r="P22" s="138"/>
      <c r="Q22" s="138"/>
      <c r="R22" s="138"/>
      <c r="S22" s="138"/>
      <c r="T22" s="138"/>
      <c r="U22" s="138"/>
      <c r="V22" s="138" t="s">
        <v>9</v>
      </c>
      <c r="W22" s="138"/>
      <c r="X22" s="138"/>
      <c r="Y22" s="138"/>
      <c r="Z22" s="138"/>
      <c r="AA22" s="138"/>
      <c r="AB22" s="111"/>
      <c r="AC22" s="111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3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02">
        <v>15</v>
      </c>
      <c r="B23" s="107" t="s">
        <v>458</v>
      </c>
      <c r="C23" s="197" t="s">
        <v>73</v>
      </c>
      <c r="D23" s="198" t="s">
        <v>71</v>
      </c>
      <c r="E23" s="136"/>
      <c r="F23" s="138"/>
      <c r="G23" s="138"/>
      <c r="H23" s="138" t="s">
        <v>8</v>
      </c>
      <c r="I23" s="138"/>
      <c r="J23" s="138"/>
      <c r="K23" s="138"/>
      <c r="L23" s="138" t="s">
        <v>8</v>
      </c>
      <c r="M23" s="138"/>
      <c r="N23" s="138"/>
      <c r="O23" s="138"/>
      <c r="P23" s="138"/>
      <c r="Q23" s="138" t="s">
        <v>8</v>
      </c>
      <c r="R23" s="138" t="s">
        <v>8</v>
      </c>
      <c r="S23" s="138"/>
      <c r="T23" s="138"/>
      <c r="U23" s="138"/>
      <c r="V23" s="138"/>
      <c r="W23" s="138"/>
      <c r="X23" s="138"/>
      <c r="Y23" s="138"/>
      <c r="Z23" s="138"/>
      <c r="AA23" s="138"/>
      <c r="AB23" s="111"/>
      <c r="AC23" s="111"/>
      <c r="AD23" s="138"/>
      <c r="AE23" s="138" t="s">
        <v>8</v>
      </c>
      <c r="AF23" s="138" t="s">
        <v>8</v>
      </c>
      <c r="AG23" s="138"/>
      <c r="AH23" s="138"/>
      <c r="AI23" s="138"/>
      <c r="AJ23" s="89">
        <f t="shared" si="2"/>
        <v>6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459</v>
      </c>
      <c r="C24" s="197" t="s">
        <v>460</v>
      </c>
      <c r="D24" s="198" t="s">
        <v>47</v>
      </c>
      <c r="E24" s="136"/>
      <c r="F24" s="138" t="s">
        <v>8</v>
      </c>
      <c r="G24" s="138"/>
      <c r="H24" s="138" t="s">
        <v>8</v>
      </c>
      <c r="I24" s="138"/>
      <c r="J24" s="138" t="s">
        <v>8</v>
      </c>
      <c r="K24" s="138" t="s">
        <v>8</v>
      </c>
      <c r="L24" s="138"/>
      <c r="M24" s="138" t="s">
        <v>8</v>
      </c>
      <c r="N24" s="138"/>
      <c r="O24" s="138" t="s">
        <v>10</v>
      </c>
      <c r="P24" s="138"/>
      <c r="Q24" s="138"/>
      <c r="R24" s="138" t="s">
        <v>8</v>
      </c>
      <c r="S24" s="138"/>
      <c r="T24" s="138"/>
      <c r="U24" s="138"/>
      <c r="V24" s="138"/>
      <c r="W24" s="138"/>
      <c r="X24" s="138"/>
      <c r="Y24" s="138"/>
      <c r="Z24" s="138"/>
      <c r="AA24" s="138"/>
      <c r="AB24" s="111"/>
      <c r="AC24" s="111"/>
      <c r="AD24" s="138"/>
      <c r="AE24" s="138" t="s">
        <v>8</v>
      </c>
      <c r="AF24" s="138"/>
      <c r="AG24" s="138"/>
      <c r="AH24" s="138"/>
      <c r="AI24" s="138"/>
      <c r="AJ24" s="89">
        <f t="shared" si="2"/>
        <v>7</v>
      </c>
      <c r="AK24" s="89">
        <f t="shared" si="0"/>
        <v>0</v>
      </c>
      <c r="AL24" s="89">
        <f t="shared" si="1"/>
        <v>1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461</v>
      </c>
      <c r="C25" s="197" t="s">
        <v>462</v>
      </c>
      <c r="D25" s="198" t="s">
        <v>57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11"/>
      <c r="AC25" s="111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463</v>
      </c>
      <c r="C26" s="197" t="s">
        <v>464</v>
      </c>
      <c r="D26" s="198" t="s">
        <v>57</v>
      </c>
      <c r="E26" s="136"/>
      <c r="F26" s="138"/>
      <c r="G26" s="138"/>
      <c r="H26" s="138" t="s">
        <v>8</v>
      </c>
      <c r="I26" s="138"/>
      <c r="J26" s="138"/>
      <c r="K26" s="138" t="s">
        <v>8</v>
      </c>
      <c r="L26" s="138" t="s">
        <v>9</v>
      </c>
      <c r="M26" s="138"/>
      <c r="N26" s="138"/>
      <c r="O26" s="138" t="s">
        <v>8</v>
      </c>
      <c r="P26" s="138"/>
      <c r="Q26" s="138" t="s">
        <v>8</v>
      </c>
      <c r="R26" s="138" t="s">
        <v>8</v>
      </c>
      <c r="S26" s="138" t="s">
        <v>8</v>
      </c>
      <c r="T26" s="138" t="s">
        <v>9</v>
      </c>
      <c r="U26" s="138"/>
      <c r="V26" s="138"/>
      <c r="W26" s="138"/>
      <c r="X26" s="138"/>
      <c r="Y26" s="138"/>
      <c r="Z26" s="138"/>
      <c r="AA26" s="138"/>
      <c r="AB26" s="111"/>
      <c r="AC26" s="111"/>
      <c r="AD26" s="138"/>
      <c r="AE26" s="138" t="s">
        <v>8</v>
      </c>
      <c r="AF26" s="138"/>
      <c r="AG26" s="138" t="s">
        <v>9</v>
      </c>
      <c r="AH26" s="138"/>
      <c r="AI26" s="138"/>
      <c r="AJ26" s="89">
        <f t="shared" si="2"/>
        <v>7</v>
      </c>
      <c r="AK26" s="89">
        <f t="shared" si="0"/>
        <v>3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465</v>
      </c>
      <c r="C27" s="197" t="s">
        <v>466</v>
      </c>
      <c r="D27" s="198" t="s">
        <v>35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 t="s">
        <v>10</v>
      </c>
      <c r="W27" s="138"/>
      <c r="X27" s="138"/>
      <c r="Y27" s="138"/>
      <c r="Z27" s="138"/>
      <c r="AA27" s="138"/>
      <c r="AB27" s="111"/>
      <c r="AC27" s="111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1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468</v>
      </c>
      <c r="C28" s="197" t="s">
        <v>469</v>
      </c>
      <c r="D28" s="198" t="s">
        <v>467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 t="s">
        <v>10</v>
      </c>
      <c r="W28" s="138"/>
      <c r="X28" s="138"/>
      <c r="Y28" s="138"/>
      <c r="Z28" s="138"/>
      <c r="AA28" s="138"/>
      <c r="AB28" s="111"/>
      <c r="AC28" s="111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1</v>
      </c>
      <c r="AM28" s="25"/>
      <c r="AN28" s="25"/>
      <c r="AO28" s="25"/>
    </row>
    <row r="29" spans="1:41" s="1" customFormat="1" ht="30" customHeight="1">
      <c r="A29" s="102">
        <v>21</v>
      </c>
      <c r="B29" s="199" t="s">
        <v>470</v>
      </c>
      <c r="C29" s="200" t="s">
        <v>471</v>
      </c>
      <c r="D29" s="201" t="s">
        <v>36</v>
      </c>
      <c r="E29" s="136"/>
      <c r="F29" s="138" t="s">
        <v>8</v>
      </c>
      <c r="G29" s="138"/>
      <c r="H29" s="138" t="s">
        <v>8</v>
      </c>
      <c r="I29" s="138"/>
      <c r="J29" s="138" t="s">
        <v>8</v>
      </c>
      <c r="K29" s="138" t="s">
        <v>800</v>
      </c>
      <c r="L29" s="138"/>
      <c r="M29" s="138" t="s">
        <v>8</v>
      </c>
      <c r="N29" s="138"/>
      <c r="O29" s="138" t="s">
        <v>8</v>
      </c>
      <c r="P29" s="138"/>
      <c r="Q29" s="138" t="s">
        <v>8</v>
      </c>
      <c r="R29" s="138" t="s">
        <v>800</v>
      </c>
      <c r="S29" s="138"/>
      <c r="T29" s="138" t="s">
        <v>8</v>
      </c>
      <c r="U29" s="138"/>
      <c r="V29" s="138" t="s">
        <v>8</v>
      </c>
      <c r="W29" s="138"/>
      <c r="X29" s="138"/>
      <c r="Y29" s="138"/>
      <c r="Z29" s="138"/>
      <c r="AA29" s="138"/>
      <c r="AB29" s="111"/>
      <c r="AC29" s="111"/>
      <c r="AD29" s="138"/>
      <c r="AE29" s="138" t="s">
        <v>8</v>
      </c>
      <c r="AF29" s="138" t="s">
        <v>800</v>
      </c>
      <c r="AG29" s="138" t="s">
        <v>8</v>
      </c>
      <c r="AH29" s="138" t="s">
        <v>8</v>
      </c>
      <c r="AI29" s="138"/>
      <c r="AJ29" s="89">
        <f t="shared" si="2"/>
        <v>17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472</v>
      </c>
      <c r="C30" s="197" t="s">
        <v>473</v>
      </c>
      <c r="D30" s="198" t="s">
        <v>181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 t="s">
        <v>10</v>
      </c>
      <c r="W30" s="138"/>
      <c r="X30" s="138"/>
      <c r="Y30" s="138"/>
      <c r="Z30" s="138"/>
      <c r="AA30" s="138"/>
      <c r="AB30" s="111"/>
      <c r="AC30" s="111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1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474</v>
      </c>
      <c r="C31" s="197" t="s">
        <v>475</v>
      </c>
      <c r="D31" s="198" t="s">
        <v>101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 t="s">
        <v>10</v>
      </c>
      <c r="W31" s="138"/>
      <c r="X31" s="138"/>
      <c r="Y31" s="138"/>
      <c r="Z31" s="138"/>
      <c r="AA31" s="138"/>
      <c r="AB31" s="111"/>
      <c r="AC31" s="111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1</v>
      </c>
      <c r="AM31" s="25"/>
      <c r="AN31" s="25"/>
      <c r="AO31" s="25"/>
    </row>
    <row r="32" spans="1:41" s="1" customFormat="1" ht="30" customHeight="1">
      <c r="A32" s="102">
        <v>24</v>
      </c>
      <c r="B32" s="107" t="s">
        <v>476</v>
      </c>
      <c r="C32" s="197" t="s">
        <v>477</v>
      </c>
      <c r="D32" s="198" t="s">
        <v>58</v>
      </c>
      <c r="E32" s="136"/>
      <c r="F32" s="138" t="s">
        <v>9</v>
      </c>
      <c r="G32" s="138"/>
      <c r="H32" s="138"/>
      <c r="I32" s="138"/>
      <c r="J32" s="138" t="s">
        <v>9</v>
      </c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11"/>
      <c r="AC32" s="111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2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02">
        <v>25</v>
      </c>
      <c r="B33" s="107" t="s">
        <v>478</v>
      </c>
      <c r="C33" s="197" t="s">
        <v>479</v>
      </c>
      <c r="D33" s="198" t="s">
        <v>82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 t="s">
        <v>814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11"/>
      <c r="AC33" s="111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02">
        <v>26</v>
      </c>
      <c r="B34" s="107" t="s">
        <v>480</v>
      </c>
      <c r="C34" s="197" t="s">
        <v>73</v>
      </c>
      <c r="D34" s="198" t="s">
        <v>61</v>
      </c>
      <c r="E34" s="137"/>
      <c r="F34" s="138" t="s">
        <v>9</v>
      </c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 t="s">
        <v>800</v>
      </c>
      <c r="S34" s="138"/>
      <c r="T34" s="138"/>
      <c r="U34" s="138"/>
      <c r="V34" s="138"/>
      <c r="W34" s="138"/>
      <c r="X34" s="138"/>
      <c r="Y34" s="138"/>
      <c r="Z34" s="138"/>
      <c r="AA34" s="138"/>
      <c r="AB34" s="111"/>
      <c r="AC34" s="111"/>
      <c r="AD34" s="138"/>
      <c r="AE34" s="138"/>
      <c r="AF34" s="138"/>
      <c r="AG34" s="138"/>
      <c r="AH34" s="138"/>
      <c r="AI34" s="138"/>
      <c r="AJ34" s="89">
        <f t="shared" si="2"/>
        <v>2</v>
      </c>
      <c r="AK34" s="89">
        <f t="shared" si="0"/>
        <v>1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02">
        <v>27</v>
      </c>
      <c r="B35" s="107" t="s">
        <v>481</v>
      </c>
      <c r="C35" s="197" t="s">
        <v>482</v>
      </c>
      <c r="D35" s="198" t="s">
        <v>40</v>
      </c>
      <c r="E35" s="137"/>
      <c r="F35" s="138" t="s">
        <v>8</v>
      </c>
      <c r="G35" s="138"/>
      <c r="H35" s="138"/>
      <c r="I35" s="138"/>
      <c r="J35" s="138" t="s">
        <v>8</v>
      </c>
      <c r="K35" s="138"/>
      <c r="L35" s="138"/>
      <c r="M35" s="138" t="s">
        <v>8</v>
      </c>
      <c r="N35" s="138"/>
      <c r="O35" s="138"/>
      <c r="P35" s="138"/>
      <c r="Q35" s="138"/>
      <c r="R35" s="138" t="s">
        <v>8</v>
      </c>
      <c r="S35" s="138"/>
      <c r="T35" s="138"/>
      <c r="U35" s="138"/>
      <c r="V35" s="138"/>
      <c r="W35" s="138"/>
      <c r="X35" s="138"/>
      <c r="Y35" s="138"/>
      <c r="Z35" s="138"/>
      <c r="AA35" s="138"/>
      <c r="AB35" s="111"/>
      <c r="AC35" s="111"/>
      <c r="AD35" s="138"/>
      <c r="AE35" s="138"/>
      <c r="AF35" s="138"/>
      <c r="AG35" s="138"/>
      <c r="AH35" s="138"/>
      <c r="AI35" s="138"/>
      <c r="AJ35" s="89">
        <f t="shared" si="2"/>
        <v>4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02">
        <v>28</v>
      </c>
      <c r="B36" s="107" t="s">
        <v>483</v>
      </c>
      <c r="C36" s="197" t="s">
        <v>303</v>
      </c>
      <c r="D36" s="198" t="s">
        <v>103</v>
      </c>
      <c r="E36" s="137"/>
      <c r="F36" s="138" t="s">
        <v>9</v>
      </c>
      <c r="G36" s="138"/>
      <c r="H36" s="138"/>
      <c r="I36" s="138"/>
      <c r="J36" s="138" t="s">
        <v>9</v>
      </c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11"/>
      <c r="AC36" s="111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2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02">
        <v>29</v>
      </c>
      <c r="B37" s="107"/>
      <c r="C37" s="108"/>
      <c r="D37" s="109"/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11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02">
        <v>30</v>
      </c>
      <c r="B38" s="107"/>
      <c r="C38" s="108"/>
      <c r="D38" s="109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11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02">
        <v>31</v>
      </c>
      <c r="B39" s="107"/>
      <c r="C39" s="108"/>
      <c r="D39" s="109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11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02">
        <v>32</v>
      </c>
      <c r="B40" s="107"/>
      <c r="C40" s="108"/>
      <c r="D40" s="10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11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11"/>
      <c r="AD41" s="138"/>
      <c r="AE41" s="138"/>
      <c r="AF41" s="138"/>
      <c r="AG41" s="138"/>
      <c r="AH41" s="138"/>
      <c r="AI41" s="138"/>
      <c r="AJ41" s="89"/>
      <c r="AK41" s="89"/>
      <c r="AL41" s="89"/>
      <c r="AM41" s="25"/>
      <c r="AN41" s="25"/>
      <c r="AO41" s="25"/>
    </row>
    <row r="42" spans="1:41" s="1" customFormat="1" ht="30" customHeight="1">
      <c r="A42" s="102"/>
      <c r="B42" s="107"/>
      <c r="C42" s="108"/>
      <c r="D42" s="10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89"/>
      <c r="AK42" s="89"/>
      <c r="AL42" s="89"/>
      <c r="AM42" s="25"/>
      <c r="AN42" s="25"/>
      <c r="AO42" s="25"/>
    </row>
    <row r="43" spans="1:41" s="1" customFormat="1" ht="30" customHeight="1">
      <c r="A43" s="102"/>
      <c r="B43" s="107"/>
      <c r="C43" s="108"/>
      <c r="D43" s="10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89"/>
      <c r="AK43" s="89"/>
      <c r="AL43" s="89"/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137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137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137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6" t="s">
        <v>17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91">
        <f>SUM(AJ9:AJ53)</f>
        <v>64</v>
      </c>
      <c r="AK54" s="91">
        <f>SUM(AK9:AK53)</f>
        <v>25</v>
      </c>
      <c r="AL54" s="91">
        <f>SUM(AL9:AL53)</f>
        <v>8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7" t="s">
        <v>18</v>
      </c>
      <c r="B56" s="277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9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7" t="s">
        <v>7</v>
      </c>
      <c r="D57" s="24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02">
        <v>1</v>
      </c>
      <c r="B58" s="107" t="s">
        <v>435</v>
      </c>
      <c r="C58" s="197" t="s">
        <v>436</v>
      </c>
      <c r="D58" s="198" t="s">
        <v>99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4"/>
      <c r="AQ58" s="275"/>
    </row>
    <row r="59" spans="1:44" s="1" customFormat="1" ht="30" customHeight="1">
      <c r="A59" s="102">
        <v>2</v>
      </c>
      <c r="B59" s="107" t="s">
        <v>437</v>
      </c>
      <c r="C59" s="197" t="s">
        <v>438</v>
      </c>
      <c r="D59" s="198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2" si="3">COUNTIF(E59:AI59,"BT")</f>
        <v>0</v>
      </c>
      <c r="AK59" s="33">
        <f t="shared" ref="AK59:AK92" si="4">COUNTIF(F59:AJ59,"D")</f>
        <v>0</v>
      </c>
      <c r="AL59" s="33">
        <f t="shared" ref="AL59:AL92" si="5">COUNTIF(G59:AK59,"ĐP")</f>
        <v>0</v>
      </c>
      <c r="AM59" s="33">
        <f t="shared" ref="AM59:AM92" si="6">COUNTIF(H59:AL59,"CT")</f>
        <v>0</v>
      </c>
      <c r="AN59" s="33">
        <f t="shared" ref="AN59:AN92" si="7">COUNTIF(I59:AM59,"HT")</f>
        <v>0</v>
      </c>
      <c r="AO59" s="33">
        <f t="shared" ref="AO59:AO92" si="8">COUNTIF(J59:AN59,"VK")</f>
        <v>0</v>
      </c>
      <c r="AP59" s="25"/>
      <c r="AQ59" s="25"/>
    </row>
    <row r="60" spans="1:44" s="1" customFormat="1" ht="30" customHeight="1">
      <c r="A60" s="102">
        <v>3</v>
      </c>
      <c r="B60" s="107" t="s">
        <v>722</v>
      </c>
      <c r="C60" s="197" t="s">
        <v>723</v>
      </c>
      <c r="D60" s="198" t="s">
        <v>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02">
        <v>4</v>
      </c>
      <c r="B61" s="107" t="s">
        <v>439</v>
      </c>
      <c r="C61" s="197" t="s">
        <v>440</v>
      </c>
      <c r="D61" s="198" t="s">
        <v>75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02">
        <v>5</v>
      </c>
      <c r="B62" s="107" t="s">
        <v>441</v>
      </c>
      <c r="C62" s="197" t="s">
        <v>442</v>
      </c>
      <c r="D62" s="198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02">
        <v>6</v>
      </c>
      <c r="B63" s="199" t="s">
        <v>443</v>
      </c>
      <c r="C63" s="200" t="s">
        <v>92</v>
      </c>
      <c r="D63" s="201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02">
        <v>7</v>
      </c>
      <c r="B64" s="107" t="s">
        <v>444</v>
      </c>
      <c r="C64" s="197" t="s">
        <v>445</v>
      </c>
      <c r="D64" s="198" t="s">
        <v>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02">
        <v>8</v>
      </c>
      <c r="B65" s="107" t="s">
        <v>446</v>
      </c>
      <c r="C65" s="197" t="s">
        <v>358</v>
      </c>
      <c r="D65" s="198" t="s">
        <v>208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02">
        <v>9</v>
      </c>
      <c r="B66" s="107" t="s">
        <v>447</v>
      </c>
      <c r="C66" s="197" t="s">
        <v>448</v>
      </c>
      <c r="D66" s="198" t="s">
        <v>449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02">
        <v>10</v>
      </c>
      <c r="B67" s="107" t="s">
        <v>724</v>
      </c>
      <c r="C67" s="197" t="s">
        <v>725</v>
      </c>
      <c r="D67" s="198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02">
        <v>11</v>
      </c>
      <c r="B68" s="107" t="s">
        <v>451</v>
      </c>
      <c r="C68" s="197" t="s">
        <v>452</v>
      </c>
      <c r="D68" s="198" t="s">
        <v>453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02">
        <v>12</v>
      </c>
      <c r="B69" s="107" t="s">
        <v>454</v>
      </c>
      <c r="C69" s="197" t="s">
        <v>455</v>
      </c>
      <c r="D69" s="198" t="s">
        <v>453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02">
        <v>13</v>
      </c>
      <c r="B70" s="107" t="s">
        <v>456</v>
      </c>
      <c r="C70" s="197" t="s">
        <v>39</v>
      </c>
      <c r="D70" s="198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02">
        <v>14</v>
      </c>
      <c r="B71" s="107" t="s">
        <v>457</v>
      </c>
      <c r="C71" s="197" t="s">
        <v>44</v>
      </c>
      <c r="D71" s="198" t="s">
        <v>46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4"/>
      <c r="AQ71" s="275"/>
    </row>
    <row r="72" spans="1:43" s="1" customFormat="1" ht="30" customHeight="1">
      <c r="A72" s="102">
        <v>15</v>
      </c>
      <c r="B72" s="107" t="s">
        <v>458</v>
      </c>
      <c r="C72" s="197" t="s">
        <v>73</v>
      </c>
      <c r="D72" s="198" t="s">
        <v>71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02">
        <v>16</v>
      </c>
      <c r="B73" s="107" t="s">
        <v>459</v>
      </c>
      <c r="C73" s="197" t="s">
        <v>460</v>
      </c>
      <c r="D73" s="198" t="s">
        <v>47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02">
        <v>17</v>
      </c>
      <c r="B74" s="107" t="s">
        <v>461</v>
      </c>
      <c r="C74" s="197" t="s">
        <v>462</v>
      </c>
      <c r="D74" s="198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02">
        <v>18</v>
      </c>
      <c r="B75" s="107" t="s">
        <v>463</v>
      </c>
      <c r="C75" s="197" t="s">
        <v>464</v>
      </c>
      <c r="D75" s="198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02">
        <v>19</v>
      </c>
      <c r="B76" s="107" t="s">
        <v>465</v>
      </c>
      <c r="C76" s="197" t="s">
        <v>466</v>
      </c>
      <c r="D76" s="198" t="s">
        <v>35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02">
        <v>20</v>
      </c>
      <c r="B77" s="107" t="s">
        <v>468</v>
      </c>
      <c r="C77" s="197" t="s">
        <v>469</v>
      </c>
      <c r="D77" s="198" t="s">
        <v>467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02">
        <v>21</v>
      </c>
      <c r="B78" s="199" t="s">
        <v>470</v>
      </c>
      <c r="C78" s="200" t="s">
        <v>471</v>
      </c>
      <c r="D78" s="201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02">
        <v>22</v>
      </c>
      <c r="B79" s="107" t="s">
        <v>472</v>
      </c>
      <c r="C79" s="197" t="s">
        <v>473</v>
      </c>
      <c r="D79" s="198" t="s">
        <v>181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02">
        <v>23</v>
      </c>
      <c r="B80" s="107" t="s">
        <v>474</v>
      </c>
      <c r="C80" s="197" t="s">
        <v>475</v>
      </c>
      <c r="D80" s="198" t="s">
        <v>101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02">
        <v>24</v>
      </c>
      <c r="B81" s="107" t="s">
        <v>476</v>
      </c>
      <c r="C81" s="197" t="s">
        <v>477</v>
      </c>
      <c r="D81" s="198" t="s">
        <v>58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02">
        <v>25</v>
      </c>
      <c r="B82" s="107" t="s">
        <v>478</v>
      </c>
      <c r="C82" s="197" t="s">
        <v>479</v>
      </c>
      <c r="D82" s="198" t="s">
        <v>82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02">
        <v>26</v>
      </c>
      <c r="B83" s="107" t="s">
        <v>480</v>
      </c>
      <c r="C83" s="197" t="s">
        <v>73</v>
      </c>
      <c r="D83" s="198" t="s">
        <v>61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02">
        <v>27</v>
      </c>
      <c r="B84" s="107" t="s">
        <v>481</v>
      </c>
      <c r="C84" s="197" t="s">
        <v>482</v>
      </c>
      <c r="D84" s="198" t="s">
        <v>40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02">
        <v>28</v>
      </c>
      <c r="B85" s="107" t="s">
        <v>483</v>
      </c>
      <c r="C85" s="197" t="s">
        <v>303</v>
      </c>
      <c r="D85" s="198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02">
        <v>29</v>
      </c>
      <c r="B86" s="107"/>
      <c r="C86" s="108"/>
      <c r="D86" s="109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02">
        <v>30</v>
      </c>
      <c r="B87" s="107"/>
      <c r="C87" s="108"/>
      <c r="D87" s="109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02">
        <v>31</v>
      </c>
      <c r="B88" s="107"/>
      <c r="C88" s="108"/>
      <c r="D88" s="109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102">
        <v>32</v>
      </c>
      <c r="B89" s="107"/>
      <c r="C89" s="108"/>
      <c r="D89" s="109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136">
        <v>34</v>
      </c>
      <c r="B91" s="70"/>
      <c r="C91" s="139"/>
      <c r="D91" s="140"/>
      <c r="E91" s="136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33"/>
      <c r="AK91" s="33"/>
      <c r="AL91" s="33"/>
      <c r="AM91" s="33"/>
      <c r="AN91" s="33"/>
      <c r="AO91" s="33"/>
    </row>
    <row r="92" spans="1:41" s="1" customFormat="1" ht="30.75" customHeight="1">
      <c r="A92" s="89">
        <v>35</v>
      </c>
      <c r="B92" s="88"/>
      <c r="C92" s="9"/>
      <c r="D92" s="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33">
        <f t="shared" si="3"/>
        <v>0</v>
      </c>
      <c r="AK92" s="33">
        <f t="shared" si="4"/>
        <v>0</v>
      </c>
      <c r="AL92" s="33">
        <f t="shared" si="5"/>
        <v>0</v>
      </c>
      <c r="AM92" s="33">
        <f t="shared" si="6"/>
        <v>0</v>
      </c>
      <c r="AN92" s="33">
        <f t="shared" si="7"/>
        <v>0</v>
      </c>
      <c r="AO92" s="33">
        <f t="shared" si="8"/>
        <v>0</v>
      </c>
    </row>
    <row r="93" spans="1:41" ht="51" customHeight="1">
      <c r="A93" s="276" t="s">
        <v>17</v>
      </c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91">
        <f t="shared" ref="AJ93:AO93" si="9">SUM(AJ58:AJ92)</f>
        <v>0</v>
      </c>
      <c r="AK93" s="91">
        <f t="shared" si="9"/>
        <v>0</v>
      </c>
      <c r="AL93" s="91">
        <f t="shared" si="9"/>
        <v>0</v>
      </c>
      <c r="AM93" s="91">
        <f t="shared" si="9"/>
        <v>0</v>
      </c>
      <c r="AN93" s="91">
        <f t="shared" si="9"/>
        <v>0</v>
      </c>
      <c r="AO93" s="91">
        <f t="shared" si="9"/>
        <v>0</v>
      </c>
    </row>
    <row r="94" spans="1:41" ht="15.75" customHeight="1">
      <c r="A94" s="27"/>
      <c r="B94" s="27"/>
      <c r="C94" s="252"/>
      <c r="D94" s="252"/>
      <c r="E94" s="35"/>
      <c r="H94" s="37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87"/>
      <c r="D96" s="35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52"/>
      <c r="D97" s="252"/>
      <c r="E97" s="35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52"/>
      <c r="D98" s="252"/>
      <c r="E98" s="252"/>
      <c r="F98" s="252"/>
      <c r="G98" s="252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52"/>
      <c r="D99" s="252"/>
      <c r="E99" s="252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  <row r="100" spans="3:38" ht="15.75" customHeight="1">
      <c r="C100" s="252"/>
      <c r="D100" s="252"/>
      <c r="E100" s="35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</row>
  </sheetData>
  <mergeCells count="20">
    <mergeCell ref="AP58:AQ58"/>
    <mergeCell ref="AP71:AQ71"/>
    <mergeCell ref="A93:AI93"/>
    <mergeCell ref="C94:D94"/>
    <mergeCell ref="C97:D97"/>
    <mergeCell ref="AM22:AN22"/>
    <mergeCell ref="A54:AI54"/>
    <mergeCell ref="A56:AI56"/>
    <mergeCell ref="C99:E99"/>
    <mergeCell ref="C100:D100"/>
    <mergeCell ref="C98:G98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topLeftCell="A14" zoomScale="55" zoomScaleNormal="55" workbookViewId="0">
      <selection activeCell="AH36" sqref="AH3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26" width="7" customWidth="1"/>
    <col min="27" max="27" width="7" style="225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2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24"/>
      <c r="AB6" s="90"/>
      <c r="AC6" s="90"/>
      <c r="AD6" s="90"/>
      <c r="AE6" s="90"/>
      <c r="AF6" s="253" t="s">
        <v>429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48" t="s">
        <v>734</v>
      </c>
      <c r="C9" s="202" t="s">
        <v>735</v>
      </c>
      <c r="D9" s="203" t="s">
        <v>99</v>
      </c>
      <c r="E9" s="136"/>
      <c r="F9" s="138"/>
      <c r="G9" s="138"/>
      <c r="H9" s="138"/>
      <c r="I9" s="138"/>
      <c r="J9" s="138"/>
      <c r="K9" s="111"/>
      <c r="L9" s="138"/>
      <c r="M9" s="138"/>
      <c r="N9" s="111"/>
      <c r="O9" s="21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48" t="s">
        <v>736</v>
      </c>
      <c r="C10" s="202" t="s">
        <v>113</v>
      </c>
      <c r="D10" s="203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220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48" t="s">
        <v>737</v>
      </c>
      <c r="C11" s="202" t="s">
        <v>738</v>
      </c>
      <c r="D11" s="203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22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48" t="s">
        <v>739</v>
      </c>
      <c r="C12" s="202" t="s">
        <v>740</v>
      </c>
      <c r="D12" s="203" t="s">
        <v>63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22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48" t="s">
        <v>741</v>
      </c>
      <c r="C13" s="202" t="s">
        <v>112</v>
      </c>
      <c r="D13" s="203" t="s">
        <v>63</v>
      </c>
      <c r="E13" s="136"/>
      <c r="F13" s="138"/>
      <c r="G13" s="138"/>
      <c r="H13" s="138"/>
      <c r="I13" s="138"/>
      <c r="J13" s="138" t="s">
        <v>8</v>
      </c>
      <c r="K13" s="138"/>
      <c r="L13" s="138"/>
      <c r="M13" s="138"/>
      <c r="N13" s="138"/>
      <c r="O13" s="221"/>
      <c r="P13" s="138"/>
      <c r="Q13" s="138"/>
      <c r="R13" s="138" t="s">
        <v>8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2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48" t="s">
        <v>742</v>
      </c>
      <c r="C14" s="202" t="s">
        <v>196</v>
      </c>
      <c r="D14" s="203" t="s">
        <v>743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22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48" t="s">
        <v>744</v>
      </c>
      <c r="C15" s="202" t="s">
        <v>745</v>
      </c>
      <c r="D15" s="203" t="s">
        <v>51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221"/>
      <c r="P15" s="138"/>
      <c r="Q15" s="138"/>
      <c r="R15" s="138" t="s">
        <v>8</v>
      </c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1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48" t="s">
        <v>746</v>
      </c>
      <c r="C16" s="202" t="s">
        <v>747</v>
      </c>
      <c r="D16" s="203" t="s">
        <v>69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22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48" t="s">
        <v>748</v>
      </c>
      <c r="C17" s="202" t="s">
        <v>749</v>
      </c>
      <c r="D17" s="203" t="s">
        <v>484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221"/>
      <c r="P17" s="138"/>
      <c r="Q17" s="138"/>
      <c r="R17" s="138" t="s">
        <v>8</v>
      </c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1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48" t="s">
        <v>750</v>
      </c>
      <c r="C18" s="202" t="s">
        <v>751</v>
      </c>
      <c r="D18" s="203" t="s">
        <v>32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22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48" t="s">
        <v>752</v>
      </c>
      <c r="C19" s="202" t="s">
        <v>753</v>
      </c>
      <c r="D19" s="203" t="s">
        <v>32</v>
      </c>
      <c r="E19" s="136" t="s">
        <v>8</v>
      </c>
      <c r="F19" s="138"/>
      <c r="G19" s="138"/>
      <c r="H19" s="138"/>
      <c r="I19" s="138"/>
      <c r="J19" s="138"/>
      <c r="K19" s="138" t="s">
        <v>8</v>
      </c>
      <c r="L19" s="138"/>
      <c r="M19" s="138"/>
      <c r="N19" s="138"/>
      <c r="O19" s="222"/>
      <c r="P19" s="138"/>
      <c r="Q19" s="138"/>
      <c r="R19" s="138" t="s">
        <v>8</v>
      </c>
      <c r="S19" s="138" t="s">
        <v>10</v>
      </c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3</v>
      </c>
      <c r="AK19" s="89">
        <f t="shared" si="0"/>
        <v>0</v>
      </c>
      <c r="AL19" s="89">
        <f t="shared" si="1"/>
        <v>1</v>
      </c>
      <c r="AM19" s="25"/>
      <c r="AN19" s="25"/>
      <c r="AO19" s="25"/>
    </row>
    <row r="20" spans="1:41" s="1" customFormat="1" ht="30" customHeight="1">
      <c r="A20" s="102">
        <v>12</v>
      </c>
      <c r="B20" s="148" t="s">
        <v>754</v>
      </c>
      <c r="C20" s="202" t="s">
        <v>755</v>
      </c>
      <c r="D20" s="203" t="s">
        <v>54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22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48" t="s">
        <v>756</v>
      </c>
      <c r="C21" s="202" t="s">
        <v>485</v>
      </c>
      <c r="D21" s="203" t="s">
        <v>64</v>
      </c>
      <c r="E21" s="136"/>
      <c r="F21" s="136"/>
      <c r="G21" s="136"/>
      <c r="H21" s="136"/>
      <c r="I21" s="136"/>
      <c r="J21" s="136"/>
      <c r="K21" s="138"/>
      <c r="L21" s="136"/>
      <c r="M21" s="136"/>
      <c r="N21" s="138"/>
      <c r="O21" s="22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226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48" t="s">
        <v>757</v>
      </c>
      <c r="C22" s="202" t="s">
        <v>758</v>
      </c>
      <c r="D22" s="203" t="s">
        <v>486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22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 t="s">
        <v>8</v>
      </c>
      <c r="AG22" s="138"/>
      <c r="AH22" s="138"/>
      <c r="AI22" s="138"/>
      <c r="AJ22" s="89">
        <f t="shared" si="2"/>
        <v>1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02">
        <v>15</v>
      </c>
      <c r="B23" s="204" t="s">
        <v>791</v>
      </c>
      <c r="C23" s="205" t="s">
        <v>39</v>
      </c>
      <c r="D23" s="206" t="s">
        <v>14</v>
      </c>
      <c r="E23" s="136"/>
      <c r="F23" s="138"/>
      <c r="G23" s="138"/>
      <c r="H23" s="138"/>
      <c r="I23" s="138"/>
      <c r="J23" s="138"/>
      <c r="K23" s="138" t="s">
        <v>8</v>
      </c>
      <c r="L23" s="138" t="s">
        <v>8</v>
      </c>
      <c r="M23" s="138" t="s">
        <v>8</v>
      </c>
      <c r="N23" s="138"/>
      <c r="O23" s="221"/>
      <c r="P23" s="138"/>
      <c r="Q23" s="138" t="s">
        <v>8</v>
      </c>
      <c r="R23" s="138" t="s">
        <v>800</v>
      </c>
      <c r="S23" s="138" t="s">
        <v>8</v>
      </c>
      <c r="T23" s="138" t="s">
        <v>8</v>
      </c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 t="s">
        <v>8</v>
      </c>
      <c r="AF23" s="138"/>
      <c r="AG23" s="138"/>
      <c r="AH23" s="138"/>
      <c r="AI23" s="138"/>
      <c r="AJ23" s="89">
        <f t="shared" si="2"/>
        <v>9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48">
        <v>1910010069</v>
      </c>
      <c r="C24" s="207" t="s">
        <v>759</v>
      </c>
      <c r="D24" s="208" t="s">
        <v>14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221"/>
      <c r="P24" s="138"/>
      <c r="Q24" s="138"/>
      <c r="R24" s="138" t="s">
        <v>8</v>
      </c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1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48" t="s">
        <v>760</v>
      </c>
      <c r="C25" s="207" t="s">
        <v>761</v>
      </c>
      <c r="D25" s="208" t="s">
        <v>46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221"/>
      <c r="P25" s="138"/>
      <c r="Q25" s="138"/>
      <c r="R25" s="138" t="s">
        <v>8</v>
      </c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1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48" t="s">
        <v>762</v>
      </c>
      <c r="C26" s="207" t="s">
        <v>44</v>
      </c>
      <c r="D26" s="208" t="s">
        <v>763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22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48" t="s">
        <v>764</v>
      </c>
      <c r="C27" s="207" t="s">
        <v>765</v>
      </c>
      <c r="D27" s="208" t="s">
        <v>766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22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48" t="s">
        <v>767</v>
      </c>
      <c r="C28" s="207" t="s">
        <v>768</v>
      </c>
      <c r="D28" s="208" t="s">
        <v>96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22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48" t="s">
        <v>769</v>
      </c>
      <c r="C29" s="207" t="s">
        <v>770</v>
      </c>
      <c r="D29" s="208" t="s">
        <v>15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22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48" t="s">
        <v>771</v>
      </c>
      <c r="C30" s="207" t="s">
        <v>772</v>
      </c>
      <c r="D30" s="208" t="s">
        <v>16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222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48" t="s">
        <v>773</v>
      </c>
      <c r="C31" s="207" t="s">
        <v>390</v>
      </c>
      <c r="D31" s="208" t="s">
        <v>16</v>
      </c>
      <c r="E31" s="136"/>
      <c r="F31" s="138"/>
      <c r="G31" s="138"/>
      <c r="H31" s="138"/>
      <c r="I31" s="138"/>
      <c r="J31" s="138"/>
      <c r="K31" s="138"/>
      <c r="L31" s="138"/>
      <c r="M31" s="138" t="s">
        <v>8</v>
      </c>
      <c r="N31" s="138"/>
      <c r="O31" s="22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 t="s">
        <v>8</v>
      </c>
      <c r="AG31" s="138"/>
      <c r="AH31" s="138"/>
      <c r="AI31" s="138"/>
      <c r="AJ31" s="89">
        <f t="shared" si="2"/>
        <v>2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48" t="s">
        <v>774</v>
      </c>
      <c r="C32" s="207" t="s">
        <v>775</v>
      </c>
      <c r="D32" s="208" t="s">
        <v>36</v>
      </c>
      <c r="E32" s="136"/>
      <c r="F32" s="138" t="s">
        <v>802</v>
      </c>
      <c r="G32" s="138"/>
      <c r="H32" s="138"/>
      <c r="I32" s="138"/>
      <c r="J32" s="138"/>
      <c r="K32" s="138" t="s">
        <v>800</v>
      </c>
      <c r="L32" s="138"/>
      <c r="M32" s="138" t="s">
        <v>8</v>
      </c>
      <c r="N32" s="138"/>
      <c r="O32" s="222"/>
      <c r="P32" s="138"/>
      <c r="Q32" s="138" t="s">
        <v>8</v>
      </c>
      <c r="R32" s="138" t="s">
        <v>800</v>
      </c>
      <c r="S32" s="138"/>
      <c r="T32" s="138" t="s">
        <v>8</v>
      </c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 t="s">
        <v>8</v>
      </c>
      <c r="AG32" s="138" t="s">
        <v>8</v>
      </c>
      <c r="AH32" s="138" t="s">
        <v>8</v>
      </c>
      <c r="AI32" s="138"/>
      <c r="AJ32" s="89">
        <f t="shared" si="2"/>
        <v>10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48" t="s">
        <v>776</v>
      </c>
      <c r="C33" s="207" t="s">
        <v>777</v>
      </c>
      <c r="D33" s="208" t="s">
        <v>58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22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48" t="s">
        <v>778</v>
      </c>
      <c r="C34" s="207" t="s">
        <v>115</v>
      </c>
      <c r="D34" s="208" t="s">
        <v>59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22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48" t="s">
        <v>779</v>
      </c>
      <c r="C35" s="207" t="s">
        <v>780</v>
      </c>
      <c r="D35" s="208" t="s">
        <v>487</v>
      </c>
      <c r="E35" s="137"/>
      <c r="F35" s="138" t="s">
        <v>8</v>
      </c>
      <c r="G35" s="138"/>
      <c r="H35" s="138"/>
      <c r="I35" s="138"/>
      <c r="J35" s="138"/>
      <c r="K35" s="138" t="s">
        <v>8</v>
      </c>
      <c r="L35" s="138"/>
      <c r="M35" s="138" t="s">
        <v>8</v>
      </c>
      <c r="N35" s="138"/>
      <c r="O35" s="221"/>
      <c r="P35" s="138"/>
      <c r="Q35" s="138" t="s">
        <v>8</v>
      </c>
      <c r="R35" s="138"/>
      <c r="S35" s="138"/>
      <c r="T35" s="138" t="s">
        <v>800</v>
      </c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 t="s">
        <v>8</v>
      </c>
      <c r="AF35" s="138" t="s">
        <v>8</v>
      </c>
      <c r="AG35" s="138" t="s">
        <v>8</v>
      </c>
      <c r="AH35" s="138" t="s">
        <v>8</v>
      </c>
      <c r="AI35" s="138"/>
      <c r="AJ35" s="89">
        <f t="shared" si="2"/>
        <v>10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48" t="s">
        <v>781</v>
      </c>
      <c r="C36" s="207" t="s">
        <v>782</v>
      </c>
      <c r="D36" s="208" t="s">
        <v>79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22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48" t="s">
        <v>783</v>
      </c>
      <c r="C37" s="207" t="s">
        <v>784</v>
      </c>
      <c r="D37" s="208" t="s">
        <v>79</v>
      </c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221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 t="s">
        <v>8</v>
      </c>
      <c r="AF37" s="138"/>
      <c r="AG37" s="138"/>
      <c r="AH37" s="138"/>
      <c r="AI37" s="138"/>
      <c r="AJ37" s="89">
        <f t="shared" si="2"/>
        <v>1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48" t="s">
        <v>785</v>
      </c>
      <c r="C38" s="207" t="s">
        <v>786</v>
      </c>
      <c r="D38" s="208" t="s">
        <v>65</v>
      </c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221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48" t="s">
        <v>488</v>
      </c>
      <c r="C39" s="207" t="s">
        <v>489</v>
      </c>
      <c r="D39" s="208" t="s">
        <v>40</v>
      </c>
      <c r="E39" s="137"/>
      <c r="F39" s="138" t="s">
        <v>8</v>
      </c>
      <c r="G39" s="138"/>
      <c r="H39" s="138"/>
      <c r="I39" s="138"/>
      <c r="J39" s="138"/>
      <c r="K39" s="111"/>
      <c r="L39" s="138"/>
      <c r="M39" s="138"/>
      <c r="N39" s="111"/>
      <c r="O39" s="218"/>
      <c r="P39" s="138"/>
      <c r="Q39" s="138"/>
      <c r="R39" s="138"/>
      <c r="S39" s="138"/>
      <c r="T39" s="138" t="s">
        <v>800</v>
      </c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 t="s">
        <v>8</v>
      </c>
      <c r="AF39" s="138" t="s">
        <v>8</v>
      </c>
      <c r="AG39" s="138" t="s">
        <v>8</v>
      </c>
      <c r="AH39" s="138"/>
      <c r="AI39" s="138"/>
      <c r="AJ39" s="89">
        <f t="shared" si="2"/>
        <v>6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48" t="s">
        <v>490</v>
      </c>
      <c r="C40" s="207" t="s">
        <v>491</v>
      </c>
      <c r="D40" s="208" t="s">
        <v>103</v>
      </c>
      <c r="E40" s="137"/>
      <c r="F40" s="138"/>
      <c r="G40" s="138"/>
      <c r="H40" s="138"/>
      <c r="I40" s="138"/>
      <c r="J40" s="138"/>
      <c r="K40" s="111"/>
      <c r="L40" s="138"/>
      <c r="M40" s="138"/>
      <c r="N40" s="111"/>
      <c r="O40" s="218"/>
      <c r="P40" s="138"/>
      <c r="Q40" s="138" t="s">
        <v>10</v>
      </c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1</v>
      </c>
      <c r="AM40" s="25"/>
      <c r="AN40" s="25"/>
      <c r="AO40" s="25"/>
    </row>
    <row r="41" spans="1:44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11"/>
      <c r="L41" s="138"/>
      <c r="M41" s="138"/>
      <c r="N41" s="111"/>
      <c r="O41" s="21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62">
        <f t="shared" ref="AJ41:AJ42" si="3">COUNTIF(E41:AI41,"K")+2*COUNTIF(E41:AI41,"2K")+COUNTIF(E41:AI41,"TK")+COUNTIF(E41:AI41,"KT")</f>
        <v>0</v>
      </c>
      <c r="AK41" s="162">
        <f t="shared" ref="AK41:AK42" si="4">COUNTIF(E41:AI41,"P")+2*COUNTIF(F41:AJ41,"2P")</f>
        <v>0</v>
      </c>
      <c r="AL41" s="162">
        <f t="shared" ref="AL41:AL42" si="5">COUNTIF(E41:AI41,"T")+2*COUNTIF(E41:AI41,"2T")+COUNTIF(E41:AI41,"TK")+COUNTIF(E41:AI41,"KT")</f>
        <v>0</v>
      </c>
      <c r="AM41" s="25"/>
      <c r="AN41" s="25"/>
      <c r="AO41" s="25"/>
    </row>
    <row r="42" spans="1:44" s="1" customFormat="1" ht="30" customHeight="1">
      <c r="A42" s="136"/>
      <c r="B42" s="120"/>
      <c r="C42" s="121"/>
      <c r="D42" s="120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21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62">
        <f t="shared" si="3"/>
        <v>0</v>
      </c>
      <c r="AK42" s="162">
        <f t="shared" si="4"/>
        <v>0</v>
      </c>
      <c r="AL42" s="162">
        <f t="shared" si="5"/>
        <v>0</v>
      </c>
      <c r="AM42" s="25"/>
      <c r="AN42" s="25"/>
      <c r="AO42" s="25"/>
    </row>
    <row r="43" spans="1:44" s="1" customFormat="1" ht="48" customHeight="1">
      <c r="A43" s="276" t="s">
        <v>17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91">
        <f>SUM(AJ9:AJ40)</f>
        <v>48</v>
      </c>
      <c r="AK43" s="91">
        <f>SUM(AK9:AK40)</f>
        <v>0</v>
      </c>
      <c r="AL43" s="91">
        <f>SUM(AL9:AL40)</f>
        <v>2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7" t="s">
        <v>18</v>
      </c>
      <c r="B45" s="277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9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7" t="s">
        <v>7</v>
      </c>
      <c r="D46" s="24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102">
        <v>1</v>
      </c>
      <c r="B47" s="148" t="s">
        <v>734</v>
      </c>
      <c r="C47" s="202" t="s">
        <v>735</v>
      </c>
      <c r="D47" s="203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4"/>
      <c r="AQ47" s="275"/>
    </row>
    <row r="48" spans="1:44" s="1" customFormat="1" ht="30" customHeight="1">
      <c r="A48" s="102">
        <v>2</v>
      </c>
      <c r="B48" s="148" t="s">
        <v>736</v>
      </c>
      <c r="C48" s="202" t="s">
        <v>113</v>
      </c>
      <c r="D48" s="203" t="s">
        <v>67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7" t="s">
        <v>21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80" si="6">COUNTIF(E48:AI48,"BT")</f>
        <v>0</v>
      </c>
      <c r="AK48" s="33">
        <f t="shared" ref="AK48:AK80" si="7">COUNTIF(F48:AJ48,"D")</f>
        <v>0</v>
      </c>
      <c r="AL48" s="33">
        <f t="shared" ref="AL48:AL80" si="8">COUNTIF(G48:AK48,"ĐP")</f>
        <v>1</v>
      </c>
      <c r="AM48" s="33">
        <f t="shared" ref="AM48:AM80" si="9">COUNTIF(H48:AL48,"CT")</f>
        <v>0</v>
      </c>
      <c r="AN48" s="33">
        <f t="shared" ref="AN48:AN80" si="10">COUNTIF(I48:AM48,"HT")</f>
        <v>0</v>
      </c>
      <c r="AO48" s="33">
        <f t="shared" ref="AO48:AO80" si="11">COUNTIF(J48:AN48,"VK")</f>
        <v>0</v>
      </c>
      <c r="AP48" s="25"/>
      <c r="AQ48" s="25"/>
    </row>
    <row r="49" spans="1:43" s="1" customFormat="1" ht="30" customHeight="1">
      <c r="A49" s="102">
        <v>3</v>
      </c>
      <c r="B49" s="148" t="s">
        <v>737</v>
      </c>
      <c r="C49" s="202" t="s">
        <v>738</v>
      </c>
      <c r="D49" s="203" t="s">
        <v>67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  <c r="AP49" s="25"/>
      <c r="AQ49" s="25"/>
    </row>
    <row r="50" spans="1:43" s="1" customFormat="1" ht="30" customHeight="1">
      <c r="A50" s="102">
        <v>4</v>
      </c>
      <c r="B50" s="148" t="s">
        <v>739</v>
      </c>
      <c r="C50" s="202" t="s">
        <v>740</v>
      </c>
      <c r="D50" s="203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  <c r="AP50" s="25"/>
      <c r="AQ50" s="25"/>
    </row>
    <row r="51" spans="1:43" s="1" customFormat="1" ht="30" customHeight="1">
      <c r="A51" s="102">
        <v>5</v>
      </c>
      <c r="B51" s="148" t="s">
        <v>741</v>
      </c>
      <c r="C51" s="202" t="s">
        <v>112</v>
      </c>
      <c r="D51" s="203" t="s">
        <v>63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  <c r="AP51" s="25"/>
      <c r="AQ51" s="25"/>
    </row>
    <row r="52" spans="1:43" s="1" customFormat="1" ht="30" customHeight="1">
      <c r="A52" s="102">
        <v>6</v>
      </c>
      <c r="B52" s="148" t="s">
        <v>742</v>
      </c>
      <c r="C52" s="202" t="s">
        <v>196</v>
      </c>
      <c r="D52" s="203" t="s">
        <v>743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  <c r="AP52" s="25"/>
      <c r="AQ52" s="25"/>
    </row>
    <row r="53" spans="1:43" s="1" customFormat="1" ht="30" customHeight="1">
      <c r="A53" s="102">
        <v>7</v>
      </c>
      <c r="B53" s="148" t="s">
        <v>744</v>
      </c>
      <c r="C53" s="202" t="s">
        <v>745</v>
      </c>
      <c r="D53" s="203" t="s">
        <v>51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  <c r="AP53" s="25"/>
      <c r="AQ53" s="25"/>
    </row>
    <row r="54" spans="1:43" s="1" customFormat="1" ht="30" customHeight="1">
      <c r="A54" s="102">
        <v>8</v>
      </c>
      <c r="B54" s="148" t="s">
        <v>746</v>
      </c>
      <c r="C54" s="202" t="s">
        <v>747</v>
      </c>
      <c r="D54" s="203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  <c r="AP54" s="25"/>
      <c r="AQ54" s="25"/>
    </row>
    <row r="55" spans="1:43" s="1" customFormat="1" ht="30" customHeight="1">
      <c r="A55" s="102">
        <v>9</v>
      </c>
      <c r="B55" s="148" t="s">
        <v>748</v>
      </c>
      <c r="C55" s="202" t="s">
        <v>749</v>
      </c>
      <c r="D55" s="203" t="s">
        <v>484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 t="s">
        <v>21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6"/>
        <v>0</v>
      </c>
      <c r="AK55" s="33">
        <f t="shared" si="7"/>
        <v>0</v>
      </c>
      <c r="AL55" s="33">
        <f t="shared" si="8"/>
        <v>1</v>
      </c>
      <c r="AM55" s="33">
        <f t="shared" si="9"/>
        <v>0</v>
      </c>
      <c r="AN55" s="33">
        <f t="shared" si="10"/>
        <v>0</v>
      </c>
      <c r="AO55" s="33">
        <f t="shared" si="11"/>
        <v>0</v>
      </c>
      <c r="AP55" s="25"/>
      <c r="AQ55" s="25"/>
    </row>
    <row r="56" spans="1:43" s="1" customFormat="1" ht="30" customHeight="1">
      <c r="A56" s="102">
        <v>10</v>
      </c>
      <c r="B56" s="148" t="s">
        <v>750</v>
      </c>
      <c r="C56" s="202" t="s">
        <v>751</v>
      </c>
      <c r="D56" s="203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  <c r="AP56" s="25"/>
      <c r="AQ56" s="25"/>
    </row>
    <row r="57" spans="1:43" s="1" customFormat="1" ht="30" customHeight="1">
      <c r="A57" s="102">
        <v>11</v>
      </c>
      <c r="B57" s="148" t="s">
        <v>752</v>
      </c>
      <c r="C57" s="202" t="s">
        <v>753</v>
      </c>
      <c r="D57" s="203" t="s">
        <v>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  <c r="AP57" s="25"/>
      <c r="AQ57" s="25"/>
    </row>
    <row r="58" spans="1:43" s="1" customFormat="1" ht="30" customHeight="1">
      <c r="A58" s="102">
        <v>12</v>
      </c>
      <c r="B58" s="148" t="s">
        <v>754</v>
      </c>
      <c r="C58" s="202" t="s">
        <v>755</v>
      </c>
      <c r="D58" s="203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  <c r="AP58" s="25"/>
      <c r="AQ58" s="25"/>
    </row>
    <row r="59" spans="1:43" s="1" customFormat="1" ht="30" customHeight="1">
      <c r="A59" s="102">
        <v>13</v>
      </c>
      <c r="B59" s="148" t="s">
        <v>756</v>
      </c>
      <c r="C59" s="202" t="s">
        <v>485</v>
      </c>
      <c r="D59" s="203" t="s">
        <v>64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227"/>
      <c r="AB59" s="36"/>
      <c r="AC59" s="36"/>
      <c r="AD59" s="36"/>
      <c r="AE59" s="36"/>
      <c r="AF59" s="36"/>
      <c r="AG59" s="36"/>
      <c r="AH59" s="36"/>
      <c r="AI59" s="3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  <c r="AP59" s="25"/>
      <c r="AQ59" s="25"/>
    </row>
    <row r="60" spans="1:43" s="1" customFormat="1" ht="30" customHeight="1">
      <c r="A60" s="102">
        <v>14</v>
      </c>
      <c r="B60" s="148" t="s">
        <v>757</v>
      </c>
      <c r="C60" s="202" t="s">
        <v>758</v>
      </c>
      <c r="D60" s="203" t="s">
        <v>486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  <c r="AP60" s="274"/>
      <c r="AQ60" s="275"/>
    </row>
    <row r="61" spans="1:43" s="1" customFormat="1" ht="30" customHeight="1">
      <c r="A61" s="102">
        <v>15</v>
      </c>
      <c r="B61" s="204" t="s">
        <v>791</v>
      </c>
      <c r="C61" s="205" t="s">
        <v>39</v>
      </c>
      <c r="D61" s="206" t="s">
        <v>14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3" s="1" customFormat="1" ht="30" customHeight="1">
      <c r="A62" s="102">
        <v>16</v>
      </c>
      <c r="B62" s="148">
        <v>1910010069</v>
      </c>
      <c r="C62" s="207" t="s">
        <v>759</v>
      </c>
      <c r="D62" s="208" t="s">
        <v>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 t="s">
        <v>21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6"/>
        <v>0</v>
      </c>
      <c r="AK62" s="33">
        <f t="shared" si="7"/>
        <v>0</v>
      </c>
      <c r="AL62" s="33">
        <f t="shared" si="8"/>
        <v>1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3" s="1" customFormat="1" ht="30" customHeight="1">
      <c r="A63" s="102">
        <v>17</v>
      </c>
      <c r="B63" s="148" t="s">
        <v>760</v>
      </c>
      <c r="C63" s="207" t="s">
        <v>761</v>
      </c>
      <c r="D63" s="208" t="s">
        <v>46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10"/>
        <v>0</v>
      </c>
      <c r="AO63" s="33">
        <f t="shared" si="11"/>
        <v>0</v>
      </c>
    </row>
    <row r="64" spans="1:43" s="1" customFormat="1" ht="30" customHeight="1">
      <c r="A64" s="102">
        <v>18</v>
      </c>
      <c r="B64" s="148" t="s">
        <v>762</v>
      </c>
      <c r="C64" s="207" t="s">
        <v>44</v>
      </c>
      <c r="D64" s="208" t="s">
        <v>763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10"/>
        <v>0</v>
      </c>
      <c r="AO64" s="33">
        <f t="shared" si="11"/>
        <v>0</v>
      </c>
    </row>
    <row r="65" spans="1:41" s="1" customFormat="1" ht="30" customHeight="1">
      <c r="A65" s="102">
        <v>19</v>
      </c>
      <c r="B65" s="148" t="s">
        <v>764</v>
      </c>
      <c r="C65" s="207" t="s">
        <v>765</v>
      </c>
      <c r="D65" s="208" t="s">
        <v>766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10"/>
        <v>0</v>
      </c>
      <c r="AO65" s="33">
        <f t="shared" si="11"/>
        <v>0</v>
      </c>
    </row>
    <row r="66" spans="1:41" s="1" customFormat="1" ht="30" customHeight="1">
      <c r="A66" s="102">
        <v>20</v>
      </c>
      <c r="B66" s="148" t="s">
        <v>767</v>
      </c>
      <c r="C66" s="207" t="s">
        <v>768</v>
      </c>
      <c r="D66" s="208" t="s">
        <v>96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 t="s">
        <v>21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6"/>
        <v>0</v>
      </c>
      <c r="AK66" s="33">
        <f t="shared" si="7"/>
        <v>0</v>
      </c>
      <c r="AL66" s="33">
        <f t="shared" si="8"/>
        <v>1</v>
      </c>
      <c r="AM66" s="33">
        <f t="shared" si="9"/>
        <v>0</v>
      </c>
      <c r="AN66" s="33">
        <f t="shared" si="10"/>
        <v>0</v>
      </c>
      <c r="AO66" s="33">
        <f t="shared" si="11"/>
        <v>0</v>
      </c>
    </row>
    <row r="67" spans="1:41" s="1" customFormat="1" ht="30" customHeight="1">
      <c r="A67" s="102">
        <v>21</v>
      </c>
      <c r="B67" s="148" t="s">
        <v>769</v>
      </c>
      <c r="C67" s="207" t="s">
        <v>770</v>
      </c>
      <c r="D67" s="208" t="s">
        <v>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10"/>
        <v>0</v>
      </c>
      <c r="AO67" s="33">
        <f t="shared" si="11"/>
        <v>0</v>
      </c>
    </row>
    <row r="68" spans="1:41" s="1" customFormat="1" ht="30" customHeight="1">
      <c r="A68" s="102">
        <v>22</v>
      </c>
      <c r="B68" s="148" t="s">
        <v>771</v>
      </c>
      <c r="C68" s="207" t="s">
        <v>772</v>
      </c>
      <c r="D68" s="208" t="s">
        <v>16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10"/>
        <v>0</v>
      </c>
      <c r="AO68" s="33">
        <f t="shared" si="11"/>
        <v>0</v>
      </c>
    </row>
    <row r="69" spans="1:41" s="1" customFormat="1" ht="30" customHeight="1">
      <c r="A69" s="102">
        <v>23</v>
      </c>
      <c r="B69" s="148" t="s">
        <v>773</v>
      </c>
      <c r="C69" s="207" t="s">
        <v>390</v>
      </c>
      <c r="D69" s="208" t="s">
        <v>16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10"/>
        <v>0</v>
      </c>
      <c r="AO69" s="33">
        <f t="shared" si="11"/>
        <v>0</v>
      </c>
    </row>
    <row r="70" spans="1:41" s="1" customFormat="1" ht="30" customHeight="1">
      <c r="A70" s="102">
        <v>24</v>
      </c>
      <c r="B70" s="148" t="s">
        <v>774</v>
      </c>
      <c r="C70" s="207" t="s">
        <v>775</v>
      </c>
      <c r="D70" s="208" t="s">
        <v>36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10"/>
        <v>0</v>
      </c>
      <c r="AO70" s="33">
        <f t="shared" si="11"/>
        <v>0</v>
      </c>
    </row>
    <row r="71" spans="1:41" s="1" customFormat="1" ht="30" customHeight="1">
      <c r="A71" s="102">
        <v>25</v>
      </c>
      <c r="B71" s="148" t="s">
        <v>776</v>
      </c>
      <c r="C71" s="207" t="s">
        <v>777</v>
      </c>
      <c r="D71" s="208" t="s">
        <v>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10"/>
        <v>0</v>
      </c>
      <c r="AO71" s="33">
        <f t="shared" si="11"/>
        <v>0</v>
      </c>
    </row>
    <row r="72" spans="1:41" s="1" customFormat="1" ht="30" customHeight="1">
      <c r="A72" s="102">
        <v>26</v>
      </c>
      <c r="B72" s="148" t="s">
        <v>778</v>
      </c>
      <c r="C72" s="207" t="s">
        <v>115</v>
      </c>
      <c r="D72" s="208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 s="1" customFormat="1" ht="30" customHeight="1">
      <c r="A73" s="102">
        <v>27</v>
      </c>
      <c r="B73" s="148" t="s">
        <v>779</v>
      </c>
      <c r="C73" s="207" t="s">
        <v>780</v>
      </c>
      <c r="D73" s="208" t="s">
        <v>487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 s="1" customFormat="1" ht="30" customHeight="1">
      <c r="A74" s="102">
        <v>28</v>
      </c>
      <c r="B74" s="148" t="s">
        <v>781</v>
      </c>
      <c r="C74" s="207" t="s">
        <v>782</v>
      </c>
      <c r="D74" s="208" t="s">
        <v>79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 s="1" customFormat="1" ht="30" customHeight="1">
      <c r="A75" s="102">
        <v>29</v>
      </c>
      <c r="B75" s="148" t="s">
        <v>783</v>
      </c>
      <c r="C75" s="207" t="s">
        <v>784</v>
      </c>
      <c r="D75" s="208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10"/>
        <v>0</v>
      </c>
      <c r="AO75" s="33">
        <f t="shared" si="11"/>
        <v>0</v>
      </c>
    </row>
    <row r="76" spans="1:41" s="1" customFormat="1" ht="30" customHeight="1">
      <c r="A76" s="102">
        <v>30</v>
      </c>
      <c r="B76" s="148" t="s">
        <v>785</v>
      </c>
      <c r="C76" s="207" t="s">
        <v>786</v>
      </c>
      <c r="D76" s="208" t="s">
        <v>65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10"/>
        <v>0</v>
      </c>
      <c r="AO76" s="33">
        <f t="shared" si="11"/>
        <v>0</v>
      </c>
    </row>
    <row r="77" spans="1:41" s="1" customFormat="1" ht="30" customHeight="1">
      <c r="A77" s="102">
        <v>31</v>
      </c>
      <c r="B77" s="148" t="s">
        <v>488</v>
      </c>
      <c r="C77" s="207" t="s">
        <v>489</v>
      </c>
      <c r="D77" s="208" t="s">
        <v>40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10"/>
        <v>0</v>
      </c>
      <c r="AO77" s="33">
        <f t="shared" si="11"/>
        <v>0</v>
      </c>
    </row>
    <row r="78" spans="1:41" s="1" customFormat="1" ht="30" customHeight="1">
      <c r="A78" s="102">
        <v>32</v>
      </c>
      <c r="B78" s="148" t="s">
        <v>490</v>
      </c>
      <c r="C78" s="207" t="s">
        <v>491</v>
      </c>
      <c r="D78" s="208" t="s">
        <v>103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6"/>
        <v>0</v>
      </c>
      <c r="AK78" s="33">
        <f t="shared" si="7"/>
        <v>0</v>
      </c>
      <c r="AL78" s="33">
        <f t="shared" si="8"/>
        <v>0</v>
      </c>
      <c r="AM78" s="33">
        <f t="shared" si="9"/>
        <v>0</v>
      </c>
      <c r="AN78" s="33">
        <f t="shared" si="10"/>
        <v>0</v>
      </c>
      <c r="AO78" s="33">
        <f t="shared" si="11"/>
        <v>0</v>
      </c>
    </row>
    <row r="79" spans="1:41" s="1" customFormat="1" ht="30.75" customHeight="1">
      <c r="A79" s="89">
        <v>33</v>
      </c>
      <c r="B79" s="148"/>
      <c r="C79" s="149"/>
      <c r="D79" s="150"/>
      <c r="E79" s="8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6"/>
        <v>0</v>
      </c>
      <c r="AK79" s="33">
        <f t="shared" si="7"/>
        <v>0</v>
      </c>
      <c r="AL79" s="33">
        <f t="shared" si="8"/>
        <v>0</v>
      </c>
      <c r="AM79" s="33">
        <f t="shared" si="9"/>
        <v>0</v>
      </c>
      <c r="AN79" s="33">
        <f t="shared" si="10"/>
        <v>0</v>
      </c>
      <c r="AO79" s="33">
        <f t="shared" si="11"/>
        <v>0</v>
      </c>
    </row>
    <row r="80" spans="1:41" s="1" customFormat="1" ht="30.75" customHeight="1">
      <c r="A80" s="89"/>
      <c r="B80" s="148"/>
      <c r="C80" s="149"/>
      <c r="D80" s="15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6"/>
        <v>0</v>
      </c>
      <c r="AK80" s="33">
        <f t="shared" si="7"/>
        <v>0</v>
      </c>
      <c r="AL80" s="33">
        <f t="shared" si="8"/>
        <v>0</v>
      </c>
      <c r="AM80" s="33">
        <f t="shared" si="9"/>
        <v>0</v>
      </c>
      <c r="AN80" s="33">
        <f t="shared" si="10"/>
        <v>0</v>
      </c>
      <c r="AO80" s="33">
        <f t="shared" si="11"/>
        <v>0</v>
      </c>
    </row>
    <row r="81" spans="1:41" ht="51" customHeight="1">
      <c r="A81" s="276" t="s">
        <v>17</v>
      </c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91">
        <f t="shared" ref="AJ81:AO81" si="12">SUM(AJ47:AJ80)</f>
        <v>0</v>
      </c>
      <c r="AK81" s="91">
        <f t="shared" si="12"/>
        <v>0</v>
      </c>
      <c r="AL81" s="91">
        <f t="shared" si="12"/>
        <v>4</v>
      </c>
      <c r="AM81" s="91">
        <f t="shared" si="12"/>
        <v>0</v>
      </c>
      <c r="AN81" s="91">
        <f t="shared" si="12"/>
        <v>0</v>
      </c>
      <c r="AO81" s="91">
        <f t="shared" si="12"/>
        <v>0</v>
      </c>
    </row>
    <row r="82" spans="1:41" ht="15.75" customHeight="1">
      <c r="A82" s="27"/>
      <c r="B82" s="27"/>
      <c r="C82" s="252"/>
      <c r="D82" s="252"/>
      <c r="E82" s="35"/>
      <c r="H82" s="37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22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1:41" ht="15.75" customHeight="1">
      <c r="C83" s="87"/>
      <c r="D83" s="35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22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22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252"/>
      <c r="D85" s="252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22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52"/>
      <c r="D86" s="252"/>
      <c r="E86" s="252"/>
      <c r="F86" s="252"/>
      <c r="G86" s="252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22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52"/>
      <c r="D87" s="252"/>
      <c r="E87" s="252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22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52"/>
      <c r="D88" s="252"/>
      <c r="E88" s="35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22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2020-06-18T05:29:14Z</cp:lastPrinted>
  <dcterms:created xsi:type="dcterms:W3CDTF">2001-09-21T17:17:00Z</dcterms:created>
  <dcterms:modified xsi:type="dcterms:W3CDTF">2020-07-30T10:34:41Z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