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drawings/drawing19.xml" ContentType="application/vnd.openxmlformats-officedocument.drawing+xml"/>
  <Override PartName="/xl/comments2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7" firstSheet="7" activeTab="16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.1" sheetId="254" r:id="rId10"/>
    <sheet name="PCMT18.2" sheetId="259" r:id="rId11"/>
    <sheet name="CĐT18" sheetId="255" r:id="rId12"/>
    <sheet name="ĐKTĐ 18" sheetId="256" r:id="rId13"/>
    <sheet name="ĐTCN18" sheetId="257" r:id="rId14"/>
    <sheet name="THUD19.1" sheetId="265" r:id="rId15"/>
    <sheet name="THUD19.2" sheetId="266" r:id="rId16"/>
    <sheet name="THUD19.3" sheetId="267" r:id="rId17"/>
    <sheet name="TQW19.1" sheetId="268" r:id="rId18"/>
    <sheet name="TQW19.2" sheetId="269" r:id="rId19"/>
    <sheet name="PCMT19" sheetId="270" r:id="rId20"/>
    <sheet name="CĐT19" sheetId="271" r:id="rId21"/>
    <sheet name="ĐTCN 19" sheetId="273" r:id="rId22"/>
    <sheet name="Sheet13" sheetId="275" r:id="rId23"/>
  </sheets>
  <definedNames>
    <definedName name="_xlnm._FilterDatabase" localSheetId="11" hidden="1">CĐT18!$A$8:$AL$58</definedName>
    <definedName name="_xlnm._FilterDatabase" localSheetId="20" hidden="1">CĐT19!$A$8:$AL$66</definedName>
    <definedName name="_xlnm._FilterDatabase" localSheetId="12" hidden="1">'ĐKTĐ 18'!$A$8:$AL$38</definedName>
    <definedName name="_xlnm._FilterDatabase" localSheetId="21" hidden="1">'ĐTCN 19'!$A$8:$AL$63</definedName>
    <definedName name="_xlnm._FilterDatabase" localSheetId="13" hidden="1">ĐTCN18!$A$8:$AL$36</definedName>
    <definedName name="_xlnm._FilterDatabase" localSheetId="9" hidden="1">PCMT18.1!$A$8:$AL$60</definedName>
    <definedName name="_xlnm._FilterDatabase" localSheetId="10" hidden="1">PCMT18.2!$A$8:$AL$46</definedName>
    <definedName name="_xlnm._FilterDatabase" localSheetId="19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4" hidden="1">THUD19.1!$A$8:$AL$82</definedName>
    <definedName name="_xlnm._FilterDatabase" localSheetId="15" hidden="1">THUD19.2!$A$8:$AL$83</definedName>
    <definedName name="_xlnm._FilterDatabase" localSheetId="16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7" hidden="1">TQW19.1!$A$8:$AL$88</definedName>
    <definedName name="_xlnm._FilterDatabase" localSheetId="18" hidden="1">TQW19.2!$A$8:$AL$85</definedName>
    <definedName name="_xlnm.Print_Titles" localSheetId="11">CĐT18!$8:$8</definedName>
    <definedName name="_xlnm.Print_Titles" localSheetId="20">CĐT19!$8:$8</definedName>
    <definedName name="_xlnm.Print_Titles" localSheetId="12">'ĐKTĐ 18'!$8:$8</definedName>
    <definedName name="_xlnm.Print_Titles" localSheetId="21">'ĐTCN 19'!$8:$8</definedName>
    <definedName name="_xlnm.Print_Titles" localSheetId="13">ĐTCN18!$8:$8</definedName>
    <definedName name="_xlnm.Print_Titles" localSheetId="9">PCMT18.1!$8:$8</definedName>
    <definedName name="_xlnm.Print_Titles" localSheetId="10">PCMT18.2!$8:$8</definedName>
    <definedName name="_xlnm.Print_Titles" localSheetId="19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4">THUD19.1!$8:$8</definedName>
    <definedName name="_xlnm.Print_Titles" localSheetId="15">THUD19.2!$8:$8</definedName>
    <definedName name="_xlnm.Print_Titles" localSheetId="16">THUD19.3!$8:$8</definedName>
    <definedName name="_xlnm.Print_Titles" localSheetId="7">TQW18.1!$8:$8</definedName>
    <definedName name="_xlnm.Print_Titles" localSheetId="8">TQW18.2!$8:$8</definedName>
    <definedName name="_xlnm.Print_Titles" localSheetId="17">TQW19.1!$8:$8</definedName>
    <definedName name="_xlnm.Print_Titles" localSheetId="18">TQW19.2!$8:$8</definedName>
    <definedName name="Z_DC1AF667_86ED_4035_8279_B6038EE7C7B4_.wvu.PrintTitles" localSheetId="11" hidden="1">CĐT18!$8:$8</definedName>
    <definedName name="Z_DC1AF667_86ED_4035_8279_B6038EE7C7B4_.wvu.PrintTitles" localSheetId="20" hidden="1">CĐT19!$8:$8</definedName>
    <definedName name="Z_DC1AF667_86ED_4035_8279_B6038EE7C7B4_.wvu.PrintTitles" localSheetId="12" hidden="1">'ĐKTĐ 18'!$8:$8</definedName>
    <definedName name="Z_DC1AF667_86ED_4035_8279_B6038EE7C7B4_.wvu.PrintTitles" localSheetId="21" hidden="1">'ĐTCN 19'!$8:$8</definedName>
    <definedName name="Z_DC1AF667_86ED_4035_8279_B6038EE7C7B4_.wvu.PrintTitles" localSheetId="13" hidden="1">ĐTCN18!$8:$8</definedName>
    <definedName name="Z_DC1AF667_86ED_4035_8279_B6038EE7C7B4_.wvu.PrintTitles" localSheetId="9" hidden="1">PCMT18.1!$8:$8</definedName>
    <definedName name="Z_DC1AF667_86ED_4035_8279_B6038EE7C7B4_.wvu.PrintTitles" localSheetId="10" hidden="1">PCMT18.2!$8:$8</definedName>
    <definedName name="Z_DC1AF667_86ED_4035_8279_B6038EE7C7B4_.wvu.PrintTitles" localSheetId="19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4" hidden="1">THUD19.1!$8:$8</definedName>
    <definedName name="Z_DC1AF667_86ED_4035_8279_B6038EE7C7B4_.wvu.PrintTitles" localSheetId="15" hidden="1">THUD19.2!$8:$8</definedName>
    <definedName name="Z_DC1AF667_86ED_4035_8279_B6038EE7C7B4_.wvu.PrintTitles" localSheetId="16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7" hidden="1">TQW19.1!$8:$8</definedName>
    <definedName name="Z_DC1AF667_86ED_4035_8279_B6038EE7C7B4_.wvu.PrintTitles" localSheetId="18" hidden="1">TQW19.2!$8:$8</definedName>
  </definedNames>
  <calcPr calcId="144525"/>
</workbook>
</file>

<file path=xl/calcChain.xml><?xml version="1.0" encoding="utf-8"?>
<calcChain xmlns="http://schemas.openxmlformats.org/spreadsheetml/2006/main"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K40" i="266"/>
  <c r="AJ40" i="266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26" i="273" l="1"/>
  <c r="AL39" i="270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J46" i="259"/>
  <c r="AJ45" i="259"/>
  <c r="AJ44" i="259"/>
  <c r="AK44" i="259" s="1"/>
  <c r="AL44" i="259" s="1"/>
  <c r="AJ43" i="259"/>
  <c r="AJ42" i="259"/>
  <c r="AJ41" i="259"/>
  <c r="AK41" i="259" s="1"/>
  <c r="AJ40" i="259"/>
  <c r="AK40" i="259" s="1"/>
  <c r="AL40" i="259" s="1"/>
  <c r="AJ39" i="259"/>
  <c r="AK39" i="259" s="1"/>
  <c r="AJ38" i="259"/>
  <c r="AJ37" i="259"/>
  <c r="AJ36" i="259"/>
  <c r="AK36" i="259" s="1"/>
  <c r="AL36" i="259" s="1"/>
  <c r="AJ35" i="259"/>
  <c r="AJ34" i="259"/>
  <c r="AJ33" i="259"/>
  <c r="AK33" i="259" s="1"/>
  <c r="AJ32" i="259"/>
  <c r="AK32" i="259" s="1"/>
  <c r="AJ31" i="259"/>
  <c r="AK31" i="259" s="1"/>
  <c r="AJ30" i="259"/>
  <c r="AJ47" i="259" s="1"/>
  <c r="AL25" i="259"/>
  <c r="AJ25" i="259"/>
  <c r="AK25" i="259" s="1"/>
  <c r="AL24" i="259"/>
  <c r="AJ24" i="259"/>
  <c r="AK24" i="259" s="1"/>
  <c r="AL23" i="259"/>
  <c r="AJ23" i="259"/>
  <c r="AK23" i="259" s="1"/>
  <c r="AL22" i="259"/>
  <c r="AJ22" i="259"/>
  <c r="AK22" i="259" s="1"/>
  <c r="AL21" i="259"/>
  <c r="AJ21" i="259"/>
  <c r="AK21" i="259" s="1"/>
  <c r="AL20" i="259"/>
  <c r="AJ20" i="259"/>
  <c r="AK20" i="259" s="1"/>
  <c r="AL19" i="259"/>
  <c r="AJ19" i="259"/>
  <c r="AK19" i="259" s="1"/>
  <c r="AL18" i="259"/>
  <c r="AJ18" i="259"/>
  <c r="AK18" i="259" s="1"/>
  <c r="AL17" i="259"/>
  <c r="AJ17" i="259"/>
  <c r="AK17" i="259" s="1"/>
  <c r="AL16" i="259"/>
  <c r="AJ16" i="259"/>
  <c r="AK16" i="259" s="1"/>
  <c r="AL15" i="259"/>
  <c r="AJ15" i="259"/>
  <c r="AK15" i="259" s="1"/>
  <c r="AL14" i="259"/>
  <c r="AJ14" i="259"/>
  <c r="AK14" i="259" s="1"/>
  <c r="AL13" i="259"/>
  <c r="AJ13" i="259"/>
  <c r="AK13" i="259" s="1"/>
  <c r="AL12" i="259"/>
  <c r="AJ12" i="259"/>
  <c r="AK12" i="259" s="1"/>
  <c r="AL11" i="259"/>
  <c r="AJ11" i="259"/>
  <c r="AK11" i="259" s="1"/>
  <c r="AL10" i="259"/>
  <c r="AJ10" i="259"/>
  <c r="AK10" i="259" s="1"/>
  <c r="AL9" i="259"/>
  <c r="AJ9" i="259"/>
  <c r="AK9" i="259" s="1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K37" i="259"/>
  <c r="AK45" i="259"/>
  <c r="AK35" i="259"/>
  <c r="AK43" i="259"/>
  <c r="AK30" i="259"/>
  <c r="AK34" i="259"/>
  <c r="AK38" i="259"/>
  <c r="AK42" i="259"/>
  <c r="AK46" i="259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J53" i="254"/>
  <c r="AK53" i="254" s="1"/>
  <c r="AJ52" i="254"/>
  <c r="AK52" i="254" s="1"/>
  <c r="AJ51" i="254"/>
  <c r="AK51" i="254" s="1"/>
  <c r="AJ50" i="254"/>
  <c r="AK50" i="254" s="1"/>
  <c r="AJ49" i="254"/>
  <c r="AK49" i="254" s="1"/>
  <c r="AJ48" i="254"/>
  <c r="AK48" i="254" s="1"/>
  <c r="AJ47" i="254"/>
  <c r="AK47" i="254" s="1"/>
  <c r="AJ46" i="254"/>
  <c r="AK46" i="254" s="1"/>
  <c r="AJ45" i="254"/>
  <c r="AK45" i="254" s="1"/>
  <c r="AJ44" i="254"/>
  <c r="AK44" i="254" s="1"/>
  <c r="AJ43" i="254"/>
  <c r="AK43" i="254" s="1"/>
  <c r="AJ42" i="254"/>
  <c r="AK42" i="254" s="1"/>
  <c r="AJ41" i="254"/>
  <c r="AK41" i="254" s="1"/>
  <c r="AJ40" i="254"/>
  <c r="AK40" i="254" s="1"/>
  <c r="AJ39" i="254"/>
  <c r="AK39" i="254" s="1"/>
  <c r="AJ38" i="254"/>
  <c r="AK38" i="254" s="1"/>
  <c r="AJ37" i="254"/>
  <c r="AJ61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L43" i="259"/>
  <c r="AL37" i="259"/>
  <c r="AM37" i="259" s="1"/>
  <c r="AN37" i="259" s="1"/>
  <c r="AO37" i="259" s="1"/>
  <c r="AL42" i="259"/>
  <c r="AL46" i="259"/>
  <c r="AM46" i="259" s="1"/>
  <c r="AN46" i="259" s="1"/>
  <c r="AL30" i="259"/>
  <c r="AL35" i="259"/>
  <c r="AK37" i="254"/>
  <c r="AL37" i="254" s="1"/>
  <c r="AM37" i="254" s="1"/>
  <c r="AN37" i="254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39" i="242"/>
  <c r="AL39" i="242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35" i="259"/>
  <c r="AN35" i="259" s="1"/>
  <c r="AO35" i="259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/>
  <c r="AN72" i="249" l="1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43" i="259"/>
  <c r="AN43" i="259" s="1"/>
  <c r="AO43" i="259" s="1"/>
  <c r="AL34" i="259"/>
  <c r="AM34" i="259" s="1"/>
  <c r="AN34" i="259" s="1"/>
  <c r="AL38" i="259"/>
  <c r="AM38" i="259" s="1"/>
  <c r="AN38" i="259" s="1"/>
  <c r="AO38" i="259" s="1"/>
  <c r="AM42" i="259"/>
  <c r="AN42" i="259" s="1"/>
  <c r="AM65" i="260"/>
  <c r="AM63" i="260"/>
  <c r="AM57" i="260"/>
  <c r="AM55" i="260"/>
  <c r="AM47" i="260"/>
  <c r="AN47" i="260" s="1"/>
  <c r="AL43" i="249"/>
  <c r="AJ33" i="254"/>
  <c r="AJ43" i="250"/>
  <c r="AM27" i="241"/>
  <c r="AK9" i="254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M39" i="242"/>
  <c r="AN39" i="242" s="1"/>
  <c r="AO39" i="242" s="1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45" i="254"/>
  <c r="AM45" i="254" s="1"/>
  <c r="AN45" i="254" s="1"/>
  <c r="AO45" i="254" s="1"/>
  <c r="AO37" i="254"/>
  <c r="AL39" i="254"/>
  <c r="AM39" i="254" s="1"/>
  <c r="AL41" i="254"/>
  <c r="AM41" i="254" s="1"/>
  <c r="AL43" i="254"/>
  <c r="AM43" i="254" s="1"/>
  <c r="AL46" i="254"/>
  <c r="AM46" i="254" s="1"/>
  <c r="AL48" i="254"/>
  <c r="AL50" i="254"/>
  <c r="AM50" i="254" s="1"/>
  <c r="AN50" i="254" s="1"/>
  <c r="AL52" i="254"/>
  <c r="AM52" i="254"/>
  <c r="AL54" i="254"/>
  <c r="AM54" i="254" s="1"/>
  <c r="AN54" i="254" s="1"/>
  <c r="AL56" i="254"/>
  <c r="AM56" i="254" s="1"/>
  <c r="AL58" i="254"/>
  <c r="AM58" i="254" s="1"/>
  <c r="AN58" i="254" s="1"/>
  <c r="AL60" i="254"/>
  <c r="AK61" i="254"/>
  <c r="AL38" i="254"/>
  <c r="AM38" i="254" s="1"/>
  <c r="AL40" i="254"/>
  <c r="AM40" i="254" s="1"/>
  <c r="AN40" i="254" s="1"/>
  <c r="AL42" i="254"/>
  <c r="AM42" i="254" s="1"/>
  <c r="AL44" i="254"/>
  <c r="AM44" i="254"/>
  <c r="AN44" i="254" s="1"/>
  <c r="AO44" i="254" s="1"/>
  <c r="AL47" i="254"/>
  <c r="AN47" i="254"/>
  <c r="AM47" i="254"/>
  <c r="AO47" i="254"/>
  <c r="AL49" i="254"/>
  <c r="AM49" i="254" s="1"/>
  <c r="AL51" i="254"/>
  <c r="AL53" i="254"/>
  <c r="AM53" i="254" s="1"/>
  <c r="AL55" i="254"/>
  <c r="AN55" i="254"/>
  <c r="AM55" i="254"/>
  <c r="AO55" i="254"/>
  <c r="AL57" i="254"/>
  <c r="AM57" i="254" s="1"/>
  <c r="AL59" i="254"/>
  <c r="AL32" i="259"/>
  <c r="AO42" i="259"/>
  <c r="AM30" i="259"/>
  <c r="AL31" i="259"/>
  <c r="AK47" i="259"/>
  <c r="AL33" i="259"/>
  <c r="AM33" i="259" s="1"/>
  <c r="AL39" i="259"/>
  <c r="AM39" i="259" s="1"/>
  <c r="AL41" i="259"/>
  <c r="AM41" i="259" s="1"/>
  <c r="AM44" i="259"/>
  <c r="AN44" i="259" s="1"/>
  <c r="AM40" i="259"/>
  <c r="AN40" i="259" s="1"/>
  <c r="AO40" i="259" s="1"/>
  <c r="AM36" i="259"/>
  <c r="AL45" i="259"/>
  <c r="AO46" i="259"/>
  <c r="AO34" i="259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33" i="254"/>
  <c r="AJ22" i="256"/>
  <c r="AL18" i="243"/>
  <c r="AJ37" i="240"/>
  <c r="AK22" i="256"/>
  <c r="AK44" i="261"/>
  <c r="AK33" i="254"/>
  <c r="AK32" i="255"/>
  <c r="AL43" i="250"/>
  <c r="AK43" i="250"/>
  <c r="AL20" i="241"/>
  <c r="AJ38" i="260"/>
  <c r="AK38" i="260"/>
  <c r="AL26" i="259"/>
  <c r="AK21" i="257"/>
  <c r="AK35" i="242"/>
  <c r="AJ20" i="241"/>
  <c r="AK37" i="240"/>
  <c r="AK20" i="241"/>
  <c r="AL35" i="242"/>
  <c r="AK26" i="259"/>
  <c r="AJ26" i="259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O44" i="259"/>
  <c r="AM59" i="254"/>
  <c r="AN59" i="254" s="1"/>
  <c r="AO59" i="254" s="1"/>
  <c r="AM51" i="254"/>
  <c r="AN51" i="254" s="1"/>
  <c r="AO51" i="254" s="1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O40" i="254"/>
  <c r="AN49" i="254"/>
  <c r="AO49" i="254" s="1"/>
  <c r="AN53" i="254"/>
  <c r="AO53" i="254" s="1"/>
  <c r="AN57" i="254"/>
  <c r="AO57" i="254" s="1"/>
  <c r="AN42" i="254"/>
  <c r="AO42" i="254" s="1"/>
  <c r="AN38" i="254"/>
  <c r="AM60" i="254"/>
  <c r="AN60" i="254" s="1"/>
  <c r="AO58" i="254"/>
  <c r="AN56" i="254"/>
  <c r="AO56" i="254" s="1"/>
  <c r="AO54" i="254"/>
  <c r="AN52" i="254"/>
  <c r="AO52" i="254" s="1"/>
  <c r="AO50" i="254"/>
  <c r="AM48" i="254"/>
  <c r="AN48" i="254" s="1"/>
  <c r="AN46" i="254"/>
  <c r="AO46" i="254" s="1"/>
  <c r="AN43" i="254"/>
  <c r="AO43" i="254" s="1"/>
  <c r="AN41" i="254"/>
  <c r="AO41" i="254" s="1"/>
  <c r="AN39" i="254"/>
  <c r="AO39" i="254" s="1"/>
  <c r="AL61" i="254"/>
  <c r="AN41" i="259"/>
  <c r="AO41" i="259" s="1"/>
  <c r="AN33" i="259"/>
  <c r="AO33" i="259" s="1"/>
  <c r="AN30" i="259"/>
  <c r="AO30" i="259" s="1"/>
  <c r="AM32" i="259"/>
  <c r="AM45" i="259"/>
  <c r="AN45" i="259" s="1"/>
  <c r="AN36" i="259"/>
  <c r="AO36" i="259" s="1"/>
  <c r="AN39" i="259"/>
  <c r="AO39" i="259" s="1"/>
  <c r="AL47" i="259"/>
  <c r="AM31" i="259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M61" i="254"/>
  <c r="AO56" i="250"/>
  <c r="AO45" i="259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O48" i="254"/>
  <c r="AO60" i="254"/>
  <c r="AO38" i="254"/>
  <c r="AN61" i="254"/>
  <c r="AN32" i="259"/>
  <c r="AO32" i="259" s="1"/>
  <c r="AM47" i="259"/>
  <c r="AN31" i="259"/>
  <c r="AN47" i="259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O61" i="254"/>
  <c r="AO31" i="259"/>
  <c r="AO47" i="259" s="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Tri</author>
  </authors>
  <commentList>
    <comment ref="AA2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TRO6N1 TIE6T1 4-5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W27" authorId="0">
      <text>
        <r>
          <rPr>
            <b/>
            <sz val="9"/>
            <color indexed="81"/>
            <rFont val="Tahoma"/>
            <family val="2"/>
            <charset val="163"/>
          </rPr>
          <t>t:</t>
        </r>
        <r>
          <rPr>
            <sz val="9"/>
            <color indexed="81"/>
            <rFont val="Tahoma"/>
            <family val="2"/>
            <charset val="163"/>
          </rPr>
          <t xml:space="preserve">
1-3</t>
        </r>
      </text>
    </comment>
  </commentList>
</comments>
</file>

<file path=xl/sharedStrings.xml><?xml version="1.0" encoding="utf-8"?>
<sst xmlns="http://schemas.openxmlformats.org/spreadsheetml/2006/main" count="4126" uniqueCount="1156">
  <si>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</si>
  <si>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</si>
  <si>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</si>
  <si>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</si>
  <si>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</si>
  <si>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</si>
  <si>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</si>
  <si>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</si>
  <si>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</si>
  <si>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</si>
  <si>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</si>
  <si>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</si>
  <si>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</si>
  <si>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</si>
  <si>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</si>
  <si>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</si>
  <si>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</si>
  <si>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</si>
  <si>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</si>
  <si>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</si>
  <si>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</si>
  <si>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</si>
  <si>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</si>
  <si>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</si>
  <si>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</si>
  <si>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</si>
  <si>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</si>
  <si>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</si>
  <si>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</si>
  <si>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</si>
  <si>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</si>
  <si>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</si>
  <si>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</si>
  <si>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</si>
  <si>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</si>
  <si>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</si>
  <si>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</si>
  <si>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</si>
  <si>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</si>
  <si>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</si>
  <si>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</si>
  <si>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</si>
  <si>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</si>
  <si>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</si>
  <si>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</si>
  <si>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</si>
  <si>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</si>
  <si>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</si>
  <si>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</si>
  <si>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</si>
  <si>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</si>
  <si>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</si>
  <si>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</si>
  <si>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</si>
  <si>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</si>
  <si>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</si>
  <si>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</si>
  <si>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</si>
  <si>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</si>
  <si>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</si>
  <si>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</si>
  <si>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</si>
  <si>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</si>
  <si>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Đặng Hoàng</t>
  </si>
  <si>
    <t>Thanh</t>
  </si>
  <si>
    <t>Thịnh</t>
  </si>
  <si>
    <t>Ân</t>
  </si>
  <si>
    <t>Đăng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</si>
  <si>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</si>
  <si>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</si>
  <si>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</si>
  <si>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</si>
  <si>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</si>
  <si>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</si>
  <si>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</si>
  <si>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</si>
  <si>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</si>
  <si>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</si>
  <si>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</si>
  <si>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</si>
  <si>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</si>
  <si>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</si>
  <si>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</si>
  <si>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</si>
  <si>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</si>
  <si>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</si>
  <si>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</si>
  <si>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</si>
  <si>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</si>
  <si>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</si>
  <si>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</si>
  <si>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</si>
  <si>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</si>
  <si>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</si>
  <si>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</si>
  <si>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</si>
  <si>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</si>
  <si>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</si>
  <si>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</si>
  <si>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</si>
  <si>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</si>
  <si>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</si>
  <si>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</si>
  <si>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</si>
  <si>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</si>
  <si>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</si>
  <si>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</si>
  <si>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</si>
  <si>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</si>
  <si>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</si>
  <si>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</si>
  <si>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</si>
  <si>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</si>
  <si>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</si>
  <si>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</si>
  <si>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</si>
  <si>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</si>
  <si>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</si>
  <si>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Thư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</si>
  <si>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</si>
  <si>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</si>
  <si>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</si>
  <si>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</si>
  <si>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</si>
  <si>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</si>
  <si>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</si>
  <si>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</si>
  <si>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</si>
  <si>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</si>
  <si>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</si>
  <si>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</si>
  <si>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</si>
  <si>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</si>
  <si>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</si>
  <si>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</si>
  <si>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</si>
  <si>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</si>
  <si>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</si>
  <si>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</si>
  <si>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</si>
  <si>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</si>
  <si>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</si>
  <si>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</si>
  <si>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</si>
  <si>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</si>
  <si>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</si>
  <si>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</si>
  <si>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</si>
  <si>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</si>
  <si>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</si>
  <si>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</si>
  <si>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</si>
  <si>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</si>
  <si>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</si>
  <si>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</si>
  <si>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</si>
  <si>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</si>
  <si>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</si>
  <si>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</si>
  <si>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>Lân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</si>
  <si>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</si>
  <si>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</si>
  <si>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</si>
  <si>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</si>
  <si>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</si>
  <si>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</si>
  <si>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</si>
  <si>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</si>
  <si>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</si>
  <si>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</si>
  <si>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</si>
  <si>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</si>
  <si>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1610020028</t>
  </si>
  <si>
    <t>Vũ Hoàng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</si>
  <si>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</si>
  <si>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</si>
  <si>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</si>
  <si>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</si>
  <si>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</si>
  <si>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</si>
  <si>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</si>
  <si>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</si>
  <si>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1610080033</t>
  </si>
  <si>
    <t>Nguyễn Trí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</si>
  <si>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</si>
  <si>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</si>
  <si>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</si>
  <si>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</si>
  <si>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</si>
  <si>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</si>
  <si>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</si>
  <si>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</si>
  <si>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</si>
  <si>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1610050015</t>
  </si>
  <si>
    <t>1610020027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</si>
  <si>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</si>
  <si>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</si>
  <si>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</si>
  <si>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</si>
  <si>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</si>
  <si>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</si>
  <si>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1610080023</t>
  </si>
  <si>
    <t>Võ Nhật</t>
  </si>
  <si>
    <t xml:space="preserve"> Hào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</si>
  <si>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</si>
  <si>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</si>
  <si>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</si>
  <si>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</si>
  <si>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</si>
  <si>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</si>
  <si>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</si>
  <si>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</si>
  <si>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</si>
  <si>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</si>
  <si>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</si>
  <si>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</si>
  <si>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</si>
  <si>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</si>
  <si>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</si>
  <si>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</si>
  <si>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</si>
  <si>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</si>
  <si>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</si>
  <si>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</si>
  <si>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</si>
  <si>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</si>
  <si>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</si>
  <si>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</si>
  <si>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</si>
  <si>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</si>
  <si>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</si>
  <si>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</si>
  <si>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</si>
  <si>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</si>
  <si>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</si>
  <si>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</si>
  <si>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</si>
  <si>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</si>
  <si>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</si>
  <si>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1610130026</t>
  </si>
  <si>
    <t>Huỳnh Nhựt</t>
  </si>
  <si>
    <t>1610130038</t>
  </si>
  <si>
    <t>Bùi Thành</t>
  </si>
  <si>
    <t>Chương</t>
  </si>
  <si>
    <t>1610130012</t>
  </si>
  <si>
    <t>Vũ Văn Quốc</t>
  </si>
  <si>
    <t>1610130002</t>
  </si>
  <si>
    <t>Nguyễn Ngọc Hải</t>
  </si>
  <si>
    <t>1610130028</t>
  </si>
  <si>
    <t>1610130006</t>
  </si>
  <si>
    <t>1610080011</t>
  </si>
  <si>
    <t xml:space="preserve">Nguyễn 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</si>
  <si>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</si>
  <si>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</si>
  <si>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</si>
  <si>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</si>
  <si>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</si>
  <si>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</si>
  <si>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</si>
  <si>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</si>
  <si>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</si>
  <si>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</si>
  <si>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</si>
  <si>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</si>
  <si>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</si>
  <si>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</si>
  <si>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</si>
  <si>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</si>
  <si>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</si>
  <si>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</si>
  <si>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</si>
  <si>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</si>
  <si>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1610130010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</si>
  <si>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</si>
  <si>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</si>
  <si>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</si>
  <si>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</si>
  <si>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</si>
  <si>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</si>
  <si>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</si>
  <si>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</si>
  <si>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</si>
  <si>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</si>
  <si>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1610060002</t>
  </si>
  <si>
    <t>1610060018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</si>
  <si>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</si>
  <si>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</si>
  <si>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</si>
  <si>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</si>
  <si>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</si>
  <si>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</si>
  <si>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</si>
  <si>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</si>
  <si>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</si>
  <si>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</si>
  <si>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</si>
  <si>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</si>
  <si>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</si>
  <si>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</si>
  <si>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</si>
  <si>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</si>
  <si>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</si>
  <si>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</si>
  <si>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</si>
  <si>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1610070005</t>
  </si>
  <si>
    <t>Lê Phan Hùng</t>
  </si>
  <si>
    <t>1610120003</t>
  </si>
  <si>
    <t>Phạm Lê Quốc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</si>
  <si>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</si>
  <si>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</si>
  <si>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</si>
  <si>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</si>
  <si>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</si>
  <si>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</si>
  <si>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</si>
  <si>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</si>
  <si>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</si>
  <si>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</si>
  <si>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</si>
  <si>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</si>
  <si>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</si>
  <si>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</si>
  <si>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</si>
  <si>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</si>
  <si>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</si>
  <si>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</si>
  <si>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</si>
  <si>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</si>
  <si>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</si>
  <si>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</si>
  <si>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</si>
  <si>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</si>
  <si>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</si>
  <si>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</si>
  <si>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</si>
  <si>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</si>
  <si>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</si>
  <si>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</si>
  <si>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</si>
  <si>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</si>
  <si>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</si>
  <si>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</si>
  <si>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</si>
  <si>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</si>
  <si>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</si>
  <si>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</si>
  <si>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</si>
  <si>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</si>
  <si>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</si>
  <si>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</si>
  <si>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</si>
  <si>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</si>
  <si>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</si>
  <si>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</si>
  <si>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</si>
  <si>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</si>
  <si>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</si>
  <si>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</si>
  <si>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</si>
  <si>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</si>
  <si>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</si>
  <si>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</si>
  <si>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1810110046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</si>
  <si>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</si>
  <si>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</si>
  <si>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</si>
  <si>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</si>
  <si>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</si>
  <si>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</si>
  <si>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</si>
  <si>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</si>
  <si>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</si>
  <si>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</si>
  <si>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</si>
  <si>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</si>
  <si>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</si>
  <si>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</si>
  <si>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</si>
  <si>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</si>
  <si>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</si>
  <si>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</si>
  <si>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</si>
  <si>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</si>
  <si>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</si>
  <si>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</si>
  <si>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</si>
  <si>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</si>
  <si>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</si>
  <si>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1810110061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</si>
  <si>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</si>
  <si>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</si>
  <si>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</si>
  <si>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</si>
  <si>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</si>
  <si>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</si>
  <si>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</si>
  <si>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</si>
  <si>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</si>
  <si>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</si>
  <si>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</si>
  <si>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</si>
  <si>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</si>
  <si>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</si>
  <si>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</si>
  <si>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</si>
  <si>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</si>
  <si>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</si>
  <si>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</si>
  <si>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</si>
  <si>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</si>
  <si>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</si>
  <si>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</si>
  <si>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</si>
  <si>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</si>
  <si>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1810140013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</si>
  <si>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</si>
  <si>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</si>
  <si>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</si>
  <si>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</si>
  <si>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</si>
  <si>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</si>
  <si>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</si>
  <si>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</si>
  <si>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</si>
  <si>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</si>
  <si>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</si>
  <si>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</si>
  <si>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1810120034</t>
  </si>
  <si>
    <t>Lữ Minh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</si>
  <si>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</si>
  <si>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</si>
  <si>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</si>
  <si>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</si>
  <si>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</si>
  <si>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</si>
  <si>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</si>
  <si>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</si>
  <si>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</si>
  <si>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</si>
  <si>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</si>
  <si>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</si>
  <si>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</si>
  <si>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</si>
  <si>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</si>
  <si>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</si>
  <si>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</si>
  <si>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</si>
  <si>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</si>
  <si>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</si>
  <si>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</si>
  <si>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</si>
  <si>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</si>
  <si>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1810120018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</si>
  <si>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</si>
  <si>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</si>
  <si>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</si>
  <si>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</si>
  <si>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</si>
  <si>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</si>
  <si>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</si>
  <si>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</si>
  <si>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</si>
  <si>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</si>
  <si>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</si>
  <si>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</si>
  <si>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</si>
  <si>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</si>
  <si>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</si>
  <si>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</si>
  <si>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</si>
  <si>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</si>
  <si>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</si>
  <si>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</si>
  <si>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</si>
  <si>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</si>
  <si>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</si>
  <si>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</si>
  <si>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</si>
  <si>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</si>
  <si>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</si>
  <si>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</si>
  <si>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</si>
  <si>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</si>
  <si>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</si>
  <si>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</si>
  <si>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</si>
  <si>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</si>
  <si>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</si>
  <si>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</si>
  <si>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</si>
  <si>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</si>
  <si>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</si>
  <si>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</si>
  <si>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</si>
  <si>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</si>
  <si>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</si>
  <si>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</si>
  <si>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</si>
  <si>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</si>
  <si>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</si>
  <si>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</si>
  <si>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</si>
  <si>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</si>
  <si>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</si>
  <si>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</si>
  <si>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</si>
  <si>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</si>
  <si>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</si>
  <si>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</si>
  <si>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</si>
  <si>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</si>
  <si>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</si>
  <si>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</si>
  <si>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</si>
  <si>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</si>
  <si>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</si>
  <si>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</si>
  <si>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</si>
  <si>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</si>
  <si>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</si>
  <si>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</si>
  <si>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</si>
  <si>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</si>
  <si>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</si>
  <si>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</si>
  <si>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</si>
  <si>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1810130038</t>
  </si>
  <si>
    <t>1810130029</t>
  </si>
  <si>
    <t>Lê</t>
  </si>
  <si>
    <t>1810130027</t>
  </si>
  <si>
    <t>1810130022</t>
  </si>
  <si>
    <t>Khương</t>
  </si>
  <si>
    <t>1810130018</t>
  </si>
  <si>
    <t>1810130007</t>
  </si>
  <si>
    <t>Nguyễn Phúc</t>
  </si>
  <si>
    <t>1810130034</t>
  </si>
  <si>
    <t>1810130017</t>
  </si>
  <si>
    <t>1810130024</t>
  </si>
  <si>
    <t>Lê Võ Hồng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</si>
  <si>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</si>
  <si>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</si>
  <si>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</si>
  <si>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</si>
  <si>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</si>
  <si>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</si>
  <si>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</si>
  <si>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</si>
  <si>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</si>
  <si>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</si>
  <si>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</si>
  <si>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</si>
  <si>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</si>
  <si>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</si>
  <si>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</si>
  <si>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</si>
  <si>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</si>
  <si>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</si>
  <si>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</si>
  <si>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</si>
  <si>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</si>
  <si>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</si>
  <si>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</si>
  <si>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</si>
  <si>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</si>
  <si>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</si>
  <si>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</si>
  <si>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</si>
  <si>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</si>
  <si>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</si>
  <si>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</si>
  <si>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</si>
  <si>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</si>
  <si>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</si>
  <si>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</si>
  <si>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</si>
  <si>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</si>
  <si>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</si>
  <si>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</si>
  <si>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</si>
  <si>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</si>
  <si>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</si>
  <si>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</si>
  <si>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</si>
  <si>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</si>
  <si>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</si>
  <si>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</si>
  <si>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</si>
  <si>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</si>
  <si>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</si>
  <si>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</si>
  <si>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</si>
  <si>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</si>
  <si>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</si>
  <si>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</si>
  <si>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</si>
  <si>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</si>
  <si>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</si>
  <si>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</si>
  <si>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</si>
  <si>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</si>
  <si>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</si>
  <si>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</si>
  <si>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</si>
  <si>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</si>
  <si>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</si>
  <si>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</si>
  <si>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</si>
  <si>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</si>
  <si>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</si>
  <si>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</si>
  <si>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</si>
  <si>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</si>
  <si>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</si>
  <si>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</si>
  <si>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</si>
  <si>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</si>
  <si>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</si>
  <si>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</si>
  <si>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</si>
  <si>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</si>
  <si>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</si>
  <si>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</si>
  <si>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</si>
  <si>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</si>
  <si>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</si>
  <si>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</si>
  <si>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</si>
  <si>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</si>
  <si>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PCMT18.2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</si>
  <si>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</si>
  <si>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</si>
  <si>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</si>
  <si>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</si>
  <si>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</si>
  <si>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</si>
  <si>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</si>
  <si>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</si>
  <si>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</si>
  <si>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</si>
  <si>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</si>
  <si>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</si>
  <si>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</si>
  <si>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</si>
  <si>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</si>
  <si>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</si>
  <si>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</si>
  <si>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</si>
  <si>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</si>
  <si>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</si>
  <si>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</si>
  <si>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</si>
  <si>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</si>
  <si>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</si>
  <si>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</si>
  <si>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</si>
  <si>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</si>
  <si>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</si>
  <si>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</si>
  <si>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</si>
  <si>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</si>
  <si>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</si>
  <si>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</si>
  <si>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</si>
  <si>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</si>
  <si>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</si>
  <si>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</si>
  <si>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</si>
  <si>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</si>
  <si>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</si>
  <si>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</si>
  <si>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>1810150029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</si>
  <si>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</si>
  <si>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</si>
  <si>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</si>
  <si>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</si>
  <si>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</si>
  <si>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</si>
  <si>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</si>
  <si>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</si>
  <si>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</si>
  <si>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</si>
  <si>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</si>
  <si>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</si>
  <si>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</si>
  <si>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</si>
  <si>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</si>
  <si>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</si>
  <si>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1910110023</t>
  </si>
  <si>
    <t>1910110003</t>
  </si>
  <si>
    <t>Lê Phạm Thùy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</si>
  <si>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</si>
  <si>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</si>
  <si>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</si>
  <si>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</si>
  <si>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</si>
  <si>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</si>
  <si>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</si>
  <si>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</si>
  <si>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</si>
  <si>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</si>
  <si>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</si>
  <si>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</si>
  <si>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</si>
  <si>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</si>
  <si>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</si>
  <si>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</si>
  <si>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</si>
  <si>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</si>
  <si>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</si>
  <si>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</si>
  <si>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</si>
  <si>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</si>
  <si>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</si>
  <si>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</si>
  <si>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</si>
  <si>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1910110004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</si>
  <si>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</si>
  <si>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</si>
  <si>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</si>
  <si>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</si>
  <si>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</si>
  <si>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</si>
  <si>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</si>
  <si>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</si>
  <si>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</si>
  <si>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</si>
  <si>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</si>
  <si>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</si>
  <si>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</si>
  <si>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</si>
  <si>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</si>
  <si>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</si>
  <si>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</si>
  <si>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</si>
  <si>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</si>
  <si>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</si>
  <si>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</si>
  <si>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</si>
  <si>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</si>
  <si>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</si>
  <si>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</si>
  <si>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</si>
  <si>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1910110008</t>
  </si>
  <si>
    <t>Võ Dương Anh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</si>
  <si>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</si>
  <si>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</si>
  <si>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</si>
  <si>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</si>
  <si>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</si>
  <si>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</si>
  <si>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</si>
  <si>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</si>
  <si>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</si>
  <si>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</si>
  <si>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</si>
  <si>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</si>
  <si>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</si>
  <si>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</si>
  <si>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</si>
  <si>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</si>
  <si>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</si>
  <si>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</si>
  <si>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</si>
  <si>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</si>
  <si>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</si>
  <si>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</si>
  <si>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</si>
  <si>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</si>
  <si>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</si>
  <si>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</si>
  <si>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</si>
  <si>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</si>
  <si>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</si>
  <si>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</si>
  <si>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</si>
  <si>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</si>
  <si>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</si>
  <si>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1910110037</t>
  </si>
  <si>
    <t>Lê Hoàng Đăng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</si>
  <si>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</si>
  <si>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</si>
  <si>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</si>
  <si>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</si>
  <si>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</si>
  <si>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</si>
  <si>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</si>
  <si>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</si>
  <si>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</si>
  <si>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</si>
  <si>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</si>
  <si>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1910110067</t>
  </si>
  <si>
    <t>Phạm Bảo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</si>
  <si>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</si>
  <si>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</si>
  <si>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</si>
  <si>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</si>
  <si>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</si>
  <si>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</si>
  <si>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</si>
  <si>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</si>
  <si>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</si>
  <si>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</si>
  <si>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</si>
  <si>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</si>
  <si>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</si>
  <si>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</si>
  <si>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</si>
  <si>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</si>
  <si>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</si>
  <si>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</si>
  <si>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</si>
  <si>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</si>
  <si>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</si>
  <si>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</si>
  <si>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</si>
  <si>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</si>
  <si>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</si>
  <si>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</si>
  <si>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</si>
  <si>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</si>
  <si>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</si>
  <si>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</si>
  <si>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</si>
  <si>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</si>
  <si>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1910110079</t>
  </si>
  <si>
    <t>Chiến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</si>
  <si>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</si>
  <si>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</si>
  <si>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</si>
  <si>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</si>
  <si>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</si>
  <si>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</si>
  <si>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</si>
  <si>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</si>
  <si>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</si>
  <si>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</si>
  <si>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</si>
  <si>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</si>
  <si>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</si>
  <si>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</si>
  <si>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</si>
  <si>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</si>
  <si>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</si>
  <si>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</si>
  <si>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</si>
  <si>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</si>
  <si>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</si>
  <si>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</si>
  <si>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</si>
  <si>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</si>
  <si>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</si>
  <si>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</si>
  <si>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</si>
  <si>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</si>
  <si>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</si>
  <si>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</si>
  <si>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</si>
  <si>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</si>
  <si>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</si>
  <si>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</si>
  <si>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</si>
  <si>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</si>
  <si>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</si>
  <si>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</si>
  <si>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</si>
  <si>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</si>
  <si>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</si>
  <si>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</si>
  <si>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</si>
  <si>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</si>
  <si>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</si>
  <si>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</si>
  <si>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</si>
  <si>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</si>
  <si>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</si>
  <si>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</si>
  <si>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</si>
  <si>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</si>
  <si>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</si>
  <si>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</si>
  <si>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</si>
  <si>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</si>
  <si>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</si>
  <si>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</si>
  <si>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</si>
  <si>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</si>
  <si>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</si>
  <si>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</si>
  <si>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</si>
  <si>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</si>
  <si>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</si>
  <si>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</si>
  <si>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</si>
  <si>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</si>
  <si>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</si>
  <si>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</si>
  <si>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</si>
  <si>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1910120064</t>
  </si>
  <si>
    <t xml:space="preserve">Nguyễn Thị </t>
  </si>
  <si>
    <t>1910120003</t>
  </si>
  <si>
    <t>Nguyễn Phạm Hoài</t>
  </si>
  <si>
    <t>Mến</t>
  </si>
  <si>
    <t>1910120012</t>
  </si>
  <si>
    <t>Trần Nhật</t>
  </si>
  <si>
    <t>1910120006</t>
  </si>
  <si>
    <t xml:space="preserve">Lê Nguyễn Thùy </t>
  </si>
  <si>
    <t>1910120060</t>
  </si>
  <si>
    <t xml:space="preserve">Phạm Văn 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</si>
  <si>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</si>
  <si>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</si>
  <si>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</si>
  <si>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</si>
  <si>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</si>
  <si>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</si>
  <si>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</si>
  <si>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</si>
  <si>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</si>
  <si>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</si>
  <si>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</si>
  <si>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</si>
  <si>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</si>
  <si>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</si>
  <si>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</si>
  <si>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</si>
  <si>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</si>
  <si>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</si>
  <si>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</si>
  <si>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</si>
  <si>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</si>
  <si>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</si>
  <si>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</si>
  <si>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</si>
  <si>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</si>
  <si>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</si>
  <si>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</si>
  <si>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</si>
  <si>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</si>
  <si>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1910120048</t>
  </si>
  <si>
    <t xml:space="preserve">Đoàn Ngọc Trâm 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</si>
  <si>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</si>
  <si>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</si>
  <si>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</si>
  <si>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</si>
  <si>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</si>
  <si>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</si>
  <si>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</si>
  <si>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</si>
  <si>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1910120050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</si>
  <si>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</si>
  <si>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</si>
  <si>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</si>
  <si>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</si>
  <si>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</si>
  <si>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</si>
  <si>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</si>
  <si>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</si>
  <si>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</si>
  <si>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</si>
  <si>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</si>
  <si>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</si>
  <si>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</si>
  <si>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</si>
  <si>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</si>
  <si>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</si>
  <si>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</si>
  <si>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</si>
  <si>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</si>
  <si>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</si>
  <si>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</si>
  <si>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</si>
  <si>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</si>
  <si>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</si>
  <si>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</si>
  <si>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</si>
  <si>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1910120033</t>
  </si>
  <si>
    <t>Trương Nguyễn Thanh</t>
  </si>
  <si>
    <t>1910120041</t>
  </si>
  <si>
    <t>Hoàng Văn</t>
  </si>
  <si>
    <t>1910120062</t>
  </si>
  <si>
    <t>1910120069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</si>
  <si>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</si>
  <si>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</si>
  <si>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</si>
  <si>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</si>
  <si>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</si>
  <si>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</si>
  <si>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</si>
  <si>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</si>
  <si>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</si>
  <si>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</si>
  <si>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</si>
  <si>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</si>
  <si>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</si>
  <si>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</si>
  <si>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1910020137</t>
  </si>
  <si>
    <t>Huỳnh Nguyễn Xuân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</si>
  <si>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</si>
  <si>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</si>
  <si>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</si>
  <si>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</si>
  <si>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</si>
  <si>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</si>
  <si>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</si>
  <si>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</si>
  <si>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</si>
  <si>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</si>
  <si>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</si>
  <si>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</si>
  <si>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</si>
  <si>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</si>
  <si>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</si>
  <si>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</si>
  <si>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</si>
  <si>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</si>
  <si>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</si>
  <si>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</si>
  <si>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</si>
  <si>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</si>
  <si>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</si>
  <si>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</si>
  <si>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</si>
  <si>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</si>
  <si>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</si>
  <si>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</si>
  <si>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</si>
  <si>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</si>
  <si>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</si>
  <si>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</si>
  <si>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</si>
  <si>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</si>
  <si>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</si>
  <si>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</si>
  <si>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</si>
  <si>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</si>
  <si>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</si>
  <si>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</si>
  <si>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</si>
  <si>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</si>
  <si>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</si>
  <si>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</si>
  <si>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</si>
  <si>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</si>
  <si>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</si>
  <si>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</si>
  <si>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</si>
  <si>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</si>
  <si>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</si>
  <si>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</si>
  <si>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</si>
  <si>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</si>
  <si>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</si>
  <si>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</si>
  <si>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</si>
  <si>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</si>
  <si>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</si>
  <si>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</si>
  <si>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</si>
  <si>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</si>
  <si>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</si>
  <si>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</si>
  <si>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</si>
  <si>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</si>
  <si>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</si>
  <si>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</si>
  <si>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</si>
  <si>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</si>
  <si>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</si>
  <si>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</si>
  <si>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</si>
  <si>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</si>
  <si>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1910140005</t>
  </si>
  <si>
    <t>Trần Quan</t>
  </si>
  <si>
    <t>Luân</t>
  </si>
  <si>
    <t>1910140007</t>
  </si>
  <si>
    <t xml:space="preserve">Bùi Đoàn Hồng </t>
  </si>
  <si>
    <t>1910140004</t>
  </si>
  <si>
    <t>Phan Thanh</t>
  </si>
  <si>
    <t>1910140006</t>
  </si>
  <si>
    <t>Lê Đỗ Thiên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</si>
  <si>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</si>
  <si>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</si>
  <si>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</si>
  <si>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</si>
  <si>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</si>
  <si>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</si>
  <si>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</si>
  <si>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</si>
  <si>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</si>
  <si>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</si>
  <si>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</si>
  <si>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</si>
  <si>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</si>
  <si>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1910160003</t>
  </si>
  <si>
    <t xml:space="preserve">Trần Vũ 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</si>
  <si>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</si>
  <si>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</si>
  <si>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</si>
  <si>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</si>
  <si>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</si>
  <si>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</si>
  <si>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</si>
  <si>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</si>
  <si>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</si>
  <si>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</si>
  <si>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</si>
  <si>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Đoàn Ngọc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</si>
  <si>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</si>
  <si>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</si>
  <si>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</si>
  <si>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</si>
  <si>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</si>
  <si>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</si>
  <si>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</si>
  <si>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</si>
  <si>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1910120071</t>
  </si>
  <si>
    <t>1910120072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</si>
  <si>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</si>
  <si>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</si>
  <si>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</si>
  <si>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</si>
  <si>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</si>
  <si>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</si>
  <si>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</si>
  <si>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Đõ Trần Như</t>
  </si>
  <si>
    <t>LỚP: TĐT16B</t>
  </si>
  <si>
    <t xml:space="preserve">LỚP: TCĐS16B </t>
  </si>
  <si>
    <t>Hoàng Phi</t>
  </si>
  <si>
    <t>Vũ Trần Lê Quốc</t>
  </si>
  <si>
    <t>Vương</t>
  </si>
  <si>
    <t>Huỳnh Huệ</t>
  </si>
  <si>
    <t xml:space="preserve">Nguyễn Phương </t>
  </si>
  <si>
    <t>Anh (A)</t>
  </si>
  <si>
    <t>Anh (B)</t>
  </si>
  <si>
    <t xml:space="preserve">Hoàng Ngọc </t>
  </si>
  <si>
    <t>Hà</t>
  </si>
  <si>
    <t xml:space="preserve">Nguyễn Tấn </t>
  </si>
  <si>
    <t>Kả</t>
  </si>
  <si>
    <t>Soan</t>
  </si>
  <si>
    <t xml:space="preserve">Ngọc </t>
  </si>
  <si>
    <t xml:space="preserve">Di </t>
  </si>
  <si>
    <t xml:space="preserve">Thanh </t>
  </si>
  <si>
    <t>NL</t>
  </si>
  <si>
    <t xml:space="preserve">Thành </t>
  </si>
  <si>
    <t xml:space="preserve">Công </t>
  </si>
  <si>
    <t>Trứ</t>
  </si>
  <si>
    <t xml:space="preserve">Lưu Đào Khánh </t>
  </si>
  <si>
    <t>Tháng  01  Năm học 2019  -  2020</t>
  </si>
  <si>
    <t>Nghĩ luôn</t>
  </si>
  <si>
    <t>Tháng  5  Năm học 2019  -  2020</t>
  </si>
  <si>
    <t>BẢO LƯU</t>
  </si>
  <si>
    <t>Tháng  5 Năm học 2019  -  2020</t>
  </si>
  <si>
    <t>2K</t>
  </si>
  <si>
    <t>KHÔNG PHIẾU ĐIỂM DANH</t>
  </si>
  <si>
    <t>V:0</t>
  </si>
  <si>
    <t>V;0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</si>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</sst>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b/>
      <sz val="14"/>
      <name val="Times New Roman"/>
      <family val="1"/>
    </font>
    <font>
      <b/>
      <sz val="14"/>
      <color rgb="FFFF0000"/>
      <name val="VNI-Times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4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18" xfId="0" applyNumberFormat="1" applyFont="1" applyFill="1" applyBorder="1" applyAlignment="1" applyProtection="1">
      <alignment horizontal="center" vertical="center" wrapText="1"/>
    </xf>
    <xf numFmtId="0" fontId="1" fillId="26" borderId="18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56" fillId="26" borderId="18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vertical="center" wrapText="1"/>
    </xf>
    <xf numFmtId="0" fontId="58" fillId="26" borderId="3" xfId="0" applyNumberFormat="1" applyFont="1" applyFill="1" applyBorder="1" applyAlignment="1" applyProtection="1">
      <alignment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68" fillId="0" borderId="3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/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/>
    <xf numFmtId="0" fontId="71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1" fillId="26" borderId="22" xfId="0" applyNumberFormat="1" applyFont="1" applyFill="1" applyBorder="1" applyAlignment="1" applyProtection="1">
      <alignment horizontal="center" vertical="center" wrapText="1"/>
    </xf>
    <xf numFmtId="0" fontId="1" fillId="26" borderId="23" xfId="0" applyNumberFormat="1" applyFont="1" applyFill="1" applyBorder="1" applyAlignment="1" applyProtection="1">
      <alignment horizontal="left" vertical="center" wrapText="1"/>
    </xf>
    <xf numFmtId="0" fontId="1" fillId="26" borderId="26" xfId="0" applyNumberFormat="1" applyFont="1" applyFill="1" applyBorder="1" applyAlignment="1" applyProtection="1">
      <alignment horizontal="left" vertical="center" wrapText="1"/>
    </xf>
    <xf numFmtId="0" fontId="68" fillId="26" borderId="22" xfId="0" applyNumberFormat="1" applyFont="1" applyFill="1" applyBorder="1" applyAlignment="1" applyProtection="1">
      <alignment horizontal="center" vertical="center" wrapText="1"/>
    </xf>
    <xf numFmtId="0" fontId="68" fillId="26" borderId="23" xfId="0" applyNumberFormat="1" applyFont="1" applyFill="1" applyBorder="1" applyAlignment="1" applyProtection="1">
      <alignment horizontal="left" vertical="center" wrapText="1"/>
    </xf>
    <xf numFmtId="0" fontId="68" fillId="26" borderId="26" xfId="0" applyNumberFormat="1" applyFont="1" applyFill="1" applyBorder="1" applyAlignment="1" applyProtection="1">
      <alignment horizontal="left" vertical="center" wrapText="1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9" fillId="0" borderId="0" xfId="0" applyFont="1"/>
    <xf numFmtId="0" fontId="53" fillId="0" borderId="0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51" fillId="0" borderId="1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99" t="s">
        <v>160</v>
      </c>
      <c r="AG6" s="299"/>
      <c r="AH6" s="299"/>
      <c r="AI6" s="299"/>
      <c r="AJ6" s="299"/>
      <c r="AK6" s="299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75">
        <v>1</v>
      </c>
      <c r="B9" s="128" t="s">
        <v>161</v>
      </c>
      <c r="C9" s="129" t="s">
        <v>162</v>
      </c>
      <c r="D9" s="130" t="s">
        <v>84</v>
      </c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5"/>
      <c r="AB9" s="245"/>
      <c r="AC9" s="244"/>
      <c r="AD9" s="245"/>
      <c r="AE9" s="245"/>
      <c r="AF9" s="244"/>
      <c r="AG9" s="244"/>
      <c r="AH9" s="244"/>
      <c r="AI9" s="244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61"/>
      <c r="AN9" s="62"/>
      <c r="AO9" s="74"/>
    </row>
    <row r="10" spans="1:41" s="60" customFormat="1" ht="30" customHeight="1">
      <c r="A10" s="75">
        <v>2</v>
      </c>
      <c r="B10" s="128" t="s">
        <v>163</v>
      </c>
      <c r="C10" s="129" t="s">
        <v>164</v>
      </c>
      <c r="D10" s="130" t="s">
        <v>53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5"/>
      <c r="AB10" s="245"/>
      <c r="AC10" s="244"/>
      <c r="AD10" s="245"/>
      <c r="AE10" s="245"/>
      <c r="AF10" s="244"/>
      <c r="AG10" s="244"/>
      <c r="AH10" s="244"/>
      <c r="AI10" s="244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74"/>
      <c r="AN10" s="74"/>
      <c r="AO10" s="74"/>
    </row>
    <row r="11" spans="1:41" s="60" customFormat="1" ht="30" customHeight="1">
      <c r="A11" s="75">
        <v>3</v>
      </c>
      <c r="B11" s="128" t="s">
        <v>165</v>
      </c>
      <c r="C11" s="129" t="s">
        <v>166</v>
      </c>
      <c r="D11" s="130" t="s">
        <v>53</v>
      </c>
      <c r="E11" s="243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5"/>
      <c r="AB11" s="245"/>
      <c r="AC11" s="244"/>
      <c r="AD11" s="245"/>
      <c r="AE11" s="245"/>
      <c r="AF11" s="244"/>
      <c r="AG11" s="244"/>
      <c r="AH11" s="244"/>
      <c r="AI11" s="244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28" t="s">
        <v>167</v>
      </c>
      <c r="C12" s="129" t="s">
        <v>168</v>
      </c>
      <c r="D12" s="130" t="s">
        <v>41</v>
      </c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45"/>
      <c r="AC12" s="244"/>
      <c r="AD12" s="245"/>
      <c r="AE12" s="245"/>
      <c r="AF12" s="244"/>
      <c r="AG12" s="244"/>
      <c r="AH12" s="244"/>
      <c r="AI12" s="244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60" customFormat="1" ht="30" customHeight="1">
      <c r="A13" s="75">
        <v>5</v>
      </c>
      <c r="B13" s="128" t="s">
        <v>169</v>
      </c>
      <c r="C13" s="129" t="s">
        <v>170</v>
      </c>
      <c r="D13" s="130" t="s">
        <v>171</v>
      </c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5"/>
      <c r="AB13" s="245"/>
      <c r="AC13" s="244"/>
      <c r="AD13" s="245"/>
      <c r="AE13" s="245"/>
      <c r="AF13" s="244"/>
      <c r="AG13" s="244"/>
      <c r="AH13" s="244"/>
      <c r="AI13" s="244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74"/>
      <c r="AN13" s="74"/>
      <c r="AO13" s="74"/>
    </row>
    <row r="14" spans="1:41" s="60" customFormat="1" ht="30" customHeight="1">
      <c r="A14" s="75">
        <v>6</v>
      </c>
      <c r="B14" s="128" t="s">
        <v>172</v>
      </c>
      <c r="C14" s="129" t="s">
        <v>173</v>
      </c>
      <c r="D14" s="130" t="s">
        <v>174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5"/>
      <c r="AB14" s="245"/>
      <c r="AC14" s="244"/>
      <c r="AD14" s="245"/>
      <c r="AE14" s="245"/>
      <c r="AF14" s="244"/>
      <c r="AG14" s="244"/>
      <c r="AH14" s="244"/>
      <c r="AI14" s="244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28" t="s">
        <v>175</v>
      </c>
      <c r="C15" s="129" t="s">
        <v>176</v>
      </c>
      <c r="D15" s="130" t="s">
        <v>177</v>
      </c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5"/>
      <c r="AB15" s="245"/>
      <c r="AC15" s="244"/>
      <c r="AD15" s="245"/>
      <c r="AE15" s="245"/>
      <c r="AF15" s="244"/>
      <c r="AG15" s="244"/>
      <c r="AH15" s="244"/>
      <c r="AI15" s="244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60" customFormat="1" ht="30" customHeight="1">
      <c r="A16" s="75">
        <v>8</v>
      </c>
      <c r="B16" s="128" t="s">
        <v>178</v>
      </c>
      <c r="C16" s="129" t="s">
        <v>179</v>
      </c>
      <c r="D16" s="130" t="s">
        <v>76</v>
      </c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5"/>
      <c r="AB16" s="245"/>
      <c r="AC16" s="247"/>
      <c r="AD16" s="245"/>
      <c r="AE16" s="245"/>
      <c r="AF16" s="247"/>
      <c r="AG16" s="247"/>
      <c r="AH16" s="247"/>
      <c r="AI16" s="247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74"/>
      <c r="AN16" s="74"/>
      <c r="AO16" s="74"/>
    </row>
    <row r="17" spans="1:41" s="60" customFormat="1" ht="30" customHeight="1">
      <c r="A17" s="75">
        <v>9</v>
      </c>
      <c r="B17" s="128" t="s">
        <v>180</v>
      </c>
      <c r="C17" s="129" t="s">
        <v>181</v>
      </c>
      <c r="D17" s="130" t="s">
        <v>113</v>
      </c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5"/>
      <c r="AB17" s="245"/>
      <c r="AC17" s="247"/>
      <c r="AD17" s="245"/>
      <c r="AE17" s="245"/>
      <c r="AF17" s="247"/>
      <c r="AG17" s="247"/>
      <c r="AH17" s="247"/>
      <c r="AI17" s="247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1" s="60" customFormat="1" ht="30" customHeight="1">
      <c r="A18" s="75">
        <v>10</v>
      </c>
      <c r="B18" s="128" t="s">
        <v>182</v>
      </c>
      <c r="C18" s="129" t="s">
        <v>183</v>
      </c>
      <c r="D18" s="130" t="s">
        <v>59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5"/>
      <c r="AB18" s="245"/>
      <c r="AC18" s="244"/>
      <c r="AD18" s="245"/>
      <c r="AE18" s="245"/>
      <c r="AF18" s="244"/>
      <c r="AG18" s="244"/>
      <c r="AH18" s="244"/>
      <c r="AI18" s="244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1" s="60" customFormat="1" ht="30" customHeight="1">
      <c r="A19" s="75">
        <v>11</v>
      </c>
      <c r="B19" s="128" t="s">
        <v>184</v>
      </c>
      <c r="C19" s="129" t="s">
        <v>185</v>
      </c>
      <c r="D19" s="130" t="s">
        <v>186</v>
      </c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5"/>
      <c r="AB19" s="245"/>
      <c r="AC19" s="244"/>
      <c r="AD19" s="245"/>
      <c r="AE19" s="245"/>
      <c r="AF19" s="244"/>
      <c r="AG19" s="244"/>
      <c r="AH19" s="244"/>
      <c r="AI19" s="244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1" s="60" customFormat="1" ht="30" customHeight="1">
      <c r="A20" s="75">
        <v>12</v>
      </c>
      <c r="B20" s="128" t="s">
        <v>187</v>
      </c>
      <c r="C20" s="129" t="s">
        <v>28</v>
      </c>
      <c r="D20" s="130" t="s">
        <v>79</v>
      </c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5"/>
      <c r="AB20" s="245"/>
      <c r="AC20" s="244"/>
      <c r="AD20" s="245"/>
      <c r="AE20" s="245"/>
      <c r="AF20" s="244"/>
      <c r="AG20" s="244"/>
      <c r="AH20" s="244"/>
      <c r="AI20" s="244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74"/>
      <c r="AN20" s="74"/>
      <c r="AO20" s="74"/>
    </row>
    <row r="21" spans="1:41" s="60" customFormat="1" ht="30" customHeight="1">
      <c r="A21" s="75">
        <v>13</v>
      </c>
      <c r="B21" s="128" t="s">
        <v>188</v>
      </c>
      <c r="C21" s="129" t="s">
        <v>189</v>
      </c>
      <c r="D21" s="130" t="s">
        <v>190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45"/>
      <c r="AB21" s="245"/>
      <c r="AC21" s="210"/>
      <c r="AD21" s="245"/>
      <c r="AE21" s="245"/>
      <c r="AF21" s="210"/>
      <c r="AG21" s="210"/>
      <c r="AH21" s="210"/>
      <c r="AI21" s="210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74"/>
      <c r="AN21" s="74"/>
      <c r="AO21" s="74"/>
    </row>
    <row r="22" spans="1:41" s="60" customFormat="1" ht="30" customHeight="1">
      <c r="A22" s="75">
        <v>14</v>
      </c>
      <c r="B22" s="128" t="s">
        <v>191</v>
      </c>
      <c r="C22" s="129" t="s">
        <v>192</v>
      </c>
      <c r="D22" s="130" t="s">
        <v>64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5"/>
      <c r="AB22" s="245"/>
      <c r="AC22" s="244"/>
      <c r="AD22" s="245"/>
      <c r="AE22" s="245"/>
      <c r="AF22" s="244"/>
      <c r="AG22" s="244"/>
      <c r="AH22" s="244"/>
      <c r="AI22" s="244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303"/>
      <c r="AN22" s="304"/>
      <c r="AO22" s="74"/>
    </row>
    <row r="23" spans="1:41" s="60" customFormat="1" ht="30" customHeight="1">
      <c r="A23" s="75">
        <v>15</v>
      </c>
      <c r="B23" s="128" t="s">
        <v>193</v>
      </c>
      <c r="C23" s="129" t="s">
        <v>31</v>
      </c>
      <c r="D23" s="130" t="s">
        <v>112</v>
      </c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5"/>
      <c r="AB23" s="245"/>
      <c r="AC23" s="244"/>
      <c r="AD23" s="245"/>
      <c r="AE23" s="245"/>
      <c r="AF23" s="244"/>
      <c r="AG23" s="244"/>
      <c r="AH23" s="244"/>
      <c r="AI23" s="244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74"/>
      <c r="AN23" s="74"/>
      <c r="AO23" s="74"/>
    </row>
    <row r="24" spans="1:41" s="60" customFormat="1" ht="30" customHeight="1">
      <c r="A24" s="75">
        <v>16</v>
      </c>
      <c r="B24" s="128" t="s">
        <v>194</v>
      </c>
      <c r="C24" s="129" t="s">
        <v>195</v>
      </c>
      <c r="D24" s="130" t="s">
        <v>112</v>
      </c>
      <c r="E24" s="243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5"/>
      <c r="AB24" s="245"/>
      <c r="AC24" s="244"/>
      <c r="AD24" s="245"/>
      <c r="AE24" s="245"/>
      <c r="AF24" s="244"/>
      <c r="AG24" s="244"/>
      <c r="AH24" s="244"/>
      <c r="AI24" s="244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74"/>
      <c r="AN24" s="74"/>
      <c r="AO24" s="74"/>
    </row>
    <row r="25" spans="1:41" s="60" customFormat="1" ht="30" customHeight="1">
      <c r="A25" s="75">
        <v>17</v>
      </c>
      <c r="B25" s="128" t="s">
        <v>196</v>
      </c>
      <c r="C25" s="129" t="s">
        <v>197</v>
      </c>
      <c r="D25" s="130" t="s">
        <v>112</v>
      </c>
      <c r="E25" s="24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5"/>
      <c r="AB25" s="245"/>
      <c r="AC25" s="244"/>
      <c r="AD25" s="245"/>
      <c r="AE25" s="245"/>
      <c r="AF25" s="244"/>
      <c r="AG25" s="244"/>
      <c r="AH25" s="244"/>
      <c r="AI25" s="244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74"/>
      <c r="AN25" s="74"/>
      <c r="AO25" s="74"/>
    </row>
    <row r="26" spans="1:41" s="60" customFormat="1" ht="30" customHeight="1">
      <c r="A26" s="75">
        <v>18</v>
      </c>
      <c r="B26" s="128" t="s">
        <v>198</v>
      </c>
      <c r="C26" s="129" t="s">
        <v>199</v>
      </c>
      <c r="D26" s="130" t="s">
        <v>82</v>
      </c>
      <c r="E26" s="24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5"/>
      <c r="AB26" s="245"/>
      <c r="AC26" s="244"/>
      <c r="AD26" s="245"/>
      <c r="AE26" s="245"/>
      <c r="AF26" s="244"/>
      <c r="AG26" s="244"/>
      <c r="AH26" s="244"/>
      <c r="AI26" s="244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74"/>
      <c r="AN26" s="74"/>
      <c r="AO26" s="74"/>
    </row>
    <row r="27" spans="1:41" s="60" customFormat="1" ht="30" customHeight="1">
      <c r="A27" s="75">
        <v>19</v>
      </c>
      <c r="B27" s="128">
        <v>1610020013</v>
      </c>
      <c r="C27" s="129" t="s">
        <v>200</v>
      </c>
      <c r="D27" s="130" t="s">
        <v>82</v>
      </c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5"/>
      <c r="AB27" s="245"/>
      <c r="AC27" s="244"/>
      <c r="AD27" s="245"/>
      <c r="AE27" s="245"/>
      <c r="AF27" s="244"/>
      <c r="AG27" s="244"/>
      <c r="AH27" s="244"/>
      <c r="AI27" s="244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74"/>
      <c r="AN27" s="74"/>
      <c r="AO27" s="74"/>
    </row>
    <row r="28" spans="1:41" s="60" customFormat="1" ht="30" customHeight="1">
      <c r="A28" s="75">
        <v>20</v>
      </c>
      <c r="B28" s="131" t="s">
        <v>201</v>
      </c>
      <c r="C28" s="132" t="s">
        <v>202</v>
      </c>
      <c r="D28" s="130" t="s">
        <v>203</v>
      </c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5"/>
      <c r="AB28" s="245"/>
      <c r="AC28" s="244"/>
      <c r="AD28" s="245"/>
      <c r="AE28" s="245"/>
      <c r="AF28" s="244"/>
      <c r="AG28" s="244"/>
      <c r="AH28" s="244"/>
      <c r="AI28" s="244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74"/>
      <c r="AN28" s="74"/>
      <c r="AO28" s="74"/>
    </row>
    <row r="29" spans="1:41" s="60" customFormat="1" ht="30" customHeight="1">
      <c r="A29" s="75">
        <v>21</v>
      </c>
      <c r="B29" s="133" t="s">
        <v>204</v>
      </c>
      <c r="C29" s="134" t="s">
        <v>205</v>
      </c>
      <c r="D29" s="130" t="s">
        <v>129</v>
      </c>
      <c r="E29" s="24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5"/>
      <c r="AB29" s="245"/>
      <c r="AC29" s="244"/>
      <c r="AD29" s="245"/>
      <c r="AE29" s="245"/>
      <c r="AF29" s="244"/>
      <c r="AG29" s="244"/>
      <c r="AH29" s="244"/>
      <c r="AI29" s="244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74"/>
      <c r="AN29" s="74"/>
      <c r="AO29" s="74"/>
    </row>
    <row r="30" spans="1:41" s="60" customFormat="1" ht="30" customHeight="1">
      <c r="A30" s="75">
        <v>22</v>
      </c>
      <c r="B30" s="133" t="s">
        <v>206</v>
      </c>
      <c r="C30" s="134" t="s">
        <v>207</v>
      </c>
      <c r="D30" s="130" t="s">
        <v>113</v>
      </c>
      <c r="E30" s="24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5"/>
      <c r="AB30" s="245"/>
      <c r="AC30" s="244"/>
      <c r="AD30" s="245"/>
      <c r="AE30" s="245"/>
      <c r="AF30" s="244"/>
      <c r="AG30" s="244"/>
      <c r="AH30" s="244"/>
      <c r="AI30" s="244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74"/>
      <c r="AN30" s="74"/>
      <c r="AO30" s="74"/>
    </row>
    <row r="31" spans="1:41" s="60" customFormat="1" ht="30" customHeight="1">
      <c r="A31" s="75">
        <v>23</v>
      </c>
      <c r="B31" s="133" t="s">
        <v>208</v>
      </c>
      <c r="C31" s="134" t="s">
        <v>150</v>
      </c>
      <c r="D31" s="130" t="s">
        <v>114</v>
      </c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5"/>
      <c r="AB31" s="245"/>
      <c r="AC31" s="244"/>
      <c r="AD31" s="245"/>
      <c r="AE31" s="245"/>
      <c r="AF31" s="244"/>
      <c r="AG31" s="244"/>
      <c r="AH31" s="244"/>
      <c r="AI31" s="244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74"/>
      <c r="AN31" s="74"/>
      <c r="AO31" s="74"/>
    </row>
    <row r="32" spans="1:41" s="60" customFormat="1" ht="30" customHeight="1">
      <c r="A32" s="75">
        <v>24</v>
      </c>
      <c r="B32" s="133" t="s">
        <v>209</v>
      </c>
      <c r="C32" s="134" t="s">
        <v>139</v>
      </c>
      <c r="D32" s="135" t="s">
        <v>34</v>
      </c>
      <c r="E32" s="24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5"/>
      <c r="AB32" s="245"/>
      <c r="AC32" s="244"/>
      <c r="AD32" s="245"/>
      <c r="AE32" s="245"/>
      <c r="AF32" s="244"/>
      <c r="AG32" s="244"/>
      <c r="AH32" s="244"/>
      <c r="AI32" s="244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74"/>
      <c r="AN32" s="74"/>
      <c r="AO32" s="74"/>
    </row>
    <row r="33" spans="1:44" s="60" customFormat="1" ht="30" customHeight="1">
      <c r="A33" s="75">
        <v>25</v>
      </c>
      <c r="B33" s="133" t="s">
        <v>210</v>
      </c>
      <c r="C33" s="134" t="s">
        <v>211</v>
      </c>
      <c r="D33" s="130" t="s">
        <v>110</v>
      </c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5"/>
      <c r="AB33" s="245"/>
      <c r="AC33" s="244"/>
      <c r="AD33" s="245"/>
      <c r="AE33" s="245"/>
      <c r="AF33" s="244"/>
      <c r="AG33" s="244"/>
      <c r="AH33" s="244"/>
      <c r="AI33" s="244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74"/>
      <c r="AN33" s="74"/>
      <c r="AO33" s="74"/>
    </row>
    <row r="34" spans="1:44" s="60" customFormat="1" ht="30" customHeight="1">
      <c r="A34" s="75">
        <v>26</v>
      </c>
      <c r="B34" s="133" t="s">
        <v>212</v>
      </c>
      <c r="C34" s="134" t="s">
        <v>28</v>
      </c>
      <c r="D34" s="130" t="s">
        <v>141</v>
      </c>
      <c r="E34" s="243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5"/>
      <c r="AB34" s="245"/>
      <c r="AC34" s="244"/>
      <c r="AD34" s="245"/>
      <c r="AE34" s="245"/>
      <c r="AF34" s="244"/>
      <c r="AG34" s="244"/>
      <c r="AH34" s="244"/>
      <c r="AI34" s="244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74"/>
      <c r="AN34" s="74"/>
      <c r="AO34" s="74"/>
    </row>
    <row r="35" spans="1:44" s="60" customFormat="1" ht="30" customHeight="1">
      <c r="A35" s="75">
        <v>27</v>
      </c>
      <c r="B35" s="133" t="s">
        <v>213</v>
      </c>
      <c r="C35" s="134" t="s">
        <v>214</v>
      </c>
      <c r="D35" s="130" t="s">
        <v>215</v>
      </c>
      <c r="E35" s="243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5"/>
      <c r="AB35" s="245"/>
      <c r="AC35" s="244"/>
      <c r="AD35" s="245"/>
      <c r="AE35" s="245"/>
      <c r="AF35" s="244"/>
      <c r="AG35" s="244"/>
      <c r="AH35" s="244"/>
      <c r="AI35" s="244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74"/>
      <c r="AN35" s="74"/>
      <c r="AO35" s="74"/>
    </row>
    <row r="36" spans="1:44" s="60" customFormat="1" ht="30" customHeight="1">
      <c r="A36" s="75">
        <v>28</v>
      </c>
      <c r="B36" s="133" t="s">
        <v>216</v>
      </c>
      <c r="C36" s="134" t="s">
        <v>127</v>
      </c>
      <c r="D36" s="130" t="s">
        <v>154</v>
      </c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5"/>
      <c r="AB36" s="245"/>
      <c r="AC36" s="244"/>
      <c r="AD36" s="245"/>
      <c r="AE36" s="245"/>
      <c r="AF36" s="244"/>
      <c r="AG36" s="244"/>
      <c r="AH36" s="244"/>
      <c r="AI36" s="244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74"/>
      <c r="AN36" s="74"/>
      <c r="AO36" s="74"/>
    </row>
    <row r="37" spans="1:44" s="60" customFormat="1" ht="48" customHeight="1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75">
        <f>SUM(AJ9:AJ36)</f>
        <v>0</v>
      </c>
      <c r="AK37" s="75">
        <f>SUM(AK9:AK36)</f>
        <v>0</v>
      </c>
      <c r="AL37" s="75">
        <f>SUM(AL9:AL36)</f>
        <v>0</v>
      </c>
      <c r="AM37" s="74"/>
      <c r="AN37" s="26"/>
      <c r="AO37" s="26"/>
      <c r="AP37" s="56"/>
      <c r="AQ37" s="56"/>
      <c r="AR37" s="56"/>
    </row>
    <row r="38" spans="1:44" s="6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4"/>
      <c r="AN38" s="74"/>
      <c r="AO38" s="74"/>
    </row>
    <row r="39" spans="1:44" s="60" customFormat="1" ht="41.25" customHeight="1">
      <c r="A39" s="306" t="s">
        <v>13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7"/>
      <c r="AJ39" s="45" t="s">
        <v>14</v>
      </c>
      <c r="AK39" s="45" t="s">
        <v>15</v>
      </c>
      <c r="AL39" s="45" t="s">
        <v>16</v>
      </c>
      <c r="AM39" s="66" t="s">
        <v>17</v>
      </c>
      <c r="AN39" s="66" t="s">
        <v>18</v>
      </c>
      <c r="AO39" s="66" t="s">
        <v>19</v>
      </c>
    </row>
    <row r="40" spans="1:44" s="60" customFormat="1" ht="30" customHeight="1">
      <c r="A40" s="75" t="s">
        <v>5</v>
      </c>
      <c r="B40" s="73"/>
      <c r="C40" s="300" t="s">
        <v>7</v>
      </c>
      <c r="D40" s="301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7" t="s">
        <v>24</v>
      </c>
      <c r="AO40" s="67" t="s">
        <v>25</v>
      </c>
    </row>
    <row r="41" spans="1:44" s="60" customFormat="1" ht="30" customHeight="1">
      <c r="A41" s="75">
        <v>1</v>
      </c>
      <c r="B41" s="128" t="s">
        <v>161</v>
      </c>
      <c r="C41" s="129" t="s">
        <v>162</v>
      </c>
      <c r="D41" s="130" t="s">
        <v>84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03"/>
      <c r="AQ41" s="304"/>
    </row>
    <row r="42" spans="1:44" s="60" customFormat="1" ht="30" customHeight="1">
      <c r="A42" s="75">
        <v>2</v>
      </c>
      <c r="B42" s="128" t="s">
        <v>163</v>
      </c>
      <c r="C42" s="129" t="s">
        <v>164</v>
      </c>
      <c r="D42" s="130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4"/>
      <c r="AQ42" s="74"/>
    </row>
    <row r="43" spans="1:44" s="60" customFormat="1" ht="30" customHeight="1">
      <c r="A43" s="75">
        <v>3</v>
      </c>
      <c r="B43" s="128" t="s">
        <v>165</v>
      </c>
      <c r="C43" s="129" t="s">
        <v>166</v>
      </c>
      <c r="D43" s="130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4"/>
      <c r="AQ43" s="74"/>
    </row>
    <row r="44" spans="1:44" s="60" customFormat="1" ht="30" customHeight="1">
      <c r="A44" s="75">
        <v>4</v>
      </c>
      <c r="B44" s="128" t="s">
        <v>167</v>
      </c>
      <c r="C44" s="129" t="s">
        <v>168</v>
      </c>
      <c r="D44" s="130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4"/>
      <c r="AQ44" s="74"/>
    </row>
    <row r="45" spans="1:44" s="60" customFormat="1" ht="30" customHeight="1">
      <c r="A45" s="75">
        <v>5</v>
      </c>
      <c r="B45" s="128" t="s">
        <v>169</v>
      </c>
      <c r="C45" s="129" t="s">
        <v>170</v>
      </c>
      <c r="D45" s="130" t="s">
        <v>171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4"/>
      <c r="AQ45" s="74"/>
    </row>
    <row r="46" spans="1:44" s="60" customFormat="1" ht="30" customHeight="1">
      <c r="A46" s="75">
        <v>6</v>
      </c>
      <c r="B46" s="128" t="s">
        <v>172</v>
      </c>
      <c r="C46" s="129" t="s">
        <v>173</v>
      </c>
      <c r="D46" s="130" t="s">
        <v>174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4"/>
      <c r="AQ46" s="74"/>
    </row>
    <row r="47" spans="1:44" s="60" customFormat="1" ht="30" customHeight="1">
      <c r="A47" s="75">
        <v>7</v>
      </c>
      <c r="B47" s="128" t="s">
        <v>175</v>
      </c>
      <c r="C47" s="129" t="s">
        <v>176</v>
      </c>
      <c r="D47" s="130" t="s">
        <v>177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4"/>
      <c r="AQ47" s="74"/>
    </row>
    <row r="48" spans="1:44" s="60" customFormat="1" ht="30" customHeight="1">
      <c r="A48" s="75">
        <v>8</v>
      </c>
      <c r="B48" s="128" t="s">
        <v>178</v>
      </c>
      <c r="C48" s="129" t="s">
        <v>179</v>
      </c>
      <c r="D48" s="130" t="s">
        <v>76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4"/>
      <c r="AQ48" s="74"/>
    </row>
    <row r="49" spans="1:43" s="60" customFormat="1" ht="30" customHeight="1">
      <c r="A49" s="75">
        <v>9</v>
      </c>
      <c r="B49" s="128" t="s">
        <v>180</v>
      </c>
      <c r="C49" s="129" t="s">
        <v>181</v>
      </c>
      <c r="D49" s="130" t="s">
        <v>113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4"/>
      <c r="AQ49" s="74"/>
    </row>
    <row r="50" spans="1:43" s="60" customFormat="1" ht="30" customHeight="1">
      <c r="A50" s="75">
        <v>10</v>
      </c>
      <c r="B50" s="128" t="s">
        <v>182</v>
      </c>
      <c r="C50" s="129" t="s">
        <v>183</v>
      </c>
      <c r="D50" s="130" t="s">
        <v>59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4"/>
      <c r="AQ50" s="74"/>
    </row>
    <row r="51" spans="1:43" s="60" customFormat="1" ht="30" customHeight="1">
      <c r="A51" s="75">
        <v>11</v>
      </c>
      <c r="B51" s="128" t="s">
        <v>184</v>
      </c>
      <c r="C51" s="129" t="s">
        <v>185</v>
      </c>
      <c r="D51" s="130" t="s">
        <v>186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4"/>
      <c r="AQ51" s="74"/>
    </row>
    <row r="52" spans="1:43" s="60" customFormat="1" ht="30" customHeight="1">
      <c r="A52" s="75">
        <v>12</v>
      </c>
      <c r="B52" s="128" t="s">
        <v>187</v>
      </c>
      <c r="C52" s="129" t="s">
        <v>28</v>
      </c>
      <c r="D52" s="130" t="s">
        <v>79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4"/>
      <c r="AQ52" s="74"/>
    </row>
    <row r="53" spans="1:43" s="60" customFormat="1" ht="30" customHeight="1">
      <c r="A53" s="75">
        <v>13</v>
      </c>
      <c r="B53" s="128" t="s">
        <v>188</v>
      </c>
      <c r="C53" s="129" t="s">
        <v>189</v>
      </c>
      <c r="D53" s="130" t="s">
        <v>190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4"/>
      <c r="AQ53" s="74"/>
    </row>
    <row r="54" spans="1:43" s="60" customFormat="1" ht="30" customHeight="1">
      <c r="A54" s="75">
        <v>14</v>
      </c>
      <c r="B54" s="128" t="s">
        <v>191</v>
      </c>
      <c r="C54" s="129" t="s">
        <v>192</v>
      </c>
      <c r="D54" s="130" t="s">
        <v>64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03"/>
      <c r="AQ54" s="304"/>
    </row>
    <row r="55" spans="1:43" s="60" customFormat="1" ht="30" customHeight="1">
      <c r="A55" s="75">
        <v>15</v>
      </c>
      <c r="B55" s="128" t="s">
        <v>193</v>
      </c>
      <c r="C55" s="129" t="s">
        <v>31</v>
      </c>
      <c r="D55" s="130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75">
        <v>16</v>
      </c>
      <c r="B56" s="128" t="s">
        <v>194</v>
      </c>
      <c r="C56" s="129" t="s">
        <v>195</v>
      </c>
      <c r="D56" s="130" t="s">
        <v>112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75">
        <v>17</v>
      </c>
      <c r="B57" s="128" t="s">
        <v>196</v>
      </c>
      <c r="C57" s="129" t="s">
        <v>197</v>
      </c>
      <c r="D57" s="130" t="s">
        <v>112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75">
        <v>18</v>
      </c>
      <c r="B58" s="128" t="s">
        <v>198</v>
      </c>
      <c r="C58" s="129" t="s">
        <v>199</v>
      </c>
      <c r="D58" s="130" t="s">
        <v>82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75">
        <v>19</v>
      </c>
      <c r="B59" s="128">
        <v>1610020013</v>
      </c>
      <c r="C59" s="129" t="s">
        <v>200</v>
      </c>
      <c r="D59" s="130" t="s">
        <v>82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75">
        <v>20</v>
      </c>
      <c r="B60" s="131" t="s">
        <v>201</v>
      </c>
      <c r="C60" s="132" t="s">
        <v>202</v>
      </c>
      <c r="D60" s="130" t="s">
        <v>203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60" customFormat="1" ht="30" customHeight="1">
      <c r="A61" s="75">
        <v>21</v>
      </c>
      <c r="B61" s="133" t="s">
        <v>204</v>
      </c>
      <c r="C61" s="134" t="s">
        <v>205</v>
      </c>
      <c r="D61" s="130" t="s">
        <v>129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75">
        <v>22</v>
      </c>
      <c r="B62" s="133" t="s">
        <v>206</v>
      </c>
      <c r="C62" s="134" t="s">
        <v>207</v>
      </c>
      <c r="D62" s="130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75">
        <v>23</v>
      </c>
      <c r="B63" s="133" t="s">
        <v>208</v>
      </c>
      <c r="C63" s="134" t="s">
        <v>150</v>
      </c>
      <c r="D63" s="130" t="s">
        <v>114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75">
        <v>24</v>
      </c>
      <c r="B64" s="133" t="s">
        <v>209</v>
      </c>
      <c r="C64" s="134" t="s">
        <v>139</v>
      </c>
      <c r="D64" s="135" t="s">
        <v>34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75">
        <v>25</v>
      </c>
      <c r="B65" s="133" t="s">
        <v>210</v>
      </c>
      <c r="C65" s="134" t="s">
        <v>211</v>
      </c>
      <c r="D65" s="130" t="s">
        <v>110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75">
        <v>26</v>
      </c>
      <c r="B66" s="133" t="s">
        <v>212</v>
      </c>
      <c r="C66" s="134" t="s">
        <v>28</v>
      </c>
      <c r="D66" s="130" t="s">
        <v>141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75">
        <v>27</v>
      </c>
      <c r="B67" s="133" t="s">
        <v>213</v>
      </c>
      <c r="C67" s="134" t="s">
        <v>214</v>
      </c>
      <c r="D67" s="130" t="s">
        <v>215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75">
        <v>28</v>
      </c>
      <c r="B68" s="133" t="s">
        <v>216</v>
      </c>
      <c r="C68" s="134" t="s">
        <v>127</v>
      </c>
      <c r="D68" s="130" t="s">
        <v>154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05" t="s">
        <v>12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75">
        <f t="shared" ref="AJ69:AO69" si="9">SUM(AJ41:AJ68)</f>
        <v>0</v>
      </c>
      <c r="AK69" s="75">
        <f t="shared" si="9"/>
        <v>0</v>
      </c>
      <c r="AL69" s="75">
        <f t="shared" si="9"/>
        <v>0</v>
      </c>
      <c r="AM69" s="75">
        <f t="shared" si="9"/>
        <v>0</v>
      </c>
      <c r="AN69" s="75">
        <f t="shared" si="9"/>
        <v>0</v>
      </c>
      <c r="AO69" s="75">
        <f t="shared" si="9"/>
        <v>0</v>
      </c>
    </row>
    <row r="70" spans="1:41" ht="15.75" customHeight="1">
      <c r="A70" s="26"/>
      <c r="B70" s="26"/>
      <c r="C70" s="308"/>
      <c r="D70" s="308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41" ht="15.75" customHeight="1">
      <c r="C71" s="7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41" ht="15.75" customHeight="1">
      <c r="C72" s="76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41" ht="15.75" customHeight="1">
      <c r="C73" s="308"/>
      <c r="D73" s="30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41" ht="15.75" customHeight="1">
      <c r="C74" s="308"/>
      <c r="D74" s="308"/>
      <c r="E74" s="308"/>
      <c r="F74" s="308"/>
      <c r="G74" s="308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41" ht="15.75" customHeight="1">
      <c r="C75" s="308"/>
      <c r="D75" s="308"/>
      <c r="E75" s="30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41" ht="15.75" customHeight="1">
      <c r="C76" s="308"/>
      <c r="D76" s="30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9" t="s">
        <v>629</v>
      </c>
      <c r="AG6" s="299"/>
      <c r="AH6" s="299"/>
      <c r="AI6" s="299"/>
      <c r="AJ6" s="299"/>
      <c r="AK6" s="299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519</v>
      </c>
      <c r="C9" s="148" t="s">
        <v>635</v>
      </c>
      <c r="D9" s="172" t="s">
        <v>53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58"/>
      <c r="U9" s="168"/>
      <c r="V9" s="168"/>
      <c r="W9" s="168"/>
      <c r="X9" s="168"/>
      <c r="Y9" s="168"/>
      <c r="Z9" s="168"/>
      <c r="AA9" s="168"/>
      <c r="AB9" s="168"/>
      <c r="AC9" s="158"/>
      <c r="AD9" s="15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2" si="0">COUNTIF(E9:AI9,"P")+2*COUNTIF(F9:AJ9,"2P")</f>
        <v>0</v>
      </c>
      <c r="AL9" s="3">
        <f t="shared" ref="AL9:AL3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521</v>
      </c>
      <c r="C10" s="148" t="s">
        <v>636</v>
      </c>
      <c r="D10" s="172" t="s">
        <v>93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58"/>
      <c r="U10" s="168"/>
      <c r="V10" s="168"/>
      <c r="W10" s="168"/>
      <c r="X10" s="168"/>
      <c r="Y10" s="168"/>
      <c r="Z10" s="168"/>
      <c r="AA10" s="168"/>
      <c r="AB10" s="168"/>
      <c r="AC10" s="158"/>
      <c r="AD10" s="158"/>
      <c r="AE10" s="168"/>
      <c r="AF10" s="168"/>
      <c r="AG10" s="168"/>
      <c r="AH10" s="168"/>
      <c r="AI10" s="168"/>
      <c r="AJ10" s="3">
        <f t="shared" ref="AJ10:AJ3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522</v>
      </c>
      <c r="C11" s="148" t="s">
        <v>637</v>
      </c>
      <c r="D11" s="172" t="s">
        <v>26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58"/>
      <c r="U11" s="168"/>
      <c r="V11" s="168"/>
      <c r="W11" s="168"/>
      <c r="X11" s="168"/>
      <c r="Y11" s="168"/>
      <c r="Z11" s="168"/>
      <c r="AA11" s="168"/>
      <c r="AB11" s="168"/>
      <c r="AC11" s="158"/>
      <c r="AD11" s="15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523</v>
      </c>
      <c r="C12" s="148" t="s">
        <v>638</v>
      </c>
      <c r="D12" s="172" t="s">
        <v>26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58"/>
      <c r="U12" s="168"/>
      <c r="V12" s="168"/>
      <c r="W12" s="168"/>
      <c r="X12" s="168"/>
      <c r="Y12" s="168"/>
      <c r="Z12" s="168"/>
      <c r="AA12" s="168"/>
      <c r="AB12" s="168"/>
      <c r="AC12" s="158"/>
      <c r="AD12" s="15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7" t="s">
        <v>643</v>
      </c>
      <c r="C13" s="148" t="s">
        <v>80</v>
      </c>
      <c r="D13" s="172" t="s">
        <v>26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58"/>
      <c r="U13" s="168"/>
      <c r="V13" s="168"/>
      <c r="W13" s="168"/>
      <c r="X13" s="168"/>
      <c r="Y13" s="168"/>
      <c r="Z13" s="168"/>
      <c r="AA13" s="168"/>
      <c r="AB13" s="168"/>
      <c r="AC13" s="158"/>
      <c r="AD13" s="15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527</v>
      </c>
      <c r="C14" s="148" t="s">
        <v>528</v>
      </c>
      <c r="D14" s="172" t="s">
        <v>58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58"/>
      <c r="U14" s="168"/>
      <c r="V14" s="168"/>
      <c r="W14" s="168"/>
      <c r="X14" s="168"/>
      <c r="Y14" s="168"/>
      <c r="Z14" s="168"/>
      <c r="AA14" s="168"/>
      <c r="AB14" s="168"/>
      <c r="AC14" s="158"/>
      <c r="AD14" s="15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677</v>
      </c>
      <c r="C15" s="148" t="s">
        <v>676</v>
      </c>
      <c r="D15" s="172" t="s">
        <v>129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58"/>
      <c r="U15" s="168"/>
      <c r="V15" s="168"/>
      <c r="W15" s="168"/>
      <c r="X15" s="168"/>
      <c r="Y15" s="168"/>
      <c r="Z15" s="168"/>
      <c r="AA15" s="168"/>
      <c r="AB15" s="168"/>
      <c r="AC15" s="158"/>
      <c r="AD15" s="15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119" customFormat="1" ht="30" customHeight="1">
      <c r="A16" s="112">
        <v>8</v>
      </c>
      <c r="B16" s="147" t="s">
        <v>530</v>
      </c>
      <c r="C16" s="148" t="s">
        <v>124</v>
      </c>
      <c r="D16" s="172" t="s">
        <v>531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58"/>
      <c r="U16" s="173"/>
      <c r="V16" s="173"/>
      <c r="W16" s="173"/>
      <c r="X16" s="173"/>
      <c r="Y16" s="173"/>
      <c r="Z16" s="173"/>
      <c r="AA16" s="173"/>
      <c r="AB16" s="173"/>
      <c r="AC16" s="158"/>
      <c r="AD16" s="158"/>
      <c r="AE16" s="173"/>
      <c r="AF16" s="173"/>
      <c r="AG16" s="173"/>
      <c r="AH16" s="173"/>
      <c r="AI16" s="173"/>
      <c r="AJ16" s="117">
        <f t="shared" si="2"/>
        <v>0</v>
      </c>
      <c r="AK16" s="117">
        <f t="shared" si="0"/>
        <v>0</v>
      </c>
      <c r="AL16" s="117">
        <f t="shared" si="1"/>
        <v>0</v>
      </c>
      <c r="AM16" s="118"/>
      <c r="AN16" s="118"/>
      <c r="AO16" s="118"/>
    </row>
    <row r="17" spans="1:41" s="60" customFormat="1" ht="30" customHeight="1">
      <c r="A17" s="3">
        <v>9</v>
      </c>
      <c r="B17" s="147" t="s">
        <v>532</v>
      </c>
      <c r="C17" s="148" t="s">
        <v>448</v>
      </c>
      <c r="D17" s="172" t="s">
        <v>85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58"/>
      <c r="U17" s="173"/>
      <c r="V17" s="173"/>
      <c r="W17" s="173"/>
      <c r="X17" s="173"/>
      <c r="Y17" s="173"/>
      <c r="Z17" s="173"/>
      <c r="AA17" s="173"/>
      <c r="AB17" s="173"/>
      <c r="AC17" s="158"/>
      <c r="AD17" s="158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47" t="s">
        <v>533</v>
      </c>
      <c r="C18" s="148" t="s">
        <v>534</v>
      </c>
      <c r="D18" s="172" t="s">
        <v>40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8"/>
      <c r="U18" s="168"/>
      <c r="V18" s="168"/>
      <c r="W18" s="168"/>
      <c r="X18" s="168"/>
      <c r="Y18" s="168"/>
      <c r="Z18" s="168"/>
      <c r="AA18" s="168"/>
      <c r="AB18" s="168"/>
      <c r="AC18" s="158"/>
      <c r="AD18" s="15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47" t="s">
        <v>536</v>
      </c>
      <c r="C19" s="148" t="s">
        <v>101</v>
      </c>
      <c r="D19" s="172" t="s">
        <v>74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58"/>
      <c r="U19" s="168"/>
      <c r="V19" s="168"/>
      <c r="W19" s="168"/>
      <c r="X19" s="168"/>
      <c r="Y19" s="168"/>
      <c r="Z19" s="168"/>
      <c r="AA19" s="168"/>
      <c r="AB19" s="168"/>
      <c r="AC19" s="158"/>
      <c r="AD19" s="15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47" t="s">
        <v>541</v>
      </c>
      <c r="C20" s="148" t="s">
        <v>639</v>
      </c>
      <c r="D20" s="172" t="s">
        <v>42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58"/>
      <c r="U20" s="168"/>
      <c r="V20" s="168"/>
      <c r="W20" s="168"/>
      <c r="X20" s="168"/>
      <c r="Y20" s="168"/>
      <c r="Z20" s="168"/>
      <c r="AA20" s="168"/>
      <c r="AB20" s="168"/>
      <c r="AC20" s="158"/>
      <c r="AD20" s="15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47" t="s">
        <v>543</v>
      </c>
      <c r="C21" s="148" t="s">
        <v>640</v>
      </c>
      <c r="D21" s="172" t="s">
        <v>78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58"/>
      <c r="U21" s="174"/>
      <c r="V21" s="174"/>
      <c r="W21" s="174"/>
      <c r="X21" s="174"/>
      <c r="Y21" s="174"/>
      <c r="Z21" s="174"/>
      <c r="AA21" s="174"/>
      <c r="AB21" s="174"/>
      <c r="AC21" s="158"/>
      <c r="AD21" s="158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47" t="s">
        <v>544</v>
      </c>
      <c r="C22" s="148" t="s">
        <v>87</v>
      </c>
      <c r="D22" s="172" t="s">
        <v>78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58"/>
      <c r="U22" s="168"/>
      <c r="V22" s="168"/>
      <c r="W22" s="168"/>
      <c r="X22" s="168"/>
      <c r="Y22" s="168"/>
      <c r="Z22" s="168"/>
      <c r="AA22" s="168"/>
      <c r="AB22" s="168"/>
      <c r="AC22" s="158"/>
      <c r="AD22" s="15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303"/>
      <c r="AN22" s="304"/>
      <c r="AO22" s="63"/>
    </row>
    <row r="23" spans="1:41" s="60" customFormat="1" ht="30" customHeight="1">
      <c r="A23" s="3">
        <v>15</v>
      </c>
      <c r="B23" s="147" t="s">
        <v>546</v>
      </c>
      <c r="C23" s="148" t="s">
        <v>547</v>
      </c>
      <c r="D23" s="172" t="s">
        <v>61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58"/>
      <c r="U23" s="168"/>
      <c r="V23" s="168"/>
      <c r="W23" s="168"/>
      <c r="X23" s="168"/>
      <c r="Y23" s="168"/>
      <c r="Z23" s="168"/>
      <c r="AA23" s="168"/>
      <c r="AB23" s="168"/>
      <c r="AC23" s="158"/>
      <c r="AD23" s="15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47" t="s">
        <v>548</v>
      </c>
      <c r="C24" s="148" t="s">
        <v>549</v>
      </c>
      <c r="D24" s="172" t="s">
        <v>262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58"/>
      <c r="U24" s="168"/>
      <c r="V24" s="168"/>
      <c r="W24" s="168"/>
      <c r="X24" s="168"/>
      <c r="Y24" s="168"/>
      <c r="Z24" s="168"/>
      <c r="AA24" s="168"/>
      <c r="AB24" s="168"/>
      <c r="AC24" s="158"/>
      <c r="AD24" s="15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47" t="s">
        <v>550</v>
      </c>
      <c r="C25" s="148" t="s">
        <v>641</v>
      </c>
      <c r="D25" s="172" t="s">
        <v>35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58"/>
      <c r="U25" s="168"/>
      <c r="V25" s="168"/>
      <c r="W25" s="168"/>
      <c r="X25" s="168"/>
      <c r="Y25" s="168"/>
      <c r="Z25" s="168"/>
      <c r="AA25" s="168"/>
      <c r="AB25" s="168"/>
      <c r="AC25" s="158"/>
      <c r="AD25" s="15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518</v>
      </c>
      <c r="C26" s="114" t="s">
        <v>642</v>
      </c>
      <c r="D26" s="115" t="s">
        <v>35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58"/>
      <c r="U26" s="168"/>
      <c r="V26" s="168"/>
      <c r="W26" s="168"/>
      <c r="X26" s="168"/>
      <c r="Y26" s="168"/>
      <c r="Z26" s="168"/>
      <c r="AA26" s="168"/>
      <c r="AB26" s="168"/>
      <c r="AC26" s="158"/>
      <c r="AD26" s="15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47" t="s">
        <v>552</v>
      </c>
      <c r="C27" s="148" t="s">
        <v>553</v>
      </c>
      <c r="D27" s="172" t="s">
        <v>112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58"/>
      <c r="U27" s="168"/>
      <c r="V27" s="168"/>
      <c r="W27" s="168"/>
      <c r="X27" s="168"/>
      <c r="Y27" s="168"/>
      <c r="Z27" s="168"/>
      <c r="AA27" s="168"/>
      <c r="AB27" s="168"/>
      <c r="AC27" s="158"/>
      <c r="AD27" s="15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554</v>
      </c>
      <c r="C28" s="148" t="s">
        <v>128</v>
      </c>
      <c r="D28" s="172" t="s">
        <v>89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58"/>
      <c r="U28" s="168"/>
      <c r="V28" s="168"/>
      <c r="W28" s="168"/>
      <c r="X28" s="168"/>
      <c r="Y28" s="168"/>
      <c r="Z28" s="168"/>
      <c r="AA28" s="168"/>
      <c r="AB28" s="168"/>
      <c r="AC28" s="158"/>
      <c r="AD28" s="15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47" t="s">
        <v>556</v>
      </c>
      <c r="C29" s="148" t="s">
        <v>557</v>
      </c>
      <c r="D29" s="172" t="s">
        <v>90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58"/>
      <c r="U29" s="168"/>
      <c r="V29" s="168"/>
      <c r="W29" s="168"/>
      <c r="X29" s="168"/>
      <c r="Y29" s="168"/>
      <c r="Z29" s="168"/>
      <c r="AA29" s="168"/>
      <c r="AB29" s="168"/>
      <c r="AC29" s="158"/>
      <c r="AD29" s="15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47" t="s">
        <v>558</v>
      </c>
      <c r="C30" s="148" t="s">
        <v>94</v>
      </c>
      <c r="D30" s="172" t="s">
        <v>107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58"/>
      <c r="U30" s="168"/>
      <c r="V30" s="168"/>
      <c r="W30" s="168"/>
      <c r="X30" s="168"/>
      <c r="Y30" s="168"/>
      <c r="Z30" s="168"/>
      <c r="AA30" s="168"/>
      <c r="AB30" s="168"/>
      <c r="AC30" s="158"/>
      <c r="AD30" s="15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47"/>
      <c r="C31" s="148"/>
      <c r="D31" s="172"/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58"/>
      <c r="U31" s="168"/>
      <c r="V31" s="168"/>
      <c r="W31" s="168"/>
      <c r="X31" s="168"/>
      <c r="Y31" s="168"/>
      <c r="Z31" s="168"/>
      <c r="AA31" s="168"/>
      <c r="AB31" s="168"/>
      <c r="AC31" s="168"/>
      <c r="AD31" s="15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47"/>
      <c r="C32" s="148"/>
      <c r="D32" s="172"/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58"/>
      <c r="U32" s="168"/>
      <c r="V32" s="168"/>
      <c r="W32" s="168"/>
      <c r="X32" s="168"/>
      <c r="Y32" s="168"/>
      <c r="Z32" s="168"/>
      <c r="AA32" s="168"/>
      <c r="AB32" s="168"/>
      <c r="AC32" s="168"/>
      <c r="AD32" s="15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48" customHeight="1">
      <c r="A33" s="305" t="s">
        <v>12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">
        <f>SUM(AJ9:AJ32)</f>
        <v>0</v>
      </c>
      <c r="AK33" s="3">
        <f>SUM(AK9:AK32)</f>
        <v>0</v>
      </c>
      <c r="AL33" s="3">
        <f>SUM(AL9:AL32)</f>
        <v>0</v>
      </c>
      <c r="AM33" s="63"/>
      <c r="AN33" s="26"/>
      <c r="AO33" s="26"/>
      <c r="AP33" s="56"/>
      <c r="AQ33" s="56"/>
      <c r="AR33" s="56"/>
    </row>
    <row r="34" spans="1:44" s="60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3"/>
      <c r="AN34" s="63"/>
      <c r="AO34" s="63"/>
    </row>
    <row r="35" spans="1:44" s="60" customFormat="1" ht="41.25" customHeight="1">
      <c r="A35" s="306" t="s">
        <v>13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7"/>
      <c r="AJ35" s="45" t="s">
        <v>14</v>
      </c>
      <c r="AK35" s="45" t="s">
        <v>15</v>
      </c>
      <c r="AL35" s="45" t="s">
        <v>16</v>
      </c>
      <c r="AM35" s="66" t="s">
        <v>17</v>
      </c>
      <c r="AN35" s="66" t="s">
        <v>18</v>
      </c>
      <c r="AO35" s="66" t="s">
        <v>19</v>
      </c>
    </row>
    <row r="36" spans="1:44" s="60" customFormat="1" ht="30" customHeight="1">
      <c r="A36" s="3" t="s">
        <v>5</v>
      </c>
      <c r="B36" s="52"/>
      <c r="C36" s="300" t="s">
        <v>7</v>
      </c>
      <c r="D36" s="301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67" t="s">
        <v>24</v>
      </c>
      <c r="AO36" s="67" t="s">
        <v>25</v>
      </c>
    </row>
    <row r="37" spans="1:44" s="60" customFormat="1" ht="30" customHeight="1">
      <c r="A37" s="3">
        <v>1</v>
      </c>
      <c r="B37" s="147" t="s">
        <v>519</v>
      </c>
      <c r="C37" s="148" t="s">
        <v>635</v>
      </c>
      <c r="D37" s="172" t="s">
        <v>53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>COUNTIF(H37:AL37,"CT")</f>
        <v>0</v>
      </c>
      <c r="AN37" s="32">
        <f>COUNTIF(I37:AM37,"HT")</f>
        <v>0</v>
      </c>
      <c r="AO37" s="32">
        <f>COUNTIF(J37:AN37,"VK")</f>
        <v>0</v>
      </c>
      <c r="AP37" s="303"/>
      <c r="AQ37" s="304"/>
    </row>
    <row r="38" spans="1:44" s="60" customFormat="1" ht="30" customHeight="1">
      <c r="A38" s="3">
        <v>2</v>
      </c>
      <c r="B38" s="147" t="s">
        <v>521</v>
      </c>
      <c r="C38" s="148" t="s">
        <v>636</v>
      </c>
      <c r="D38" s="172" t="s">
        <v>93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3">COUNTIF(E38:AI38,"BT")</f>
        <v>0</v>
      </c>
      <c r="AK38" s="32">
        <f t="shared" ref="AK38:AK60" si="4">COUNTIF(F38:AJ38,"D")</f>
        <v>0</v>
      </c>
      <c r="AL38" s="32">
        <f t="shared" ref="AL38:AL60" si="5">COUNTIF(G38:AK38,"ĐP")</f>
        <v>0</v>
      </c>
      <c r="AM38" s="32">
        <f t="shared" ref="AM38:AM60" si="6">COUNTIF(H38:AL38,"CT")</f>
        <v>0</v>
      </c>
      <c r="AN38" s="32">
        <f t="shared" ref="AN38:AN60" si="7">COUNTIF(I38:AM38,"HT")</f>
        <v>0</v>
      </c>
      <c r="AO38" s="32">
        <f t="shared" ref="AO38:AO60" si="8">COUNTIF(J38:AN38,"VK")</f>
        <v>0</v>
      </c>
      <c r="AP38" s="63"/>
      <c r="AQ38" s="63"/>
    </row>
    <row r="39" spans="1:44" s="60" customFormat="1" ht="30" customHeight="1">
      <c r="A39" s="3">
        <v>3</v>
      </c>
      <c r="B39" s="147" t="s">
        <v>522</v>
      </c>
      <c r="C39" s="148" t="s">
        <v>637</v>
      </c>
      <c r="D39" s="172" t="s">
        <v>26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4" s="60" customFormat="1" ht="30" customHeight="1">
      <c r="A40" s="3">
        <v>4</v>
      </c>
      <c r="B40" s="147" t="s">
        <v>523</v>
      </c>
      <c r="C40" s="148" t="s">
        <v>638</v>
      </c>
      <c r="D40" s="17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4" s="60" customFormat="1" ht="30" customHeight="1">
      <c r="A41" s="3">
        <v>5</v>
      </c>
      <c r="B41" s="147" t="s">
        <v>643</v>
      </c>
      <c r="C41" s="148" t="s">
        <v>80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4" s="60" customFormat="1" ht="30" customHeight="1">
      <c r="A42" s="3">
        <v>6</v>
      </c>
      <c r="B42" s="147" t="s">
        <v>527</v>
      </c>
      <c r="C42" s="148" t="s">
        <v>528</v>
      </c>
      <c r="D42" s="172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4" s="60" customFormat="1" ht="30" customHeight="1">
      <c r="A43" s="3">
        <v>7</v>
      </c>
      <c r="B43" s="147" t="s">
        <v>677</v>
      </c>
      <c r="C43" s="148" t="s">
        <v>676</v>
      </c>
      <c r="D43" s="172" t="s">
        <v>129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4" s="60" customFormat="1" ht="30" customHeight="1">
      <c r="A44" s="3">
        <v>8</v>
      </c>
      <c r="B44" s="147" t="s">
        <v>530</v>
      </c>
      <c r="C44" s="148" t="s">
        <v>124</v>
      </c>
      <c r="D44" s="172" t="s">
        <v>531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4" s="60" customFormat="1" ht="30" customHeight="1">
      <c r="A45" s="3">
        <v>9</v>
      </c>
      <c r="B45" s="147" t="s">
        <v>532</v>
      </c>
      <c r="C45" s="148" t="s">
        <v>448</v>
      </c>
      <c r="D45" s="172" t="s">
        <v>85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4" s="60" customFormat="1" ht="30" customHeight="1">
      <c r="A46" s="3">
        <v>10</v>
      </c>
      <c r="B46" s="147" t="s">
        <v>533</v>
      </c>
      <c r="C46" s="148" t="s">
        <v>534</v>
      </c>
      <c r="D46" s="172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4" s="60" customFormat="1" ht="30" customHeight="1">
      <c r="A47" s="3">
        <v>11</v>
      </c>
      <c r="B47" s="147" t="s">
        <v>536</v>
      </c>
      <c r="C47" s="148" t="s">
        <v>101</v>
      </c>
      <c r="D47" s="172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4" s="60" customFormat="1" ht="30" customHeight="1">
      <c r="A48" s="3">
        <v>12</v>
      </c>
      <c r="B48" s="147" t="s">
        <v>541</v>
      </c>
      <c r="C48" s="148" t="s">
        <v>639</v>
      </c>
      <c r="D48" s="172" t="s">
        <v>42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13</v>
      </c>
      <c r="B49" s="147" t="s">
        <v>543</v>
      </c>
      <c r="C49" s="148" t="s">
        <v>640</v>
      </c>
      <c r="D49" s="172" t="s">
        <v>78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14</v>
      </c>
      <c r="B50" s="147" t="s">
        <v>544</v>
      </c>
      <c r="C50" s="148" t="s">
        <v>87</v>
      </c>
      <c r="D50" s="172" t="s">
        <v>78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303"/>
      <c r="AQ50" s="304"/>
    </row>
    <row r="51" spans="1:43" s="60" customFormat="1" ht="30" customHeight="1">
      <c r="A51" s="3">
        <v>15</v>
      </c>
      <c r="B51" s="147" t="s">
        <v>546</v>
      </c>
      <c r="C51" s="148" t="s">
        <v>547</v>
      </c>
      <c r="D51" s="172" t="s">
        <v>61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16</v>
      </c>
      <c r="B52" s="147" t="s">
        <v>548</v>
      </c>
      <c r="C52" s="148" t="s">
        <v>549</v>
      </c>
      <c r="D52" s="172" t="s">
        <v>262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17</v>
      </c>
      <c r="B53" s="147" t="s">
        <v>550</v>
      </c>
      <c r="C53" s="148" t="s">
        <v>641</v>
      </c>
      <c r="D53" s="172" t="s">
        <v>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18</v>
      </c>
      <c r="B54" s="113" t="s">
        <v>518</v>
      </c>
      <c r="C54" s="114" t="s">
        <v>642</v>
      </c>
      <c r="D54" s="115" t="s">
        <v>35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19</v>
      </c>
      <c r="B55" s="147" t="s">
        <v>552</v>
      </c>
      <c r="C55" s="148" t="s">
        <v>553</v>
      </c>
      <c r="D55" s="172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20</v>
      </c>
      <c r="B56" s="147" t="s">
        <v>554</v>
      </c>
      <c r="C56" s="148" t="s">
        <v>128</v>
      </c>
      <c r="D56" s="172" t="s">
        <v>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21</v>
      </c>
      <c r="B57" s="147" t="s">
        <v>556</v>
      </c>
      <c r="C57" s="148" t="s">
        <v>557</v>
      </c>
      <c r="D57" s="172" t="s">
        <v>90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22</v>
      </c>
      <c r="B58" s="147" t="s">
        <v>558</v>
      </c>
      <c r="C58" s="148" t="s">
        <v>94</v>
      </c>
      <c r="D58" s="172" t="s">
        <v>107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3">
        <v>23</v>
      </c>
      <c r="B59" s="147"/>
      <c r="C59" s="148"/>
      <c r="D59" s="172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3">
        <v>24</v>
      </c>
      <c r="B60" s="147"/>
      <c r="C60" s="148"/>
      <c r="D60" s="172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ht="51" customHeight="1">
      <c r="A61" s="305" t="s">
        <v>12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">
        <f t="shared" ref="AJ61:AO61" si="9">SUM(AJ37:AJ60)</f>
        <v>0</v>
      </c>
      <c r="AK61" s="3">
        <f t="shared" si="9"/>
        <v>0</v>
      </c>
      <c r="AL61" s="3">
        <f t="shared" si="9"/>
        <v>0</v>
      </c>
      <c r="AM61" s="3">
        <f t="shared" si="9"/>
        <v>0</v>
      </c>
      <c r="AN61" s="3">
        <f t="shared" si="9"/>
        <v>0</v>
      </c>
      <c r="AO61" s="3">
        <f t="shared" si="9"/>
        <v>0</v>
      </c>
    </row>
    <row r="62" spans="1:43" ht="15.75" customHeight="1">
      <c r="A62" s="26"/>
      <c r="B62" s="26"/>
      <c r="C62" s="308"/>
      <c r="D62" s="308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5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5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308"/>
      <c r="D65" s="30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308"/>
      <c r="D66" s="308"/>
      <c r="E66" s="308"/>
      <c r="F66" s="308"/>
      <c r="G66" s="30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3:38" ht="15.75" customHeight="1">
      <c r="C67" s="308"/>
      <c r="D67" s="308"/>
      <c r="E67" s="308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3:38" ht="15.75" customHeight="1">
      <c r="C68" s="308"/>
      <c r="D68" s="30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</sheetData>
  <mergeCells count="20">
    <mergeCell ref="AP37:AQ37"/>
    <mergeCell ref="AP50:AQ50"/>
    <mergeCell ref="A61:AI61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54"/>
  <sheetViews>
    <sheetView zoomScale="51" zoomScaleNormal="51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23" t="s">
        <v>628</v>
      </c>
      <c r="AG6" s="323"/>
      <c r="AH6" s="323"/>
      <c r="AI6" s="323"/>
      <c r="AJ6" s="323"/>
      <c r="AK6" s="323"/>
      <c r="AL6" s="4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29" t="s">
        <v>5</v>
      </c>
      <c r="B8" s="230" t="s">
        <v>6</v>
      </c>
      <c r="C8" s="332" t="s">
        <v>7</v>
      </c>
      <c r="D8" s="333"/>
      <c r="E8" s="231">
        <v>1</v>
      </c>
      <c r="F8" s="231">
        <v>2</v>
      </c>
      <c r="G8" s="231">
        <v>3</v>
      </c>
      <c r="H8" s="231">
        <v>4</v>
      </c>
      <c r="I8" s="231">
        <v>5</v>
      </c>
      <c r="J8" s="231">
        <v>6</v>
      </c>
      <c r="K8" s="231">
        <v>7</v>
      </c>
      <c r="L8" s="231">
        <v>8</v>
      </c>
      <c r="M8" s="231">
        <v>9</v>
      </c>
      <c r="N8" s="231">
        <v>10</v>
      </c>
      <c r="O8" s="231">
        <v>11</v>
      </c>
      <c r="P8" s="231">
        <v>12</v>
      </c>
      <c r="Q8" s="231">
        <v>13</v>
      </c>
      <c r="R8" s="231">
        <v>14</v>
      </c>
      <c r="S8" s="231">
        <v>15</v>
      </c>
      <c r="T8" s="231">
        <v>16</v>
      </c>
      <c r="U8" s="231">
        <v>17</v>
      </c>
      <c r="V8" s="231">
        <v>18</v>
      </c>
      <c r="W8" s="231">
        <v>19</v>
      </c>
      <c r="X8" s="231">
        <v>20</v>
      </c>
      <c r="Y8" s="231">
        <v>21</v>
      </c>
      <c r="Z8" s="231">
        <v>22</v>
      </c>
      <c r="AA8" s="231">
        <v>23</v>
      </c>
      <c r="AB8" s="231">
        <v>24</v>
      </c>
      <c r="AC8" s="231">
        <v>25</v>
      </c>
      <c r="AD8" s="231">
        <v>26</v>
      </c>
      <c r="AE8" s="231">
        <v>27</v>
      </c>
      <c r="AF8" s="231">
        <v>28</v>
      </c>
      <c r="AG8" s="231">
        <v>29</v>
      </c>
      <c r="AH8" s="231">
        <v>30</v>
      </c>
      <c r="AI8" s="231">
        <v>31</v>
      </c>
      <c r="AJ8" s="232" t="s">
        <v>8</v>
      </c>
      <c r="AK8" s="232" t="s">
        <v>9</v>
      </c>
      <c r="AL8" s="232" t="s">
        <v>10</v>
      </c>
    </row>
    <row r="9" spans="1:41" s="1" customFormat="1" ht="30" customHeight="1">
      <c r="A9" s="229">
        <v>1</v>
      </c>
      <c r="B9" s="146" t="s">
        <v>668</v>
      </c>
      <c r="C9" s="227" t="s">
        <v>666</v>
      </c>
      <c r="D9" s="228" t="s">
        <v>56</v>
      </c>
      <c r="E9" s="233"/>
      <c r="F9" s="221"/>
      <c r="G9" s="225"/>
      <c r="H9" s="225"/>
      <c r="I9" s="225"/>
      <c r="J9" s="260"/>
      <c r="K9" s="225"/>
      <c r="L9" s="225"/>
      <c r="M9" s="225"/>
      <c r="N9" s="225"/>
      <c r="O9" s="260"/>
      <c r="P9" s="260"/>
      <c r="Q9" s="260"/>
      <c r="R9" s="225"/>
      <c r="S9" s="225"/>
      <c r="T9" s="225"/>
      <c r="U9" s="225"/>
      <c r="V9" s="200"/>
      <c r="W9" s="221"/>
      <c r="X9" s="221"/>
      <c r="Y9" s="221"/>
      <c r="Z9" s="221"/>
      <c r="AA9" s="221"/>
      <c r="AB9" s="221"/>
      <c r="AC9" s="221"/>
      <c r="AD9" s="261"/>
      <c r="AE9" s="221"/>
      <c r="AF9" s="221"/>
      <c r="AG9" s="221"/>
      <c r="AH9" s="221"/>
      <c r="AI9" s="221"/>
      <c r="AJ9" s="229">
        <f>COUNTIF(E9:AI9,"K")+2*COUNTIF(E9:AI9,"2K")+COUNTIF(E9:AI9,"TK")+COUNTIF(E9:AI9,"KT")</f>
        <v>0</v>
      </c>
      <c r="AK9" s="229">
        <f t="shared" ref="AK9:AK25" si="0">COUNTIF(E9:AI9,"P")+2*COUNTIF(F9:AJ9,"2P")</f>
        <v>0</v>
      </c>
      <c r="AL9" s="22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229">
        <v>2</v>
      </c>
      <c r="B10" s="146" t="s">
        <v>520</v>
      </c>
      <c r="C10" s="227" t="s">
        <v>106</v>
      </c>
      <c r="D10" s="228" t="s">
        <v>43</v>
      </c>
      <c r="E10" s="233"/>
      <c r="F10" s="221"/>
      <c r="G10" s="225"/>
      <c r="H10" s="225"/>
      <c r="I10" s="225"/>
      <c r="J10" s="260"/>
      <c r="K10" s="225"/>
      <c r="L10" s="225"/>
      <c r="M10" s="225"/>
      <c r="N10" s="225"/>
      <c r="O10" s="260"/>
      <c r="P10" s="260"/>
      <c r="Q10" s="260"/>
      <c r="R10" s="225"/>
      <c r="S10" s="225"/>
      <c r="T10" s="225"/>
      <c r="U10" s="225"/>
      <c r="V10" s="200"/>
      <c r="W10" s="221"/>
      <c r="X10" s="221"/>
      <c r="Y10" s="221"/>
      <c r="Z10" s="221"/>
      <c r="AA10" s="221"/>
      <c r="AB10" s="221"/>
      <c r="AC10" s="221"/>
      <c r="AD10" s="261"/>
      <c r="AE10" s="221"/>
      <c r="AF10" s="221"/>
      <c r="AG10" s="221"/>
      <c r="AH10" s="221"/>
      <c r="AI10" s="221"/>
      <c r="AJ10" s="229">
        <f t="shared" ref="AJ10:AJ25" si="2">COUNTIF(E10:AI10,"K")+2*COUNTIF(E10:AI10,"2K")+COUNTIF(E10:AI10,"TK")+COUNTIF(E10:AI10,"KT")</f>
        <v>0</v>
      </c>
      <c r="AK10" s="229">
        <f t="shared" si="0"/>
        <v>0</v>
      </c>
      <c r="AL10" s="229">
        <f t="shared" si="1"/>
        <v>0</v>
      </c>
      <c r="AM10" s="25"/>
      <c r="AN10" s="25"/>
      <c r="AO10" s="25"/>
    </row>
    <row r="11" spans="1:41" s="1" customFormat="1" ht="30" customHeight="1">
      <c r="A11" s="229">
        <v>3</v>
      </c>
      <c r="B11" s="146" t="s">
        <v>524</v>
      </c>
      <c r="C11" s="227" t="s">
        <v>525</v>
      </c>
      <c r="D11" s="228" t="s">
        <v>26</v>
      </c>
      <c r="E11" s="233"/>
      <c r="F11" s="221"/>
      <c r="G11" s="225"/>
      <c r="H11" s="225"/>
      <c r="I11" s="225"/>
      <c r="J11" s="260"/>
      <c r="K11" s="225"/>
      <c r="L11" s="225"/>
      <c r="M11" s="225"/>
      <c r="N11" s="225"/>
      <c r="O11" s="260"/>
      <c r="P11" s="260"/>
      <c r="Q11" s="260"/>
      <c r="R11" s="225"/>
      <c r="S11" s="225"/>
      <c r="T11" s="225"/>
      <c r="U11" s="225"/>
      <c r="V11" s="200"/>
      <c r="W11" s="221"/>
      <c r="X11" s="221"/>
      <c r="Y11" s="221"/>
      <c r="Z11" s="221"/>
      <c r="AA11" s="221"/>
      <c r="AB11" s="221"/>
      <c r="AC11" s="221"/>
      <c r="AD11" s="261"/>
      <c r="AE11" s="221"/>
      <c r="AF11" s="221"/>
      <c r="AG11" s="221"/>
      <c r="AH11" s="221"/>
      <c r="AI11" s="221"/>
      <c r="AJ11" s="229">
        <f t="shared" si="2"/>
        <v>0</v>
      </c>
      <c r="AK11" s="229">
        <f t="shared" si="0"/>
        <v>0</v>
      </c>
      <c r="AL11" s="229">
        <f t="shared" si="1"/>
        <v>0</v>
      </c>
      <c r="AM11" s="25"/>
      <c r="AN11" s="25"/>
      <c r="AO11" s="25"/>
    </row>
    <row r="12" spans="1:41" s="1" customFormat="1" ht="30" customHeight="1">
      <c r="A12" s="229">
        <v>4</v>
      </c>
      <c r="B12" s="146" t="s">
        <v>526</v>
      </c>
      <c r="C12" s="227" t="s">
        <v>115</v>
      </c>
      <c r="D12" s="228" t="s">
        <v>26</v>
      </c>
      <c r="E12" s="233"/>
      <c r="F12" s="221"/>
      <c r="G12" s="225"/>
      <c r="H12" s="225"/>
      <c r="I12" s="225"/>
      <c r="J12" s="260"/>
      <c r="K12" s="225"/>
      <c r="L12" s="225"/>
      <c r="M12" s="225"/>
      <c r="N12" s="225"/>
      <c r="O12" s="260"/>
      <c r="P12" s="260"/>
      <c r="Q12" s="260"/>
      <c r="R12" s="225"/>
      <c r="S12" s="225"/>
      <c r="T12" s="225"/>
      <c r="U12" s="225"/>
      <c r="V12" s="200"/>
      <c r="W12" s="221"/>
      <c r="X12" s="221"/>
      <c r="Y12" s="221"/>
      <c r="Z12" s="221"/>
      <c r="AA12" s="221"/>
      <c r="AB12" s="221"/>
      <c r="AC12" s="221"/>
      <c r="AD12" s="261"/>
      <c r="AE12" s="221"/>
      <c r="AF12" s="221"/>
      <c r="AG12" s="221"/>
      <c r="AH12" s="221"/>
      <c r="AI12" s="221"/>
      <c r="AJ12" s="229">
        <f t="shared" si="2"/>
        <v>0</v>
      </c>
      <c r="AK12" s="229">
        <f t="shared" si="0"/>
        <v>0</v>
      </c>
      <c r="AL12" s="229">
        <f t="shared" si="1"/>
        <v>0</v>
      </c>
      <c r="AM12" s="25"/>
      <c r="AN12" s="25"/>
      <c r="AO12" s="25"/>
    </row>
    <row r="13" spans="1:41" s="1" customFormat="1" ht="30" customHeight="1">
      <c r="A13" s="229">
        <v>5</v>
      </c>
      <c r="B13" s="146" t="s">
        <v>529</v>
      </c>
      <c r="C13" s="227" t="s">
        <v>37</v>
      </c>
      <c r="D13" s="228" t="s">
        <v>47</v>
      </c>
      <c r="E13" s="233"/>
      <c r="F13" s="221"/>
      <c r="G13" s="225"/>
      <c r="H13" s="225"/>
      <c r="I13" s="225"/>
      <c r="J13" s="260"/>
      <c r="K13" s="225"/>
      <c r="L13" s="225"/>
      <c r="M13" s="225"/>
      <c r="N13" s="225"/>
      <c r="O13" s="260"/>
      <c r="P13" s="260"/>
      <c r="Q13" s="260"/>
      <c r="R13" s="225"/>
      <c r="S13" s="225"/>
      <c r="T13" s="225"/>
      <c r="U13" s="225"/>
      <c r="V13" s="200"/>
      <c r="W13" s="221"/>
      <c r="X13" s="221"/>
      <c r="Y13" s="221"/>
      <c r="Z13" s="221"/>
      <c r="AA13" s="221"/>
      <c r="AB13" s="221"/>
      <c r="AC13" s="221"/>
      <c r="AD13" s="261"/>
      <c r="AE13" s="221"/>
      <c r="AF13" s="221"/>
      <c r="AG13" s="221"/>
      <c r="AH13" s="221"/>
      <c r="AI13" s="221"/>
      <c r="AJ13" s="229">
        <f t="shared" si="2"/>
        <v>0</v>
      </c>
      <c r="AK13" s="229">
        <f t="shared" si="0"/>
        <v>0</v>
      </c>
      <c r="AL13" s="229">
        <f t="shared" si="1"/>
        <v>0</v>
      </c>
      <c r="AM13" s="25"/>
      <c r="AN13" s="25"/>
      <c r="AO13" s="25"/>
    </row>
    <row r="14" spans="1:41" s="1" customFormat="1" ht="30" customHeight="1">
      <c r="A14" s="229">
        <v>6</v>
      </c>
      <c r="B14" s="146" t="s">
        <v>535</v>
      </c>
      <c r="C14" s="227" t="s">
        <v>28</v>
      </c>
      <c r="D14" s="228" t="s">
        <v>33</v>
      </c>
      <c r="E14" s="233"/>
      <c r="F14" s="221"/>
      <c r="G14" s="225"/>
      <c r="H14" s="225"/>
      <c r="I14" s="225"/>
      <c r="J14" s="260"/>
      <c r="K14" s="225"/>
      <c r="L14" s="225"/>
      <c r="M14" s="225"/>
      <c r="N14" s="225"/>
      <c r="O14" s="260"/>
      <c r="P14" s="260"/>
      <c r="Q14" s="260"/>
      <c r="R14" s="225"/>
      <c r="S14" s="225"/>
      <c r="T14" s="225"/>
      <c r="U14" s="225"/>
      <c r="V14" s="200"/>
      <c r="W14" s="221"/>
      <c r="X14" s="221"/>
      <c r="Y14" s="221"/>
      <c r="Z14" s="221"/>
      <c r="AA14" s="221"/>
      <c r="AB14" s="221"/>
      <c r="AC14" s="221"/>
      <c r="AD14" s="261"/>
      <c r="AE14" s="221"/>
      <c r="AF14" s="221"/>
      <c r="AG14" s="221"/>
      <c r="AH14" s="221"/>
      <c r="AI14" s="221"/>
      <c r="AJ14" s="229">
        <f t="shared" si="2"/>
        <v>0</v>
      </c>
      <c r="AK14" s="229">
        <f t="shared" si="0"/>
        <v>0</v>
      </c>
      <c r="AL14" s="229">
        <f t="shared" si="1"/>
        <v>0</v>
      </c>
      <c r="AM14" s="25"/>
      <c r="AN14" s="25"/>
      <c r="AO14" s="25"/>
    </row>
    <row r="15" spans="1:41" s="1" customFormat="1" ht="30" customHeight="1">
      <c r="A15" s="229">
        <v>7</v>
      </c>
      <c r="B15" s="146">
        <v>1810130055</v>
      </c>
      <c r="C15" s="227" t="s">
        <v>311</v>
      </c>
      <c r="D15" s="228" t="s">
        <v>664</v>
      </c>
      <c r="E15" s="233"/>
      <c r="F15" s="221"/>
      <c r="G15" s="225"/>
      <c r="H15" s="225"/>
      <c r="I15" s="225"/>
      <c r="J15" s="260"/>
      <c r="K15" s="225"/>
      <c r="L15" s="225"/>
      <c r="M15" s="225"/>
      <c r="N15" s="225"/>
      <c r="O15" s="260"/>
      <c r="P15" s="260"/>
      <c r="Q15" s="260"/>
      <c r="R15" s="225"/>
      <c r="S15" s="225"/>
      <c r="T15" s="225"/>
      <c r="U15" s="225"/>
      <c r="V15" s="200"/>
      <c r="W15" s="221"/>
      <c r="X15" s="221"/>
      <c r="Y15" s="221"/>
      <c r="Z15" s="221"/>
      <c r="AA15" s="221"/>
      <c r="AB15" s="221"/>
      <c r="AC15" s="221"/>
      <c r="AD15" s="261"/>
      <c r="AE15" s="221"/>
      <c r="AF15" s="221"/>
      <c r="AG15" s="221"/>
      <c r="AH15" s="221"/>
      <c r="AI15" s="221"/>
      <c r="AJ15" s="229">
        <f t="shared" si="2"/>
        <v>0</v>
      </c>
      <c r="AK15" s="229">
        <f t="shared" si="0"/>
        <v>0</v>
      </c>
      <c r="AL15" s="229">
        <f t="shared" si="1"/>
        <v>0</v>
      </c>
      <c r="AM15" s="25"/>
      <c r="AN15" s="25"/>
      <c r="AO15" s="25"/>
    </row>
    <row r="16" spans="1:41" s="1" customFormat="1" ht="30" customHeight="1">
      <c r="A16" s="229">
        <v>8</v>
      </c>
      <c r="B16" s="146" t="s">
        <v>537</v>
      </c>
      <c r="C16" s="227" t="s">
        <v>538</v>
      </c>
      <c r="D16" s="228" t="s">
        <v>76</v>
      </c>
      <c r="E16" s="234"/>
      <c r="F16" s="223"/>
      <c r="G16" s="226"/>
      <c r="H16" s="226"/>
      <c r="I16" s="226"/>
      <c r="J16" s="260"/>
      <c r="K16" s="226"/>
      <c r="L16" s="226"/>
      <c r="M16" s="226"/>
      <c r="N16" s="226"/>
      <c r="O16" s="260"/>
      <c r="P16" s="260"/>
      <c r="Q16" s="260"/>
      <c r="R16" s="226"/>
      <c r="S16" s="226"/>
      <c r="T16" s="226"/>
      <c r="U16" s="226"/>
      <c r="V16" s="200"/>
      <c r="W16" s="223"/>
      <c r="X16" s="223"/>
      <c r="Y16" s="223"/>
      <c r="Z16" s="223"/>
      <c r="AA16" s="223"/>
      <c r="AB16" s="223"/>
      <c r="AC16" s="223"/>
      <c r="AD16" s="261"/>
      <c r="AE16" s="223"/>
      <c r="AF16" s="223"/>
      <c r="AG16" s="223"/>
      <c r="AH16" s="223"/>
      <c r="AI16" s="223"/>
      <c r="AJ16" s="229">
        <f t="shared" si="2"/>
        <v>0</v>
      </c>
      <c r="AK16" s="229">
        <f t="shared" si="0"/>
        <v>0</v>
      </c>
      <c r="AL16" s="229">
        <f t="shared" si="1"/>
        <v>0</v>
      </c>
      <c r="AM16" s="25"/>
      <c r="AN16" s="25"/>
      <c r="AO16" s="25"/>
    </row>
    <row r="17" spans="1:44" s="1" customFormat="1" ht="30" customHeight="1">
      <c r="A17" s="229">
        <v>9</v>
      </c>
      <c r="B17" s="146" t="s">
        <v>539</v>
      </c>
      <c r="C17" s="227" t="s">
        <v>540</v>
      </c>
      <c r="D17" s="228" t="s">
        <v>114</v>
      </c>
      <c r="E17" s="234"/>
      <c r="F17" s="223"/>
      <c r="G17" s="226"/>
      <c r="H17" s="226"/>
      <c r="I17" s="226"/>
      <c r="J17" s="260"/>
      <c r="K17" s="226"/>
      <c r="L17" s="226"/>
      <c r="M17" s="226"/>
      <c r="N17" s="226"/>
      <c r="O17" s="260"/>
      <c r="P17" s="260"/>
      <c r="Q17" s="260"/>
      <c r="R17" s="226"/>
      <c r="S17" s="226"/>
      <c r="T17" s="226"/>
      <c r="U17" s="226"/>
      <c r="V17" s="200"/>
      <c r="W17" s="223"/>
      <c r="X17" s="223"/>
      <c r="Y17" s="223"/>
      <c r="Z17" s="223"/>
      <c r="AA17" s="223"/>
      <c r="AB17" s="223"/>
      <c r="AC17" s="223"/>
      <c r="AD17" s="261"/>
      <c r="AE17" s="223"/>
      <c r="AF17" s="223"/>
      <c r="AG17" s="223"/>
      <c r="AH17" s="223"/>
      <c r="AI17" s="223"/>
      <c r="AJ17" s="229">
        <f t="shared" si="2"/>
        <v>0</v>
      </c>
      <c r="AK17" s="229">
        <f t="shared" si="0"/>
        <v>0</v>
      </c>
      <c r="AL17" s="229">
        <f t="shared" si="1"/>
        <v>0</v>
      </c>
      <c r="AM17" s="25"/>
      <c r="AN17" s="25"/>
      <c r="AO17" s="25"/>
    </row>
    <row r="18" spans="1:44" s="1" customFormat="1" ht="30" customHeight="1">
      <c r="A18" s="229">
        <v>10</v>
      </c>
      <c r="B18" s="146" t="s">
        <v>542</v>
      </c>
      <c r="C18" s="227" t="s">
        <v>143</v>
      </c>
      <c r="D18" s="228" t="s">
        <v>39</v>
      </c>
      <c r="E18" s="233"/>
      <c r="F18" s="221"/>
      <c r="G18" s="225"/>
      <c r="H18" s="225"/>
      <c r="I18" s="225"/>
      <c r="J18" s="260"/>
      <c r="K18" s="225"/>
      <c r="L18" s="225"/>
      <c r="M18" s="225"/>
      <c r="N18" s="225"/>
      <c r="O18" s="260"/>
      <c r="P18" s="260"/>
      <c r="Q18" s="260"/>
      <c r="R18" s="225"/>
      <c r="S18" s="225"/>
      <c r="T18" s="225"/>
      <c r="U18" s="225"/>
      <c r="V18" s="200"/>
      <c r="W18" s="221"/>
      <c r="X18" s="221"/>
      <c r="Y18" s="221"/>
      <c r="Z18" s="221"/>
      <c r="AA18" s="221"/>
      <c r="AB18" s="221"/>
      <c r="AC18" s="221"/>
      <c r="AD18" s="261"/>
      <c r="AE18" s="221"/>
      <c r="AF18" s="221"/>
      <c r="AG18" s="221"/>
      <c r="AH18" s="221"/>
      <c r="AI18" s="221"/>
      <c r="AJ18" s="229">
        <f t="shared" si="2"/>
        <v>0</v>
      </c>
      <c r="AK18" s="229">
        <f t="shared" si="0"/>
        <v>0</v>
      </c>
      <c r="AL18" s="229">
        <f t="shared" si="1"/>
        <v>0</v>
      </c>
      <c r="AM18" s="25"/>
      <c r="AN18" s="25"/>
      <c r="AO18" s="25"/>
    </row>
    <row r="19" spans="1:44" s="1" customFormat="1" ht="30" customHeight="1">
      <c r="A19" s="229">
        <v>11</v>
      </c>
      <c r="B19" s="146" t="s">
        <v>545</v>
      </c>
      <c r="C19" s="227" t="s">
        <v>55</v>
      </c>
      <c r="D19" s="228" t="s">
        <v>34</v>
      </c>
      <c r="E19" s="233"/>
      <c r="F19" s="221"/>
      <c r="G19" s="225"/>
      <c r="H19" s="225"/>
      <c r="I19" s="225"/>
      <c r="J19" s="260"/>
      <c r="K19" s="225"/>
      <c r="L19" s="225"/>
      <c r="M19" s="225"/>
      <c r="N19" s="225"/>
      <c r="O19" s="260"/>
      <c r="P19" s="260"/>
      <c r="Q19" s="260"/>
      <c r="R19" s="225"/>
      <c r="S19" s="225"/>
      <c r="T19" s="225"/>
      <c r="U19" s="225"/>
      <c r="V19" s="200"/>
      <c r="W19" s="221"/>
      <c r="X19" s="221"/>
      <c r="Y19" s="221"/>
      <c r="Z19" s="221"/>
      <c r="AA19" s="221"/>
      <c r="AB19" s="221"/>
      <c r="AC19" s="221"/>
      <c r="AD19" s="261"/>
      <c r="AE19" s="221"/>
      <c r="AF19" s="221"/>
      <c r="AG19" s="221"/>
      <c r="AH19" s="221"/>
      <c r="AI19" s="221"/>
      <c r="AJ19" s="229">
        <f t="shared" si="2"/>
        <v>0</v>
      </c>
      <c r="AK19" s="229">
        <f t="shared" si="0"/>
        <v>0</v>
      </c>
      <c r="AL19" s="229">
        <f t="shared" si="1"/>
        <v>0</v>
      </c>
      <c r="AM19" s="25"/>
      <c r="AN19" s="25"/>
      <c r="AO19" s="25"/>
    </row>
    <row r="20" spans="1:44" s="1" customFormat="1" ht="30" customHeight="1">
      <c r="A20" s="229">
        <v>12</v>
      </c>
      <c r="B20" s="146" t="s">
        <v>551</v>
      </c>
      <c r="C20" s="227" t="s">
        <v>644</v>
      </c>
      <c r="D20" s="228" t="s">
        <v>142</v>
      </c>
      <c r="E20" s="233"/>
      <c r="F20" s="221"/>
      <c r="G20" s="225"/>
      <c r="H20" s="225"/>
      <c r="I20" s="225"/>
      <c r="J20" s="260"/>
      <c r="K20" s="225"/>
      <c r="L20" s="225"/>
      <c r="M20" s="225"/>
      <c r="N20" s="225"/>
      <c r="O20" s="260"/>
      <c r="P20" s="260"/>
      <c r="Q20" s="260"/>
      <c r="R20" s="225"/>
      <c r="S20" s="225"/>
      <c r="T20" s="225"/>
      <c r="U20" s="225"/>
      <c r="V20" s="200"/>
      <c r="W20" s="221"/>
      <c r="X20" s="221"/>
      <c r="Y20" s="221"/>
      <c r="Z20" s="221"/>
      <c r="AA20" s="221"/>
      <c r="AB20" s="221"/>
      <c r="AC20" s="221"/>
      <c r="AD20" s="261"/>
      <c r="AE20" s="221"/>
      <c r="AF20" s="221"/>
      <c r="AG20" s="221"/>
      <c r="AH20" s="221"/>
      <c r="AI20" s="221"/>
      <c r="AJ20" s="229">
        <f t="shared" si="2"/>
        <v>0</v>
      </c>
      <c r="AK20" s="229">
        <f t="shared" si="0"/>
        <v>0</v>
      </c>
      <c r="AL20" s="229">
        <f t="shared" si="1"/>
        <v>0</v>
      </c>
      <c r="AM20" s="25"/>
      <c r="AN20" s="25"/>
      <c r="AO20" s="25"/>
    </row>
    <row r="21" spans="1:44" s="1" customFormat="1" ht="30" customHeight="1">
      <c r="A21" s="229">
        <v>13</v>
      </c>
      <c r="B21" s="146" t="s">
        <v>555</v>
      </c>
      <c r="C21" s="227" t="s">
        <v>645</v>
      </c>
      <c r="D21" s="228" t="s">
        <v>120</v>
      </c>
      <c r="E21" s="224"/>
      <c r="F21" s="224"/>
      <c r="G21" s="224"/>
      <c r="H21" s="224"/>
      <c r="I21" s="224"/>
      <c r="J21" s="260"/>
      <c r="K21" s="224"/>
      <c r="L21" s="224"/>
      <c r="M21" s="224"/>
      <c r="N21" s="224"/>
      <c r="O21" s="260"/>
      <c r="P21" s="260"/>
      <c r="Q21" s="260"/>
      <c r="R21" s="224"/>
      <c r="S21" s="224"/>
      <c r="T21" s="224"/>
      <c r="U21" s="224"/>
      <c r="V21" s="200"/>
      <c r="W21" s="224"/>
      <c r="X21" s="224"/>
      <c r="Y21" s="224"/>
      <c r="Z21" s="224"/>
      <c r="AA21" s="224"/>
      <c r="AB21" s="224"/>
      <c r="AC21" s="224"/>
      <c r="AD21" s="261"/>
      <c r="AE21" s="224"/>
      <c r="AF21" s="224"/>
      <c r="AG21" s="224"/>
      <c r="AH21" s="224"/>
      <c r="AI21" s="224"/>
      <c r="AJ21" s="229">
        <f t="shared" si="2"/>
        <v>0</v>
      </c>
      <c r="AK21" s="229">
        <f t="shared" si="0"/>
        <v>0</v>
      </c>
      <c r="AL21" s="229">
        <f t="shared" si="1"/>
        <v>0</v>
      </c>
      <c r="AM21" s="25"/>
      <c r="AN21" s="25"/>
      <c r="AO21" s="25"/>
    </row>
    <row r="22" spans="1:44" s="1" customFormat="1" ht="30" customHeight="1">
      <c r="A22" s="229">
        <v>14</v>
      </c>
      <c r="B22" s="146" t="s">
        <v>559</v>
      </c>
      <c r="C22" s="227" t="s">
        <v>138</v>
      </c>
      <c r="D22" s="228" t="s">
        <v>107</v>
      </c>
      <c r="E22" s="233"/>
      <c r="F22" s="221"/>
      <c r="G22" s="225"/>
      <c r="H22" s="225"/>
      <c r="I22" s="225"/>
      <c r="J22" s="260"/>
      <c r="K22" s="225"/>
      <c r="L22" s="225"/>
      <c r="M22" s="225"/>
      <c r="N22" s="225"/>
      <c r="O22" s="260"/>
      <c r="P22" s="260"/>
      <c r="Q22" s="260"/>
      <c r="R22" s="225"/>
      <c r="S22" s="225"/>
      <c r="T22" s="225"/>
      <c r="U22" s="225"/>
      <c r="V22" s="200"/>
      <c r="W22" s="221"/>
      <c r="X22" s="221"/>
      <c r="Y22" s="221"/>
      <c r="Z22" s="221"/>
      <c r="AA22" s="221"/>
      <c r="AB22" s="221"/>
      <c r="AC22" s="221"/>
      <c r="AD22" s="261"/>
      <c r="AE22" s="221"/>
      <c r="AF22" s="221"/>
      <c r="AG22" s="221"/>
      <c r="AH22" s="221"/>
      <c r="AI22" s="221"/>
      <c r="AJ22" s="229">
        <f t="shared" si="2"/>
        <v>0</v>
      </c>
      <c r="AK22" s="229">
        <f t="shared" si="0"/>
        <v>0</v>
      </c>
      <c r="AL22" s="229">
        <f t="shared" si="1"/>
        <v>0</v>
      </c>
      <c r="AM22" s="325"/>
      <c r="AN22" s="326"/>
      <c r="AO22" s="25"/>
    </row>
    <row r="23" spans="1:44" s="1" customFormat="1" ht="30" customHeight="1">
      <c r="A23" s="229">
        <v>15</v>
      </c>
      <c r="B23" s="146" t="s">
        <v>560</v>
      </c>
      <c r="C23" s="227" t="s">
        <v>55</v>
      </c>
      <c r="D23" s="228" t="s">
        <v>82</v>
      </c>
      <c r="E23" s="233"/>
      <c r="F23" s="221"/>
      <c r="G23" s="225"/>
      <c r="H23" s="225"/>
      <c r="I23" s="225"/>
      <c r="J23" s="260"/>
      <c r="K23" s="225"/>
      <c r="L23" s="225"/>
      <c r="M23" s="225"/>
      <c r="N23" s="225"/>
      <c r="O23" s="260"/>
      <c r="P23" s="260"/>
      <c r="Q23" s="260"/>
      <c r="R23" s="225"/>
      <c r="S23" s="225"/>
      <c r="T23" s="225"/>
      <c r="U23" s="225"/>
      <c r="V23" s="200"/>
      <c r="W23" s="221"/>
      <c r="X23" s="221"/>
      <c r="Y23" s="221"/>
      <c r="Z23" s="221"/>
      <c r="AA23" s="221"/>
      <c r="AB23" s="221"/>
      <c r="AC23" s="221"/>
      <c r="AD23" s="261"/>
      <c r="AE23" s="221"/>
      <c r="AF23" s="221"/>
      <c r="AG23" s="221"/>
      <c r="AH23" s="221"/>
      <c r="AI23" s="221"/>
      <c r="AJ23" s="229">
        <f t="shared" si="2"/>
        <v>0</v>
      </c>
      <c r="AK23" s="229">
        <f t="shared" si="0"/>
        <v>0</v>
      </c>
      <c r="AL23" s="229">
        <f t="shared" si="1"/>
        <v>0</v>
      </c>
      <c r="AM23" s="25"/>
      <c r="AN23" s="25"/>
      <c r="AO23" s="25"/>
    </row>
    <row r="24" spans="1:44" s="1" customFormat="1" ht="30" customHeight="1">
      <c r="A24" s="229">
        <v>16</v>
      </c>
      <c r="B24" s="146" t="s">
        <v>561</v>
      </c>
      <c r="C24" s="227" t="s">
        <v>101</v>
      </c>
      <c r="D24" s="228" t="s">
        <v>91</v>
      </c>
      <c r="E24" s="233"/>
      <c r="F24" s="221"/>
      <c r="G24" s="225"/>
      <c r="H24" s="225"/>
      <c r="I24" s="225"/>
      <c r="J24" s="260"/>
      <c r="K24" s="225"/>
      <c r="L24" s="225"/>
      <c r="M24" s="225"/>
      <c r="N24" s="225"/>
      <c r="O24" s="260"/>
      <c r="P24" s="260"/>
      <c r="Q24" s="260"/>
      <c r="R24" s="225"/>
      <c r="S24" s="225"/>
      <c r="T24" s="225"/>
      <c r="U24" s="225"/>
      <c r="V24" s="200"/>
      <c r="W24" s="221"/>
      <c r="X24" s="221"/>
      <c r="Y24" s="221"/>
      <c r="Z24" s="221"/>
      <c r="AA24" s="221"/>
      <c r="AB24" s="221"/>
      <c r="AC24" s="221"/>
      <c r="AD24" s="261"/>
      <c r="AE24" s="221"/>
      <c r="AF24" s="221"/>
      <c r="AG24" s="221"/>
      <c r="AH24" s="221"/>
      <c r="AI24" s="221"/>
      <c r="AJ24" s="229">
        <f t="shared" si="2"/>
        <v>0</v>
      </c>
      <c r="AK24" s="229">
        <f t="shared" si="0"/>
        <v>0</v>
      </c>
      <c r="AL24" s="229">
        <f t="shared" si="1"/>
        <v>0</v>
      </c>
      <c r="AM24" s="25"/>
      <c r="AN24" s="25"/>
      <c r="AO24" s="25"/>
    </row>
    <row r="25" spans="1:44" s="1" customFormat="1" ht="30" customHeight="1">
      <c r="A25" s="229">
        <v>17</v>
      </c>
      <c r="B25" s="146"/>
      <c r="C25" s="227"/>
      <c r="D25" s="228"/>
      <c r="E25" s="233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2"/>
      <c r="W25" s="221"/>
      <c r="X25" s="221"/>
      <c r="Y25" s="221"/>
      <c r="Z25" s="221"/>
      <c r="AA25" s="221"/>
      <c r="AB25" s="221"/>
      <c r="AC25" s="221"/>
      <c r="AD25" s="261"/>
      <c r="AE25" s="221"/>
      <c r="AF25" s="221"/>
      <c r="AG25" s="221"/>
      <c r="AH25" s="221"/>
      <c r="AI25" s="221"/>
      <c r="AJ25" s="229">
        <f t="shared" si="2"/>
        <v>0</v>
      </c>
      <c r="AK25" s="229">
        <f t="shared" si="0"/>
        <v>0</v>
      </c>
      <c r="AL25" s="229">
        <f t="shared" si="1"/>
        <v>0</v>
      </c>
      <c r="AM25" s="25"/>
      <c r="AN25" s="25"/>
      <c r="AO25" s="25"/>
    </row>
    <row r="26" spans="1:44" s="1" customFormat="1" ht="48" customHeight="1">
      <c r="A26" s="331" t="s">
        <v>12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229">
        <f>SUM(AJ9:AJ25)</f>
        <v>0</v>
      </c>
      <c r="AK26" s="229">
        <f>SUM(AK9:AK25)</f>
        <v>0</v>
      </c>
      <c r="AL26" s="229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28" t="s">
        <v>13</v>
      </c>
      <c r="B28" s="328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30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3" t="s">
        <v>5</v>
      </c>
      <c r="B29" s="42"/>
      <c r="C29" s="300" t="s">
        <v>7</v>
      </c>
      <c r="D29" s="301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3">
        <v>1</v>
      </c>
      <c r="B30" s="147" t="s">
        <v>668</v>
      </c>
      <c r="C30" s="148" t="s">
        <v>666</v>
      </c>
      <c r="D30" s="172" t="s">
        <v>56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25"/>
      <c r="AQ30" s="326"/>
    </row>
    <row r="31" spans="1:44" s="1" customFormat="1" ht="30" customHeight="1">
      <c r="A31" s="3">
        <v>2</v>
      </c>
      <c r="B31" s="147" t="s">
        <v>520</v>
      </c>
      <c r="C31" s="148" t="s">
        <v>106</v>
      </c>
      <c r="D31" s="172" t="s">
        <v>43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46" si="3">COUNTIF(E31:AI31,"BT")</f>
        <v>0</v>
      </c>
      <c r="AK31" s="32">
        <f t="shared" ref="AK31:AK46" si="4">COUNTIF(F31:AJ31,"D")</f>
        <v>0</v>
      </c>
      <c r="AL31" s="32">
        <f t="shared" ref="AL31:AL46" si="5">COUNTIF(G31:AK31,"ĐP")</f>
        <v>0</v>
      </c>
      <c r="AM31" s="32">
        <f t="shared" ref="AM31:AM46" si="6">COUNTIF(H31:AL31,"CT")</f>
        <v>0</v>
      </c>
      <c r="AN31" s="32">
        <f t="shared" ref="AN31:AN46" si="7">COUNTIF(I31:AM31,"HT")</f>
        <v>0</v>
      </c>
      <c r="AO31" s="32">
        <f t="shared" ref="AO31:AO46" si="8">COUNTIF(J31:AN31,"VK")</f>
        <v>0</v>
      </c>
      <c r="AP31" s="25"/>
      <c r="AQ31" s="25"/>
    </row>
    <row r="32" spans="1:44" s="1" customFormat="1" ht="30" customHeight="1">
      <c r="A32" s="3">
        <v>3</v>
      </c>
      <c r="B32" s="147" t="s">
        <v>524</v>
      </c>
      <c r="C32" s="148" t="s">
        <v>525</v>
      </c>
      <c r="D32" s="172" t="s">
        <v>26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4</v>
      </c>
      <c r="B33" s="147" t="s">
        <v>526</v>
      </c>
      <c r="C33" s="148" t="s">
        <v>115</v>
      </c>
      <c r="D33" s="172" t="s">
        <v>26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5</v>
      </c>
      <c r="B34" s="147" t="s">
        <v>529</v>
      </c>
      <c r="C34" s="148" t="s">
        <v>37</v>
      </c>
      <c r="D34" s="172" t="s">
        <v>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6</v>
      </c>
      <c r="B35" s="147" t="s">
        <v>535</v>
      </c>
      <c r="C35" s="148" t="s">
        <v>28</v>
      </c>
      <c r="D35" s="172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7</v>
      </c>
      <c r="B36" s="147">
        <v>1810130055</v>
      </c>
      <c r="C36" s="148" t="s">
        <v>311</v>
      </c>
      <c r="D36" s="172" t="s">
        <v>664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3">
        <v>8</v>
      </c>
      <c r="B37" s="147" t="s">
        <v>537</v>
      </c>
      <c r="C37" s="148" t="s">
        <v>538</v>
      </c>
      <c r="D37" s="172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3">
        <v>9</v>
      </c>
      <c r="B38" s="147" t="s">
        <v>539</v>
      </c>
      <c r="C38" s="148" t="s">
        <v>540</v>
      </c>
      <c r="D38" s="172" t="s">
        <v>114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3">
        <v>10</v>
      </c>
      <c r="B39" s="147" t="s">
        <v>542</v>
      </c>
      <c r="C39" s="148" t="s">
        <v>143</v>
      </c>
      <c r="D39" s="172" t="s">
        <v>39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3">
        <v>11</v>
      </c>
      <c r="B40" s="147" t="s">
        <v>545</v>
      </c>
      <c r="C40" s="148" t="s">
        <v>55</v>
      </c>
      <c r="D40" s="172" t="s">
        <v>34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3">
        <v>12</v>
      </c>
      <c r="B41" s="147" t="s">
        <v>551</v>
      </c>
      <c r="C41" s="148" t="s">
        <v>644</v>
      </c>
      <c r="D41" s="172" t="s">
        <v>142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3">
        <v>13</v>
      </c>
      <c r="B42" s="147" t="s">
        <v>555</v>
      </c>
      <c r="C42" s="148" t="s">
        <v>645</v>
      </c>
      <c r="D42" s="172" t="s">
        <v>120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3">
        <v>14</v>
      </c>
      <c r="B43" s="147" t="s">
        <v>559</v>
      </c>
      <c r="C43" s="148" t="s">
        <v>138</v>
      </c>
      <c r="D43" s="172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25"/>
      <c r="AQ43" s="326"/>
    </row>
    <row r="44" spans="1:43" s="1" customFormat="1" ht="30" customHeight="1">
      <c r="A44" s="3">
        <v>15</v>
      </c>
      <c r="B44" s="147" t="s">
        <v>560</v>
      </c>
      <c r="C44" s="148" t="s">
        <v>55</v>
      </c>
      <c r="D44" s="172" t="s">
        <v>82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3">
        <v>16</v>
      </c>
      <c r="B45" s="147" t="s">
        <v>561</v>
      </c>
      <c r="C45" s="148" t="s">
        <v>101</v>
      </c>
      <c r="D45" s="172" t="s">
        <v>91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3">
        <v>17</v>
      </c>
      <c r="B46" s="147"/>
      <c r="C46" s="148"/>
      <c r="D46" s="172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ht="51" customHeight="1">
      <c r="A47" s="327" t="s">
        <v>12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43">
        <f t="shared" ref="AJ47:AO47" si="9">SUM(AJ30:AJ46)</f>
        <v>0</v>
      </c>
      <c r="AK47" s="43">
        <f t="shared" si="9"/>
        <v>0</v>
      </c>
      <c r="AL47" s="43">
        <f t="shared" si="9"/>
        <v>0</v>
      </c>
      <c r="AM47" s="43">
        <f t="shared" si="9"/>
        <v>0</v>
      </c>
      <c r="AN47" s="43">
        <f t="shared" si="9"/>
        <v>0</v>
      </c>
      <c r="AO47" s="43">
        <f t="shared" si="9"/>
        <v>0</v>
      </c>
    </row>
    <row r="48" spans="1:43" ht="15.75" customHeight="1">
      <c r="A48" s="26"/>
      <c r="B48" s="26"/>
      <c r="C48" s="308"/>
      <c r="D48" s="308"/>
      <c r="E48" s="33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3:38" ht="15.75" customHeight="1">
      <c r="C49" s="44"/>
      <c r="D49" s="33"/>
      <c r="E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3:38" ht="15.75" customHeight="1">
      <c r="C50" s="44"/>
      <c r="D50" s="33"/>
      <c r="E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3:38" ht="15.75" customHeight="1">
      <c r="C51" s="308"/>
      <c r="D51" s="308"/>
      <c r="E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3:38" ht="15.75" customHeight="1">
      <c r="C52" s="308"/>
      <c r="D52" s="308"/>
      <c r="E52" s="308"/>
      <c r="F52" s="308"/>
      <c r="G52" s="308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3:38" ht="15.75" customHeight="1">
      <c r="C53" s="308"/>
      <c r="D53" s="308"/>
      <c r="E53" s="308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3:38" ht="15.75" customHeight="1">
      <c r="C54" s="308"/>
      <c r="D54" s="308"/>
      <c r="E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6:AI26"/>
    <mergeCell ref="A28:AI28"/>
    <mergeCell ref="C53:E53"/>
    <mergeCell ref="C54:D54"/>
    <mergeCell ref="C52:G52"/>
    <mergeCell ref="C29:D29"/>
    <mergeCell ref="AP30:AQ30"/>
    <mergeCell ref="AP43:AQ43"/>
    <mergeCell ref="A47:AI47"/>
    <mergeCell ref="C48:D48"/>
    <mergeCell ref="C51:D5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9" t="s">
        <v>564</v>
      </c>
      <c r="AG6" s="299"/>
      <c r="AH6" s="299"/>
      <c r="AI6" s="299"/>
      <c r="AJ6" s="299"/>
      <c r="AK6" s="299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565</v>
      </c>
      <c r="C9" s="148" t="s">
        <v>566</v>
      </c>
      <c r="D9" s="172" t="s">
        <v>84</v>
      </c>
      <c r="E9" s="176"/>
      <c r="F9" s="158"/>
      <c r="G9" s="168"/>
      <c r="H9" s="158"/>
      <c r="I9" s="168"/>
      <c r="J9" s="168"/>
      <c r="K9" s="168"/>
      <c r="L9" s="168"/>
      <c r="M9" s="158"/>
      <c r="N9" s="158"/>
      <c r="O9" s="168"/>
      <c r="P9" s="168"/>
      <c r="Q9" s="168"/>
      <c r="R9" s="168"/>
      <c r="S9" s="168"/>
      <c r="T9" s="168"/>
      <c r="U9" s="158"/>
      <c r="V9" s="158"/>
      <c r="W9" s="168"/>
      <c r="X9" s="15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567</v>
      </c>
      <c r="C10" s="148" t="s">
        <v>568</v>
      </c>
      <c r="D10" s="172" t="s">
        <v>32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58"/>
      <c r="O10" s="168"/>
      <c r="P10" s="168"/>
      <c r="Q10" s="168"/>
      <c r="R10" s="168"/>
      <c r="S10" s="168"/>
      <c r="T10" s="168"/>
      <c r="U10" s="158"/>
      <c r="V10" s="158"/>
      <c r="W10" s="168"/>
      <c r="X10" s="15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569</v>
      </c>
      <c r="C11" s="148" t="s">
        <v>570</v>
      </c>
      <c r="D11" s="172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58"/>
      <c r="O11" s="168"/>
      <c r="P11" s="168"/>
      <c r="Q11" s="168"/>
      <c r="R11" s="168"/>
      <c r="S11" s="168"/>
      <c r="T11" s="168"/>
      <c r="U11" s="158"/>
      <c r="V11" s="158"/>
      <c r="W11" s="168"/>
      <c r="X11" s="15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571</v>
      </c>
      <c r="C12" s="148" t="s">
        <v>669</v>
      </c>
      <c r="D12" s="172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58"/>
      <c r="O12" s="168"/>
      <c r="P12" s="168"/>
      <c r="Q12" s="168"/>
      <c r="R12" s="168"/>
      <c r="S12" s="168"/>
      <c r="T12" s="168"/>
      <c r="U12" s="158"/>
      <c r="V12" s="158"/>
      <c r="W12" s="168"/>
      <c r="X12" s="15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9" t="s">
        <v>670</v>
      </c>
      <c r="C13" s="138" t="s">
        <v>671</v>
      </c>
      <c r="D13" s="175" t="s">
        <v>69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58"/>
      <c r="O13" s="168"/>
      <c r="P13" s="168"/>
      <c r="Q13" s="168"/>
      <c r="R13" s="168"/>
      <c r="S13" s="168"/>
      <c r="T13" s="168"/>
      <c r="U13" s="158"/>
      <c r="V13" s="158"/>
      <c r="W13" s="168"/>
      <c r="X13" s="15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572</v>
      </c>
      <c r="C14" s="148" t="s">
        <v>573</v>
      </c>
      <c r="D14" s="172" t="s">
        <v>26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58"/>
      <c r="O14" s="168"/>
      <c r="P14" s="168"/>
      <c r="Q14" s="168"/>
      <c r="R14" s="168"/>
      <c r="S14" s="168"/>
      <c r="T14" s="168"/>
      <c r="U14" s="158"/>
      <c r="V14" s="158"/>
      <c r="W14" s="168"/>
      <c r="X14" s="15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574</v>
      </c>
      <c r="C15" s="148" t="s">
        <v>134</v>
      </c>
      <c r="D15" s="172" t="s">
        <v>26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58"/>
      <c r="O15" s="168"/>
      <c r="P15" s="168"/>
      <c r="Q15" s="168"/>
      <c r="R15" s="168"/>
      <c r="S15" s="168"/>
      <c r="T15" s="168"/>
      <c r="U15" s="158"/>
      <c r="V15" s="158"/>
      <c r="W15" s="168"/>
      <c r="X15" s="15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47" t="s">
        <v>575</v>
      </c>
      <c r="C16" s="148" t="s">
        <v>576</v>
      </c>
      <c r="D16" s="172" t="s">
        <v>85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58"/>
      <c r="O16" s="173"/>
      <c r="P16" s="173"/>
      <c r="Q16" s="173"/>
      <c r="R16" s="173"/>
      <c r="S16" s="173"/>
      <c r="T16" s="173"/>
      <c r="U16" s="158"/>
      <c r="V16" s="158"/>
      <c r="W16" s="173"/>
      <c r="X16" s="158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4" s="60" customFormat="1" ht="30" customHeight="1">
      <c r="A17" s="3">
        <v>9</v>
      </c>
      <c r="B17" s="147" t="s">
        <v>577</v>
      </c>
      <c r="C17" s="148" t="s">
        <v>467</v>
      </c>
      <c r="D17" s="172" t="s">
        <v>27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58"/>
      <c r="O17" s="173"/>
      <c r="P17" s="173"/>
      <c r="Q17" s="173"/>
      <c r="R17" s="173"/>
      <c r="S17" s="173"/>
      <c r="T17" s="173"/>
      <c r="U17" s="158"/>
      <c r="V17" s="158"/>
      <c r="W17" s="173"/>
      <c r="X17" s="158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4" s="60" customFormat="1" ht="30" customHeight="1">
      <c r="A18" s="3">
        <v>10</v>
      </c>
      <c r="B18" s="147" t="s">
        <v>578</v>
      </c>
      <c r="C18" s="148" t="s">
        <v>672</v>
      </c>
      <c r="D18" s="172" t="s">
        <v>149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58"/>
      <c r="O18" s="168"/>
      <c r="P18" s="168"/>
      <c r="Q18" s="168"/>
      <c r="R18" s="168"/>
      <c r="S18" s="168"/>
      <c r="T18" s="168"/>
      <c r="U18" s="158"/>
      <c r="V18" s="158"/>
      <c r="W18" s="168"/>
      <c r="X18" s="15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4" s="60" customFormat="1" ht="30" customHeight="1">
      <c r="A19" s="3">
        <v>11</v>
      </c>
      <c r="B19" s="147" t="s">
        <v>579</v>
      </c>
      <c r="C19" s="148" t="s">
        <v>580</v>
      </c>
      <c r="D19" s="172" t="s">
        <v>78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58"/>
      <c r="O19" s="168"/>
      <c r="P19" s="168"/>
      <c r="Q19" s="168"/>
      <c r="R19" s="168"/>
      <c r="S19" s="168"/>
      <c r="T19" s="168"/>
      <c r="U19" s="158"/>
      <c r="V19" s="158"/>
      <c r="W19" s="168"/>
      <c r="X19" s="15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4" s="60" customFormat="1" ht="30" customHeight="1">
      <c r="A20" s="3">
        <v>12</v>
      </c>
      <c r="B20" s="147" t="s">
        <v>581</v>
      </c>
      <c r="C20" s="148" t="s">
        <v>582</v>
      </c>
      <c r="D20" s="172" t="s">
        <v>78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58"/>
      <c r="O20" s="168"/>
      <c r="P20" s="168"/>
      <c r="Q20" s="168"/>
      <c r="R20" s="168"/>
      <c r="S20" s="168"/>
      <c r="T20" s="168"/>
      <c r="U20" s="158"/>
      <c r="V20" s="158"/>
      <c r="W20" s="168"/>
      <c r="X20" s="15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4" s="60" customFormat="1" ht="30" customHeight="1">
      <c r="A21" s="3">
        <v>13</v>
      </c>
      <c r="B21" s="147" t="s">
        <v>583</v>
      </c>
      <c r="C21" s="148" t="s">
        <v>584</v>
      </c>
      <c r="D21" s="172" t="s">
        <v>78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58"/>
      <c r="O21" s="174"/>
      <c r="P21" s="174"/>
      <c r="Q21" s="174"/>
      <c r="R21" s="174"/>
      <c r="S21" s="174"/>
      <c r="T21" s="174"/>
      <c r="U21" s="158"/>
      <c r="V21" s="158"/>
      <c r="W21" s="174"/>
      <c r="X21" s="158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4" s="60" customFormat="1" ht="30" customHeight="1">
      <c r="A22" s="3">
        <v>14</v>
      </c>
      <c r="B22" s="147" t="s">
        <v>585</v>
      </c>
      <c r="C22" s="148" t="s">
        <v>136</v>
      </c>
      <c r="D22" s="172" t="s">
        <v>78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58"/>
      <c r="O22" s="168"/>
      <c r="P22" s="168"/>
      <c r="Q22" s="168"/>
      <c r="R22" s="168"/>
      <c r="S22" s="168"/>
      <c r="T22" s="168"/>
      <c r="U22" s="158"/>
      <c r="V22" s="158"/>
      <c r="W22" s="168"/>
      <c r="X22" s="15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303"/>
      <c r="AN22" s="304"/>
      <c r="AO22" s="63"/>
    </row>
    <row r="23" spans="1:44" s="60" customFormat="1" ht="30" customHeight="1">
      <c r="A23" s="3">
        <v>15</v>
      </c>
      <c r="B23" s="147" t="s">
        <v>586</v>
      </c>
      <c r="C23" s="148" t="s">
        <v>102</v>
      </c>
      <c r="D23" s="172" t="s">
        <v>126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58"/>
      <c r="O23" s="168"/>
      <c r="P23" s="168"/>
      <c r="Q23" s="168"/>
      <c r="R23" s="168"/>
      <c r="S23" s="168"/>
      <c r="T23" s="168"/>
      <c r="U23" s="158"/>
      <c r="V23" s="158"/>
      <c r="W23" s="168"/>
      <c r="X23" s="15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4" s="60" customFormat="1" ht="30" customHeight="1">
      <c r="A24" s="3">
        <v>16</v>
      </c>
      <c r="B24" s="147" t="s">
        <v>587</v>
      </c>
      <c r="C24" s="148" t="s">
        <v>588</v>
      </c>
      <c r="D24" s="172" t="s">
        <v>105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58"/>
      <c r="O24" s="168"/>
      <c r="P24" s="168"/>
      <c r="Q24" s="168"/>
      <c r="R24" s="168"/>
      <c r="S24" s="168"/>
      <c r="T24" s="168"/>
      <c r="U24" s="158"/>
      <c r="V24" s="158"/>
      <c r="W24" s="168"/>
      <c r="X24" s="15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4" s="60" customFormat="1" ht="30" customHeight="1">
      <c r="A25" s="3">
        <v>17</v>
      </c>
      <c r="B25" s="147" t="s">
        <v>589</v>
      </c>
      <c r="C25" s="148" t="s">
        <v>590</v>
      </c>
      <c r="D25" s="172" t="s">
        <v>11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58"/>
      <c r="O25" s="168"/>
      <c r="P25" s="168"/>
      <c r="Q25" s="168"/>
      <c r="R25" s="168"/>
      <c r="S25" s="168"/>
      <c r="T25" s="168"/>
      <c r="U25" s="158"/>
      <c r="V25" s="158"/>
      <c r="W25" s="168"/>
      <c r="X25" s="15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4" s="60" customFormat="1" ht="30" customHeight="1">
      <c r="A26" s="3">
        <v>18</v>
      </c>
      <c r="B26" s="147" t="s">
        <v>591</v>
      </c>
      <c r="C26" s="148" t="s">
        <v>99</v>
      </c>
      <c r="D26" s="172" t="s">
        <v>592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58"/>
      <c r="O26" s="168"/>
      <c r="P26" s="168"/>
      <c r="Q26" s="168"/>
      <c r="R26" s="168"/>
      <c r="S26" s="168"/>
      <c r="T26" s="168"/>
      <c r="U26" s="158"/>
      <c r="V26" s="158"/>
      <c r="W26" s="168"/>
      <c r="X26" s="15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4" s="60" customFormat="1" ht="30" customHeight="1">
      <c r="A27" s="3">
        <v>19</v>
      </c>
      <c r="B27" s="147" t="s">
        <v>593</v>
      </c>
      <c r="C27" s="148" t="s">
        <v>594</v>
      </c>
      <c r="D27" s="172" t="s">
        <v>142</v>
      </c>
      <c r="E27" s="176"/>
      <c r="F27" s="158"/>
      <c r="G27" s="168"/>
      <c r="H27" s="158"/>
      <c r="I27" s="168"/>
      <c r="J27" s="168"/>
      <c r="K27" s="168"/>
      <c r="L27" s="168"/>
      <c r="M27" s="158"/>
      <c r="N27" s="158"/>
      <c r="O27" s="168"/>
      <c r="P27" s="168"/>
      <c r="Q27" s="168"/>
      <c r="R27" s="168"/>
      <c r="S27" s="168"/>
      <c r="T27" s="168"/>
      <c r="U27" s="158"/>
      <c r="V27" s="158"/>
      <c r="W27" s="168"/>
      <c r="X27" s="15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4" s="60" customFormat="1" ht="30" customHeight="1">
      <c r="A28" s="3">
        <v>20</v>
      </c>
      <c r="B28" s="147" t="s">
        <v>595</v>
      </c>
      <c r="C28" s="148" t="s">
        <v>596</v>
      </c>
      <c r="D28" s="172" t="s">
        <v>29</v>
      </c>
      <c r="E28" s="176"/>
      <c r="F28" s="158"/>
      <c r="G28" s="168"/>
      <c r="H28" s="158"/>
      <c r="I28" s="168"/>
      <c r="J28" s="168"/>
      <c r="K28" s="168"/>
      <c r="L28" s="168"/>
      <c r="M28" s="158"/>
      <c r="N28" s="158"/>
      <c r="O28" s="168"/>
      <c r="P28" s="168"/>
      <c r="Q28" s="168"/>
      <c r="R28" s="168"/>
      <c r="S28" s="168"/>
      <c r="T28" s="168"/>
      <c r="U28" s="158"/>
      <c r="V28" s="158"/>
      <c r="W28" s="168"/>
      <c r="X28" s="15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4" s="60" customFormat="1" ht="30" customHeight="1">
      <c r="A29" s="3">
        <v>21</v>
      </c>
      <c r="B29" s="147" t="s">
        <v>597</v>
      </c>
      <c r="C29" s="148" t="s">
        <v>51</v>
      </c>
      <c r="D29" s="172" t="s">
        <v>90</v>
      </c>
      <c r="E29" s="176"/>
      <c r="F29" s="158"/>
      <c r="G29" s="168"/>
      <c r="H29" s="158"/>
      <c r="I29" s="168"/>
      <c r="J29" s="168"/>
      <c r="K29" s="168"/>
      <c r="L29" s="168"/>
      <c r="M29" s="158"/>
      <c r="N29" s="158"/>
      <c r="O29" s="168"/>
      <c r="P29" s="168"/>
      <c r="Q29" s="168"/>
      <c r="R29" s="168"/>
      <c r="S29" s="168"/>
      <c r="T29" s="168"/>
      <c r="U29" s="158"/>
      <c r="V29" s="158"/>
      <c r="W29" s="168"/>
      <c r="X29" s="245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4" s="60" customFormat="1" ht="30" customHeight="1">
      <c r="A30" s="3">
        <v>22</v>
      </c>
      <c r="B30" s="147" t="s">
        <v>598</v>
      </c>
      <c r="C30" s="148" t="s">
        <v>599</v>
      </c>
      <c r="D30" s="172" t="s">
        <v>36</v>
      </c>
      <c r="E30" s="176"/>
      <c r="F30" s="158"/>
      <c r="G30" s="168"/>
      <c r="H30" s="158"/>
      <c r="I30" s="168"/>
      <c r="J30" s="168"/>
      <c r="K30" s="168"/>
      <c r="L30" s="168"/>
      <c r="M30" s="158"/>
      <c r="N30" s="158"/>
      <c r="O30" s="168"/>
      <c r="P30" s="168"/>
      <c r="Q30" s="168"/>
      <c r="R30" s="168"/>
      <c r="S30" s="168"/>
      <c r="T30" s="168"/>
      <c r="U30" s="158"/>
      <c r="V30" s="158"/>
      <c r="W30" s="168"/>
      <c r="X30" s="15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4" s="60" customFormat="1" ht="30" customHeight="1">
      <c r="A31" s="3">
        <v>23</v>
      </c>
      <c r="B31" s="147" t="s">
        <v>600</v>
      </c>
      <c r="C31" s="148" t="s">
        <v>601</v>
      </c>
      <c r="D31" s="172" t="s">
        <v>602</v>
      </c>
      <c r="E31" s="176"/>
      <c r="F31" s="158"/>
      <c r="G31" s="168"/>
      <c r="H31" s="158"/>
      <c r="I31" s="168"/>
      <c r="J31" s="168"/>
      <c r="K31" s="168"/>
      <c r="L31" s="168"/>
      <c r="M31" s="168"/>
      <c r="N31" s="158"/>
      <c r="O31" s="168"/>
      <c r="P31" s="168"/>
      <c r="Q31" s="168"/>
      <c r="R31" s="168"/>
      <c r="S31" s="168"/>
      <c r="T31" s="168"/>
      <c r="U31" s="158"/>
      <c r="V31" s="158"/>
      <c r="W31" s="168"/>
      <c r="X31" s="15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4" s="60" customFormat="1" ht="48" customHeight="1">
      <c r="A32" s="305" t="s">
        <v>12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">
        <f>SUM(AJ9:AJ31)</f>
        <v>0</v>
      </c>
      <c r="AK32" s="3">
        <f>SUM(AK9:AK31)</f>
        <v>0</v>
      </c>
      <c r="AL32" s="3">
        <f>SUM(AL9:AL31)</f>
        <v>0</v>
      </c>
      <c r="AM32" s="63"/>
      <c r="AN32" s="26"/>
      <c r="AO32" s="26"/>
      <c r="AP32" s="56"/>
      <c r="AQ32" s="56"/>
      <c r="AR32" s="56"/>
    </row>
    <row r="33" spans="1:43" s="60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3"/>
      <c r="AN33" s="63"/>
      <c r="AO33" s="63"/>
    </row>
    <row r="34" spans="1:43" s="60" customFormat="1" ht="41.25" customHeight="1">
      <c r="A34" s="306" t="s">
        <v>13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7"/>
      <c r="AJ34" s="45" t="s">
        <v>14</v>
      </c>
      <c r="AK34" s="45" t="s">
        <v>15</v>
      </c>
      <c r="AL34" s="45" t="s">
        <v>16</v>
      </c>
      <c r="AM34" s="66" t="s">
        <v>17</v>
      </c>
      <c r="AN34" s="66" t="s">
        <v>18</v>
      </c>
      <c r="AO34" s="66" t="s">
        <v>19</v>
      </c>
    </row>
    <row r="35" spans="1:43" s="60" customFormat="1" ht="30" customHeight="1">
      <c r="A35" s="3" t="s">
        <v>5</v>
      </c>
      <c r="B35" s="52"/>
      <c r="C35" s="300" t="s">
        <v>7</v>
      </c>
      <c r="D35" s="301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7" t="s">
        <v>24</v>
      </c>
      <c r="AO35" s="67" t="s">
        <v>25</v>
      </c>
    </row>
    <row r="36" spans="1:43" s="60" customFormat="1" ht="30" customHeight="1">
      <c r="A36" s="3">
        <v>1</v>
      </c>
      <c r="B36" s="147" t="s">
        <v>565</v>
      </c>
      <c r="C36" s="148" t="s">
        <v>566</v>
      </c>
      <c r="D36" s="172" t="s">
        <v>84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03"/>
      <c r="AQ36" s="304"/>
    </row>
    <row r="37" spans="1:43" s="60" customFormat="1" ht="30" customHeight="1">
      <c r="A37" s="3">
        <v>2</v>
      </c>
      <c r="B37" s="147" t="s">
        <v>567</v>
      </c>
      <c r="C37" s="148" t="s">
        <v>568</v>
      </c>
      <c r="D37" s="17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63"/>
      <c r="AQ37" s="63"/>
    </row>
    <row r="38" spans="1:43" s="60" customFormat="1" ht="30" customHeight="1">
      <c r="A38" s="3">
        <v>3</v>
      </c>
      <c r="B38" s="147" t="s">
        <v>569</v>
      </c>
      <c r="C38" s="148" t="s">
        <v>570</v>
      </c>
      <c r="D38" s="17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63"/>
      <c r="AQ38" s="63"/>
    </row>
    <row r="39" spans="1:43" s="60" customFormat="1" ht="30" customHeight="1">
      <c r="A39" s="3">
        <v>4</v>
      </c>
      <c r="B39" s="147" t="s">
        <v>571</v>
      </c>
      <c r="C39" s="148" t="s">
        <v>669</v>
      </c>
      <c r="D39" s="17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3" s="60" customFormat="1" ht="30" customHeight="1">
      <c r="A40" s="3">
        <v>5</v>
      </c>
      <c r="B40" s="149" t="s">
        <v>670</v>
      </c>
      <c r="C40" s="138" t="s">
        <v>671</v>
      </c>
      <c r="D40" s="175" t="s">
        <v>69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3" s="60" customFormat="1" ht="30" customHeight="1">
      <c r="A41" s="3">
        <v>6</v>
      </c>
      <c r="B41" s="147" t="s">
        <v>572</v>
      </c>
      <c r="C41" s="148" t="s">
        <v>573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3" s="60" customFormat="1" ht="30" customHeight="1">
      <c r="A42" s="3">
        <v>7</v>
      </c>
      <c r="B42" s="147" t="s">
        <v>574</v>
      </c>
      <c r="C42" s="148" t="s">
        <v>134</v>
      </c>
      <c r="D42" s="172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3" s="60" customFormat="1" ht="30" customHeight="1">
      <c r="A43" s="3">
        <v>8</v>
      </c>
      <c r="B43" s="147" t="s">
        <v>575</v>
      </c>
      <c r="C43" s="148" t="s">
        <v>576</v>
      </c>
      <c r="D43" s="172" t="s">
        <v>85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3" s="60" customFormat="1" ht="30" customHeight="1">
      <c r="A44" s="3">
        <v>9</v>
      </c>
      <c r="B44" s="147" t="s">
        <v>577</v>
      </c>
      <c r="C44" s="148" t="s">
        <v>467</v>
      </c>
      <c r="D44" s="172" t="s">
        <v>27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3" s="60" customFormat="1" ht="30" customHeight="1">
      <c r="A45" s="3">
        <v>10</v>
      </c>
      <c r="B45" s="147" t="s">
        <v>578</v>
      </c>
      <c r="C45" s="148" t="s">
        <v>672</v>
      </c>
      <c r="D45" s="172" t="s">
        <v>149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3" s="60" customFormat="1" ht="30" customHeight="1">
      <c r="A46" s="3">
        <v>11</v>
      </c>
      <c r="B46" s="147" t="s">
        <v>579</v>
      </c>
      <c r="C46" s="148" t="s">
        <v>580</v>
      </c>
      <c r="D46" s="172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3" s="60" customFormat="1" ht="30" customHeight="1">
      <c r="A47" s="3">
        <v>12</v>
      </c>
      <c r="B47" s="147" t="s">
        <v>581</v>
      </c>
      <c r="C47" s="148" t="s">
        <v>582</v>
      </c>
      <c r="D47" s="172" t="s">
        <v>78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3" s="60" customFormat="1" ht="30" customHeight="1">
      <c r="A48" s="3">
        <v>13</v>
      </c>
      <c r="B48" s="147" t="s">
        <v>583</v>
      </c>
      <c r="C48" s="148" t="s">
        <v>584</v>
      </c>
      <c r="D48" s="172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14</v>
      </c>
      <c r="B49" s="147" t="s">
        <v>585</v>
      </c>
      <c r="C49" s="148" t="s">
        <v>136</v>
      </c>
      <c r="D49" s="172" t="s">
        <v>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03"/>
      <c r="AQ49" s="304"/>
    </row>
    <row r="50" spans="1:43" s="60" customFormat="1" ht="30" customHeight="1">
      <c r="A50" s="3">
        <v>15</v>
      </c>
      <c r="B50" s="147" t="s">
        <v>586</v>
      </c>
      <c r="C50" s="148" t="s">
        <v>102</v>
      </c>
      <c r="D50" s="172" t="s">
        <v>126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60" customFormat="1" ht="30" customHeight="1">
      <c r="A51" s="3">
        <v>16</v>
      </c>
      <c r="B51" s="147" t="s">
        <v>587</v>
      </c>
      <c r="C51" s="148" t="s">
        <v>588</v>
      </c>
      <c r="D51" s="172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17</v>
      </c>
      <c r="B52" s="147" t="s">
        <v>589</v>
      </c>
      <c r="C52" s="148" t="s">
        <v>590</v>
      </c>
      <c r="D52" s="172" t="s">
        <v>11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18</v>
      </c>
      <c r="B53" s="147" t="s">
        <v>591</v>
      </c>
      <c r="C53" s="148" t="s">
        <v>99</v>
      </c>
      <c r="D53" s="172" t="s">
        <v>592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19</v>
      </c>
      <c r="B54" s="147" t="s">
        <v>593</v>
      </c>
      <c r="C54" s="148" t="s">
        <v>594</v>
      </c>
      <c r="D54" s="172" t="s">
        <v>142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20</v>
      </c>
      <c r="B55" s="147" t="s">
        <v>595</v>
      </c>
      <c r="C55" s="148" t="s">
        <v>596</v>
      </c>
      <c r="D55" s="172" t="s">
        <v>29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21</v>
      </c>
      <c r="B56" s="147" t="s">
        <v>597</v>
      </c>
      <c r="C56" s="148" t="s">
        <v>51</v>
      </c>
      <c r="D56" s="172" t="s">
        <v>90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22</v>
      </c>
      <c r="B57" s="147" t="s">
        <v>598</v>
      </c>
      <c r="C57" s="148" t="s">
        <v>599</v>
      </c>
      <c r="D57" s="172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23</v>
      </c>
      <c r="B58" s="147" t="s">
        <v>600</v>
      </c>
      <c r="C58" s="148" t="s">
        <v>601</v>
      </c>
      <c r="D58" s="172" t="s">
        <v>602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05" t="s">
        <v>12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08"/>
      <c r="D60" s="308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43" ht="15.75" customHeight="1">
      <c r="C61" s="5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43" ht="15.75" customHeight="1">
      <c r="C62" s="5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308"/>
      <c r="D63" s="30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308"/>
      <c r="D64" s="308"/>
      <c r="E64" s="308"/>
      <c r="F64" s="308"/>
      <c r="G64" s="30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308"/>
      <c r="D65" s="308"/>
      <c r="E65" s="30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308"/>
      <c r="D66" s="30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</sheetData>
  <mergeCells count="20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299" t="s">
        <v>603</v>
      </c>
      <c r="AG6" s="299"/>
      <c r="AH6" s="299"/>
      <c r="AI6" s="299"/>
      <c r="AJ6" s="299"/>
      <c r="AK6" s="299"/>
      <c r="AL6" s="10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07" t="s">
        <v>5</v>
      </c>
      <c r="B8" s="105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07">
        <v>1</v>
      </c>
      <c r="B9" s="113" t="s">
        <v>630</v>
      </c>
      <c r="C9" s="114" t="s">
        <v>660</v>
      </c>
      <c r="D9" s="115" t="s">
        <v>84</v>
      </c>
      <c r="E9" s="176"/>
      <c r="F9" s="158"/>
      <c r="G9" s="158"/>
      <c r="H9" s="168"/>
      <c r="I9" s="158"/>
      <c r="J9" s="168"/>
      <c r="K9" s="168"/>
      <c r="L9" s="158"/>
      <c r="M9" s="168"/>
      <c r="N9" s="158"/>
      <c r="O9" s="158"/>
      <c r="P9" s="158"/>
      <c r="Q9" s="168"/>
      <c r="R9" s="158"/>
      <c r="S9" s="168"/>
      <c r="T9" s="168"/>
      <c r="U9" s="158"/>
      <c r="V9" s="168"/>
      <c r="W9" s="168"/>
      <c r="X9" s="158"/>
      <c r="Y9" s="158"/>
      <c r="Z9" s="168"/>
      <c r="AA9" s="168"/>
      <c r="AB9" s="158"/>
      <c r="AC9" s="158"/>
      <c r="AD9" s="158"/>
      <c r="AE9" s="168"/>
      <c r="AF9" s="168"/>
      <c r="AG9" s="168"/>
      <c r="AH9" s="168"/>
      <c r="AI9" s="168"/>
      <c r="AJ9" s="107">
        <f>COUNTIF(E9:AI9,"K")+2*COUNTIF(E9:AI9,"2K")+COUNTIF(E9:AI9,"TK")+COUNTIF(E9:AI9,"KT")</f>
        <v>0</v>
      </c>
      <c r="AK9" s="107">
        <f t="shared" ref="AK9:AK21" si="0">COUNTIF(E9:AI9,"P")+2*COUNTIF(F9:AJ9,"2P")</f>
        <v>0</v>
      </c>
      <c r="AL9" s="107">
        <f t="shared" ref="AL9:AL21" si="1">COUNTIF(E9:AI9,"T")+2*COUNTIF(E9:AI9,"2T")+COUNTIF(E9:AI9,"TK")+COUNTIF(E9:AI9,"KT")</f>
        <v>0</v>
      </c>
      <c r="AM9" s="61"/>
      <c r="AN9" s="62"/>
      <c r="AO9" s="106"/>
    </row>
    <row r="10" spans="1:41" s="60" customFormat="1" ht="30" customHeight="1">
      <c r="A10" s="107">
        <v>2</v>
      </c>
      <c r="B10" s="113" t="s">
        <v>604</v>
      </c>
      <c r="C10" s="114" t="s">
        <v>605</v>
      </c>
      <c r="D10" s="115" t="s">
        <v>53</v>
      </c>
      <c r="E10" s="176"/>
      <c r="F10" s="158"/>
      <c r="G10" s="158"/>
      <c r="H10" s="168"/>
      <c r="I10" s="158"/>
      <c r="J10" s="168"/>
      <c r="K10" s="168"/>
      <c r="L10" s="158"/>
      <c r="M10" s="168"/>
      <c r="N10" s="158"/>
      <c r="O10" s="158"/>
      <c r="P10" s="158"/>
      <c r="Q10" s="168"/>
      <c r="R10" s="158"/>
      <c r="S10" s="168"/>
      <c r="T10" s="168"/>
      <c r="U10" s="158"/>
      <c r="V10" s="158"/>
      <c r="W10" s="168"/>
      <c r="X10" s="158"/>
      <c r="Y10" s="158"/>
      <c r="Z10" s="168"/>
      <c r="AA10" s="168"/>
      <c r="AB10" s="158"/>
      <c r="AC10" s="158"/>
      <c r="AD10" s="158"/>
      <c r="AE10" s="168"/>
      <c r="AF10" s="168"/>
      <c r="AG10" s="168"/>
      <c r="AH10" s="168"/>
      <c r="AI10" s="168"/>
      <c r="AJ10" s="107">
        <f t="shared" ref="AJ10:AJ21" si="2">COUNTIF(E10:AI10,"K")+2*COUNTIF(E10:AI10,"2K")+COUNTIF(E10:AI10,"TK")+COUNTIF(E10:AI10,"KT")</f>
        <v>0</v>
      </c>
      <c r="AK10" s="107">
        <f t="shared" si="0"/>
        <v>0</v>
      </c>
      <c r="AL10" s="107">
        <f t="shared" si="1"/>
        <v>0</v>
      </c>
      <c r="AM10" s="106"/>
      <c r="AN10" s="106"/>
      <c r="AO10" s="106"/>
    </row>
    <row r="11" spans="1:41" s="60" customFormat="1" ht="30" customHeight="1">
      <c r="A11" s="107">
        <v>3</v>
      </c>
      <c r="B11" s="113" t="s">
        <v>606</v>
      </c>
      <c r="C11" s="114" t="s">
        <v>631</v>
      </c>
      <c r="D11" s="115" t="s">
        <v>607</v>
      </c>
      <c r="E11" s="176"/>
      <c r="F11" s="158"/>
      <c r="G11" s="158"/>
      <c r="H11" s="168"/>
      <c r="I11" s="158"/>
      <c r="J11" s="168"/>
      <c r="K11" s="168"/>
      <c r="L11" s="158"/>
      <c r="M11" s="168"/>
      <c r="N11" s="158"/>
      <c r="O11" s="158"/>
      <c r="P11" s="158"/>
      <c r="Q11" s="168"/>
      <c r="R11" s="158"/>
      <c r="S11" s="168"/>
      <c r="T11" s="168"/>
      <c r="U11" s="158"/>
      <c r="V11" s="158"/>
      <c r="W11" s="168"/>
      <c r="X11" s="158"/>
      <c r="Y11" s="158"/>
      <c r="Z11" s="168"/>
      <c r="AA11" s="168"/>
      <c r="AB11" s="158"/>
      <c r="AC11" s="158"/>
      <c r="AD11" s="158"/>
      <c r="AE11" s="168"/>
      <c r="AF11" s="168"/>
      <c r="AG11" s="168"/>
      <c r="AH11" s="168"/>
      <c r="AI11" s="168"/>
      <c r="AJ11" s="107">
        <f t="shared" si="2"/>
        <v>0</v>
      </c>
      <c r="AK11" s="107">
        <f t="shared" si="0"/>
        <v>0</v>
      </c>
      <c r="AL11" s="107">
        <f t="shared" si="1"/>
        <v>0</v>
      </c>
      <c r="AM11" s="106"/>
      <c r="AN11" s="106"/>
      <c r="AO11" s="106"/>
    </row>
    <row r="12" spans="1:41" s="60" customFormat="1" ht="30" customHeight="1">
      <c r="A12" s="107">
        <v>4</v>
      </c>
      <c r="B12" s="113" t="s">
        <v>608</v>
      </c>
      <c r="C12" s="114" t="s">
        <v>609</v>
      </c>
      <c r="D12" s="115" t="s">
        <v>109</v>
      </c>
      <c r="E12" s="176"/>
      <c r="F12" s="158"/>
      <c r="G12" s="158"/>
      <c r="H12" s="168"/>
      <c r="I12" s="158"/>
      <c r="J12" s="168"/>
      <c r="K12" s="168"/>
      <c r="L12" s="158"/>
      <c r="M12" s="168"/>
      <c r="N12" s="158"/>
      <c r="O12" s="158"/>
      <c r="P12" s="158"/>
      <c r="Q12" s="168"/>
      <c r="R12" s="158"/>
      <c r="S12" s="168"/>
      <c r="T12" s="168"/>
      <c r="U12" s="158"/>
      <c r="V12" s="158"/>
      <c r="W12" s="168"/>
      <c r="X12" s="158"/>
      <c r="Y12" s="158"/>
      <c r="Z12" s="168"/>
      <c r="AA12" s="168"/>
      <c r="AB12" s="158"/>
      <c r="AC12" s="158"/>
      <c r="AD12" s="158"/>
      <c r="AE12" s="168"/>
      <c r="AF12" s="168"/>
      <c r="AG12" s="168"/>
      <c r="AH12" s="168"/>
      <c r="AI12" s="168"/>
      <c r="AJ12" s="107">
        <f t="shared" si="2"/>
        <v>0</v>
      </c>
      <c r="AK12" s="107">
        <f t="shared" si="0"/>
        <v>0</v>
      </c>
      <c r="AL12" s="107">
        <f t="shared" si="1"/>
        <v>0</v>
      </c>
      <c r="AM12" s="106"/>
      <c r="AN12" s="106"/>
      <c r="AO12" s="106"/>
    </row>
    <row r="13" spans="1:41" s="60" customFormat="1" ht="30" customHeight="1">
      <c r="A13" s="107">
        <v>5</v>
      </c>
      <c r="B13" s="113" t="s">
        <v>610</v>
      </c>
      <c r="C13" s="114" t="s">
        <v>611</v>
      </c>
      <c r="D13" s="115" t="s">
        <v>612</v>
      </c>
      <c r="E13" s="176"/>
      <c r="F13" s="158"/>
      <c r="G13" s="158"/>
      <c r="H13" s="168"/>
      <c r="I13" s="158"/>
      <c r="J13" s="168"/>
      <c r="K13" s="168"/>
      <c r="L13" s="158"/>
      <c r="M13" s="168"/>
      <c r="N13" s="158"/>
      <c r="O13" s="158"/>
      <c r="P13" s="158"/>
      <c r="Q13" s="168"/>
      <c r="R13" s="158"/>
      <c r="S13" s="168"/>
      <c r="T13" s="168"/>
      <c r="U13" s="158"/>
      <c r="V13" s="158"/>
      <c r="W13" s="168"/>
      <c r="X13" s="158"/>
      <c r="Y13" s="158"/>
      <c r="Z13" s="168"/>
      <c r="AA13" s="168"/>
      <c r="AB13" s="158"/>
      <c r="AC13" s="158"/>
      <c r="AD13" s="158"/>
      <c r="AE13" s="168"/>
      <c r="AF13" s="168"/>
      <c r="AG13" s="168"/>
      <c r="AH13" s="168"/>
      <c r="AI13" s="168"/>
      <c r="AJ13" s="107">
        <f t="shared" si="2"/>
        <v>0</v>
      </c>
      <c r="AK13" s="107">
        <f t="shared" si="0"/>
        <v>0</v>
      </c>
      <c r="AL13" s="107">
        <f t="shared" si="1"/>
        <v>0</v>
      </c>
      <c r="AM13" s="106"/>
      <c r="AN13" s="106"/>
      <c r="AO13" s="106"/>
    </row>
    <row r="14" spans="1:41" s="60" customFormat="1" ht="30" customHeight="1">
      <c r="A14" s="107">
        <v>6</v>
      </c>
      <c r="B14" s="113" t="s">
        <v>485</v>
      </c>
      <c r="C14" s="114" t="s">
        <v>70</v>
      </c>
      <c r="D14" s="115" t="s">
        <v>71</v>
      </c>
      <c r="E14" s="176"/>
      <c r="F14" s="158"/>
      <c r="G14" s="158"/>
      <c r="H14" s="168"/>
      <c r="I14" s="158"/>
      <c r="J14" s="168"/>
      <c r="K14" s="168"/>
      <c r="L14" s="158"/>
      <c r="M14" s="168"/>
      <c r="N14" s="158"/>
      <c r="O14" s="158"/>
      <c r="P14" s="158"/>
      <c r="Q14" s="168"/>
      <c r="R14" s="158"/>
      <c r="S14" s="168"/>
      <c r="T14" s="168"/>
      <c r="U14" s="158"/>
      <c r="V14" s="158"/>
      <c r="W14" s="168"/>
      <c r="X14" s="158"/>
      <c r="Y14" s="158"/>
      <c r="Z14" s="168"/>
      <c r="AA14" s="168"/>
      <c r="AB14" s="158"/>
      <c r="AC14" s="158"/>
      <c r="AD14" s="158"/>
      <c r="AE14" s="168"/>
      <c r="AF14" s="168"/>
      <c r="AG14" s="168"/>
      <c r="AH14" s="168"/>
      <c r="AI14" s="168"/>
      <c r="AJ14" s="107">
        <f t="shared" si="2"/>
        <v>0</v>
      </c>
      <c r="AK14" s="107">
        <f t="shared" si="0"/>
        <v>0</v>
      </c>
      <c r="AL14" s="107">
        <f t="shared" si="1"/>
        <v>0</v>
      </c>
      <c r="AM14" s="106"/>
      <c r="AN14" s="106"/>
      <c r="AO14" s="106"/>
    </row>
    <row r="15" spans="1:41" s="60" customFormat="1" ht="30" customHeight="1">
      <c r="A15" s="107">
        <v>7</v>
      </c>
      <c r="B15" s="113" t="s">
        <v>613</v>
      </c>
      <c r="C15" s="114" t="s">
        <v>614</v>
      </c>
      <c r="D15" s="115" t="s">
        <v>100</v>
      </c>
      <c r="E15" s="176"/>
      <c r="F15" s="158"/>
      <c r="G15" s="158"/>
      <c r="H15" s="168"/>
      <c r="I15" s="158"/>
      <c r="J15" s="168"/>
      <c r="K15" s="168"/>
      <c r="L15" s="158"/>
      <c r="M15" s="168"/>
      <c r="N15" s="158"/>
      <c r="O15" s="158"/>
      <c r="P15" s="158"/>
      <c r="Q15" s="168"/>
      <c r="R15" s="158"/>
      <c r="S15" s="168"/>
      <c r="T15" s="168"/>
      <c r="U15" s="158"/>
      <c r="V15" s="158"/>
      <c r="W15" s="173"/>
      <c r="X15" s="158"/>
      <c r="Y15" s="158"/>
      <c r="Z15" s="168"/>
      <c r="AA15" s="168"/>
      <c r="AB15" s="158"/>
      <c r="AC15" s="158"/>
      <c r="AD15" s="158"/>
      <c r="AE15" s="168"/>
      <c r="AF15" s="168"/>
      <c r="AG15" s="168"/>
      <c r="AH15" s="168"/>
      <c r="AI15" s="168"/>
      <c r="AJ15" s="107">
        <f t="shared" si="2"/>
        <v>0</v>
      </c>
      <c r="AK15" s="107">
        <f t="shared" si="0"/>
        <v>0</v>
      </c>
      <c r="AL15" s="107">
        <f t="shared" si="1"/>
        <v>0</v>
      </c>
      <c r="AM15" s="106"/>
      <c r="AN15" s="106"/>
      <c r="AO15" s="106"/>
    </row>
    <row r="16" spans="1:41" s="60" customFormat="1" ht="30" customHeight="1">
      <c r="A16" s="107">
        <v>8</v>
      </c>
      <c r="B16" s="113" t="s">
        <v>615</v>
      </c>
      <c r="C16" s="114" t="s">
        <v>661</v>
      </c>
      <c r="D16" s="115" t="s">
        <v>616</v>
      </c>
      <c r="E16" s="177"/>
      <c r="F16" s="158"/>
      <c r="G16" s="158"/>
      <c r="H16" s="173"/>
      <c r="I16" s="158"/>
      <c r="J16" s="173"/>
      <c r="K16" s="173"/>
      <c r="L16" s="158"/>
      <c r="M16" s="173"/>
      <c r="N16" s="158"/>
      <c r="O16" s="158"/>
      <c r="P16" s="158"/>
      <c r="Q16" s="173"/>
      <c r="R16" s="158"/>
      <c r="S16" s="173"/>
      <c r="T16" s="173"/>
      <c r="U16" s="158"/>
      <c r="V16" s="158"/>
      <c r="W16" s="173"/>
      <c r="X16" s="158"/>
      <c r="Y16" s="158"/>
      <c r="Z16" s="173"/>
      <c r="AA16" s="173"/>
      <c r="AB16" s="158"/>
      <c r="AC16" s="158"/>
      <c r="AD16" s="158"/>
      <c r="AE16" s="173"/>
      <c r="AF16" s="173"/>
      <c r="AG16" s="173"/>
      <c r="AH16" s="173"/>
      <c r="AI16" s="173"/>
      <c r="AJ16" s="107">
        <f t="shared" si="2"/>
        <v>0</v>
      </c>
      <c r="AK16" s="107">
        <f t="shared" si="0"/>
        <v>0</v>
      </c>
      <c r="AL16" s="107">
        <f t="shared" si="1"/>
        <v>0</v>
      </c>
      <c r="AM16" s="106"/>
      <c r="AN16" s="106"/>
      <c r="AO16" s="106"/>
    </row>
    <row r="17" spans="1:44" s="60" customFormat="1" ht="30" customHeight="1">
      <c r="A17" s="107">
        <v>9</v>
      </c>
      <c r="B17" s="113" t="s">
        <v>617</v>
      </c>
      <c r="C17" s="114" t="s">
        <v>28</v>
      </c>
      <c r="D17" s="115" t="s">
        <v>86</v>
      </c>
      <c r="E17" s="177"/>
      <c r="F17" s="158"/>
      <c r="G17" s="158"/>
      <c r="H17" s="173"/>
      <c r="I17" s="158"/>
      <c r="J17" s="173"/>
      <c r="K17" s="173"/>
      <c r="L17" s="158"/>
      <c r="M17" s="173"/>
      <c r="N17" s="158"/>
      <c r="O17" s="158"/>
      <c r="P17" s="158"/>
      <c r="Q17" s="173"/>
      <c r="R17" s="158"/>
      <c r="S17" s="173"/>
      <c r="T17" s="173"/>
      <c r="U17" s="158"/>
      <c r="V17" s="158"/>
      <c r="W17" s="168"/>
      <c r="X17" s="158"/>
      <c r="Y17" s="158"/>
      <c r="Z17" s="173"/>
      <c r="AA17" s="173"/>
      <c r="AB17" s="158"/>
      <c r="AC17" s="158"/>
      <c r="AD17" s="158"/>
      <c r="AE17" s="173"/>
      <c r="AF17" s="173"/>
      <c r="AG17" s="173"/>
      <c r="AH17" s="173"/>
      <c r="AI17" s="173"/>
      <c r="AJ17" s="107">
        <f t="shared" si="2"/>
        <v>0</v>
      </c>
      <c r="AK17" s="107">
        <f t="shared" si="0"/>
        <v>0</v>
      </c>
      <c r="AL17" s="107">
        <f t="shared" si="1"/>
        <v>0</v>
      </c>
      <c r="AM17" s="106"/>
      <c r="AN17" s="106"/>
      <c r="AO17" s="106"/>
    </row>
    <row r="18" spans="1:44" s="60" customFormat="1" ht="30" customHeight="1">
      <c r="A18" s="107">
        <v>10</v>
      </c>
      <c r="B18" s="113" t="s">
        <v>618</v>
      </c>
      <c r="C18" s="114" t="s">
        <v>437</v>
      </c>
      <c r="D18" s="115" t="s">
        <v>262</v>
      </c>
      <c r="E18" s="176"/>
      <c r="F18" s="158"/>
      <c r="G18" s="158"/>
      <c r="H18" s="168"/>
      <c r="I18" s="158"/>
      <c r="J18" s="168"/>
      <c r="K18" s="168"/>
      <c r="L18" s="158"/>
      <c r="M18" s="168"/>
      <c r="N18" s="158"/>
      <c r="O18" s="158"/>
      <c r="P18" s="158"/>
      <c r="Q18" s="168"/>
      <c r="R18" s="158"/>
      <c r="S18" s="168"/>
      <c r="T18" s="168"/>
      <c r="U18" s="158"/>
      <c r="V18" s="158"/>
      <c r="W18" s="168"/>
      <c r="X18" s="158"/>
      <c r="Y18" s="158"/>
      <c r="Z18" s="168"/>
      <c r="AA18" s="168"/>
      <c r="AB18" s="158"/>
      <c r="AC18" s="158"/>
      <c r="AD18" s="158"/>
      <c r="AE18" s="168"/>
      <c r="AF18" s="168"/>
      <c r="AG18" s="168"/>
      <c r="AH18" s="168"/>
      <c r="AI18" s="168"/>
      <c r="AJ18" s="107">
        <f t="shared" si="2"/>
        <v>0</v>
      </c>
      <c r="AK18" s="107">
        <f t="shared" si="0"/>
        <v>0</v>
      </c>
      <c r="AL18" s="107">
        <f t="shared" si="1"/>
        <v>0</v>
      </c>
      <c r="AM18" s="106"/>
      <c r="AN18" s="106"/>
      <c r="AO18" s="106"/>
    </row>
    <row r="19" spans="1:44" s="60" customFormat="1" ht="30" customHeight="1">
      <c r="A19" s="107">
        <v>11</v>
      </c>
      <c r="B19" s="113" t="s">
        <v>619</v>
      </c>
      <c r="C19" s="114" t="s">
        <v>49</v>
      </c>
      <c r="D19" s="115" t="s">
        <v>142</v>
      </c>
      <c r="E19" s="176"/>
      <c r="F19" s="158"/>
      <c r="G19" s="158"/>
      <c r="H19" s="168"/>
      <c r="I19" s="158"/>
      <c r="J19" s="168"/>
      <c r="K19" s="168"/>
      <c r="L19" s="158"/>
      <c r="M19" s="168"/>
      <c r="N19" s="158"/>
      <c r="O19" s="158"/>
      <c r="P19" s="158"/>
      <c r="Q19" s="168"/>
      <c r="R19" s="158"/>
      <c r="S19" s="168"/>
      <c r="T19" s="168"/>
      <c r="U19" s="158"/>
      <c r="V19" s="158"/>
      <c r="W19" s="168"/>
      <c r="X19" s="158"/>
      <c r="Y19" s="158"/>
      <c r="Z19" s="168"/>
      <c r="AA19" s="168"/>
      <c r="AB19" s="158"/>
      <c r="AC19" s="158"/>
      <c r="AD19" s="158"/>
      <c r="AE19" s="168"/>
      <c r="AF19" s="168"/>
      <c r="AG19" s="168"/>
      <c r="AH19" s="168"/>
      <c r="AI19" s="168"/>
      <c r="AJ19" s="107">
        <f t="shared" si="2"/>
        <v>0</v>
      </c>
      <c r="AK19" s="107">
        <f t="shared" si="0"/>
        <v>0</v>
      </c>
      <c r="AL19" s="107">
        <f t="shared" si="1"/>
        <v>0</v>
      </c>
      <c r="AM19" s="106"/>
      <c r="AN19" s="106"/>
      <c r="AO19" s="106"/>
    </row>
    <row r="20" spans="1:44" s="60" customFormat="1" ht="30" customHeight="1">
      <c r="A20" s="107">
        <v>12</v>
      </c>
      <c r="B20" s="113" t="s">
        <v>508</v>
      </c>
      <c r="C20" s="114" t="s">
        <v>509</v>
      </c>
      <c r="D20" s="115" t="s">
        <v>89</v>
      </c>
      <c r="E20" s="176"/>
      <c r="F20" s="158"/>
      <c r="G20" s="158"/>
      <c r="H20" s="168"/>
      <c r="I20" s="158"/>
      <c r="J20" s="168"/>
      <c r="K20" s="168"/>
      <c r="L20" s="158"/>
      <c r="M20" s="168"/>
      <c r="N20" s="158"/>
      <c r="O20" s="158"/>
      <c r="P20" s="158"/>
      <c r="Q20" s="168"/>
      <c r="R20" s="158"/>
      <c r="S20" s="168"/>
      <c r="T20" s="168"/>
      <c r="U20" s="158"/>
      <c r="V20" s="158"/>
      <c r="W20" s="174"/>
      <c r="X20" s="158"/>
      <c r="Y20" s="158"/>
      <c r="Z20" s="168"/>
      <c r="AA20" s="168"/>
      <c r="AB20" s="158"/>
      <c r="AC20" s="158"/>
      <c r="AD20" s="158"/>
      <c r="AE20" s="168"/>
      <c r="AF20" s="168"/>
      <c r="AG20" s="168"/>
      <c r="AH20" s="168"/>
      <c r="AI20" s="168"/>
      <c r="AJ20" s="107">
        <f t="shared" si="2"/>
        <v>0</v>
      </c>
      <c r="AK20" s="107">
        <f t="shared" si="0"/>
        <v>0</v>
      </c>
      <c r="AL20" s="107">
        <f t="shared" si="1"/>
        <v>0</v>
      </c>
      <c r="AM20" s="106"/>
      <c r="AN20" s="106"/>
      <c r="AO20" s="106"/>
    </row>
    <row r="21" spans="1:44" s="60" customFormat="1" ht="30" customHeight="1">
      <c r="A21" s="107">
        <v>13</v>
      </c>
      <c r="B21" s="113" t="s">
        <v>673</v>
      </c>
      <c r="C21" s="114" t="s">
        <v>674</v>
      </c>
      <c r="D21" s="115" t="s">
        <v>62</v>
      </c>
      <c r="E21" s="174"/>
      <c r="F21" s="158"/>
      <c r="G21" s="158"/>
      <c r="H21" s="174"/>
      <c r="I21" s="158"/>
      <c r="J21" s="174"/>
      <c r="K21" s="174"/>
      <c r="L21" s="158"/>
      <c r="M21" s="174"/>
      <c r="N21" s="158"/>
      <c r="O21" s="158"/>
      <c r="P21" s="158"/>
      <c r="Q21" s="174"/>
      <c r="R21" s="158"/>
      <c r="S21" s="174"/>
      <c r="T21" s="174"/>
      <c r="U21" s="158"/>
      <c r="V21" s="158"/>
      <c r="W21" s="168"/>
      <c r="X21" s="158"/>
      <c r="Y21" s="158"/>
      <c r="Z21" s="174"/>
      <c r="AA21" s="174"/>
      <c r="AB21" s="158"/>
      <c r="AC21" s="158"/>
      <c r="AD21" s="158"/>
      <c r="AE21" s="174"/>
      <c r="AF21" s="174"/>
      <c r="AG21" s="174"/>
      <c r="AH21" s="174"/>
      <c r="AI21" s="174"/>
      <c r="AJ21" s="107">
        <f t="shared" si="2"/>
        <v>0</v>
      </c>
      <c r="AK21" s="107">
        <f t="shared" si="0"/>
        <v>0</v>
      </c>
      <c r="AL21" s="107">
        <f t="shared" si="1"/>
        <v>0</v>
      </c>
      <c r="AM21" s="106"/>
      <c r="AN21" s="106"/>
      <c r="AO21" s="106"/>
    </row>
    <row r="22" spans="1:44" s="60" customFormat="1" ht="48" customHeight="1">
      <c r="A22" s="153" t="s">
        <v>12</v>
      </c>
      <c r="B22" s="153"/>
      <c r="C22" s="153"/>
      <c r="D22" s="15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58"/>
      <c r="V22" s="192"/>
      <c r="W22" s="168"/>
      <c r="X22" s="192"/>
      <c r="Y22" s="192"/>
      <c r="Z22" s="192"/>
      <c r="AA22" s="192"/>
      <c r="AB22" s="192"/>
      <c r="AC22" s="192"/>
      <c r="AD22" s="158"/>
      <c r="AE22" s="192"/>
      <c r="AF22" s="192"/>
      <c r="AG22" s="192"/>
      <c r="AH22" s="192"/>
      <c r="AI22" s="192"/>
      <c r="AJ22" s="107">
        <f>SUM(AJ9:AJ21)</f>
        <v>0</v>
      </c>
      <c r="AK22" s="107">
        <f>SUM(AK9:AK21)</f>
        <v>0</v>
      </c>
      <c r="AL22" s="107">
        <f>SUM(AL9:AL21)</f>
        <v>0</v>
      </c>
      <c r="AM22" s="106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0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6"/>
      <c r="AN23" s="106"/>
      <c r="AO23" s="106"/>
    </row>
    <row r="24" spans="1:44" s="60" customFormat="1" ht="41.25" customHeight="1">
      <c r="A24" s="154" t="s">
        <v>13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02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07" t="s">
        <v>5</v>
      </c>
      <c r="B25" s="105"/>
      <c r="C25" s="300" t="s">
        <v>7</v>
      </c>
      <c r="D25" s="301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203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07">
        <v>1</v>
      </c>
      <c r="B26" s="113" t="s">
        <v>630</v>
      </c>
      <c r="C26" s="114" t="s">
        <v>660</v>
      </c>
      <c r="D26" s="115" t="s">
        <v>84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03"/>
      <c r="AQ26" s="304"/>
    </row>
    <row r="27" spans="1:44" s="60" customFormat="1" ht="30" customHeight="1">
      <c r="A27" s="107">
        <v>2</v>
      </c>
      <c r="B27" s="113" t="s">
        <v>604</v>
      </c>
      <c r="C27" s="114" t="s">
        <v>605</v>
      </c>
      <c r="D27" s="115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6"/>
      <c r="AQ27" s="106"/>
    </row>
    <row r="28" spans="1:44" s="60" customFormat="1" ht="30" customHeight="1">
      <c r="A28" s="107">
        <v>3</v>
      </c>
      <c r="B28" s="113" t="s">
        <v>606</v>
      </c>
      <c r="C28" s="114" t="s">
        <v>631</v>
      </c>
      <c r="D28" s="115" t="s">
        <v>607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6"/>
      <c r="AQ28" s="106"/>
    </row>
    <row r="29" spans="1:44" s="60" customFormat="1" ht="30" customHeight="1">
      <c r="A29" s="107">
        <v>4</v>
      </c>
      <c r="B29" s="113" t="s">
        <v>608</v>
      </c>
      <c r="C29" s="114" t="s">
        <v>609</v>
      </c>
      <c r="D29" s="115" t="s">
        <v>109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6"/>
      <c r="AQ29" s="106"/>
    </row>
    <row r="30" spans="1:44" s="60" customFormat="1" ht="30" customHeight="1">
      <c r="A30" s="107">
        <v>5</v>
      </c>
      <c r="B30" s="113" t="s">
        <v>610</v>
      </c>
      <c r="C30" s="114" t="s">
        <v>611</v>
      </c>
      <c r="D30" s="115" t="s">
        <v>612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6"/>
      <c r="AQ30" s="106"/>
    </row>
    <row r="31" spans="1:44" s="60" customFormat="1" ht="30" customHeight="1">
      <c r="A31" s="107">
        <v>6</v>
      </c>
      <c r="B31" s="113" t="s">
        <v>485</v>
      </c>
      <c r="C31" s="114" t="s">
        <v>70</v>
      </c>
      <c r="D31" s="115" t="s">
        <v>71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6"/>
      <c r="AQ31" s="106"/>
    </row>
    <row r="32" spans="1:44" s="60" customFormat="1" ht="30" customHeight="1">
      <c r="A32" s="107">
        <v>7</v>
      </c>
      <c r="B32" s="113" t="s">
        <v>613</v>
      </c>
      <c r="C32" s="114" t="s">
        <v>614</v>
      </c>
      <c r="D32" s="115" t="s">
        <v>100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6"/>
      <c r="AQ32" s="106"/>
    </row>
    <row r="33" spans="1:43" s="60" customFormat="1" ht="30" customHeight="1">
      <c r="A33" s="107">
        <v>8</v>
      </c>
      <c r="B33" s="113" t="s">
        <v>615</v>
      </c>
      <c r="C33" s="114" t="s">
        <v>661</v>
      </c>
      <c r="D33" s="115" t="s">
        <v>616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6"/>
      <c r="AQ33" s="106"/>
    </row>
    <row r="34" spans="1:43" s="60" customFormat="1" ht="30" customHeight="1">
      <c r="A34" s="107">
        <v>9</v>
      </c>
      <c r="B34" s="113" t="s">
        <v>617</v>
      </c>
      <c r="C34" s="114" t="s">
        <v>28</v>
      </c>
      <c r="D34" s="115" t="s">
        <v>86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6"/>
      <c r="AQ34" s="106"/>
    </row>
    <row r="35" spans="1:43" s="60" customFormat="1" ht="30" customHeight="1">
      <c r="A35" s="107">
        <v>10</v>
      </c>
      <c r="B35" s="113" t="s">
        <v>618</v>
      </c>
      <c r="C35" s="114" t="s">
        <v>437</v>
      </c>
      <c r="D35" s="115" t="s">
        <v>262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6"/>
      <c r="AQ35" s="106"/>
    </row>
    <row r="36" spans="1:43" s="60" customFormat="1" ht="30" customHeight="1">
      <c r="A36" s="107">
        <v>11</v>
      </c>
      <c r="B36" s="113" t="s">
        <v>619</v>
      </c>
      <c r="C36" s="114" t="s">
        <v>49</v>
      </c>
      <c r="D36" s="115" t="s">
        <v>142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6"/>
      <c r="AQ36" s="106"/>
    </row>
    <row r="37" spans="1:43" s="60" customFormat="1" ht="30" customHeight="1">
      <c r="A37" s="107">
        <v>12</v>
      </c>
      <c r="B37" s="113" t="s">
        <v>508</v>
      </c>
      <c r="C37" s="114" t="s">
        <v>509</v>
      </c>
      <c r="D37" s="115" t="s">
        <v>89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6"/>
      <c r="AQ37" s="106"/>
    </row>
    <row r="38" spans="1:43" s="60" customFormat="1" ht="30" customHeight="1">
      <c r="A38" s="107">
        <v>13</v>
      </c>
      <c r="B38" s="113" t="s">
        <v>673</v>
      </c>
      <c r="C38" s="114" t="s">
        <v>674</v>
      </c>
      <c r="D38" s="115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6"/>
      <c r="AQ38" s="106"/>
    </row>
    <row r="39" spans="1:43" ht="51" customHeight="1">
      <c r="A39" s="300" t="s">
        <v>12</v>
      </c>
      <c r="B39" s="301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69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07">
        <f t="shared" ref="AJ39:AO39" si="9">SUM(AJ26:AJ38)</f>
        <v>0</v>
      </c>
      <c r="AK39" s="107">
        <f t="shared" si="9"/>
        <v>0</v>
      </c>
      <c r="AL39" s="107">
        <f t="shared" si="9"/>
        <v>0</v>
      </c>
      <c r="AM39" s="107">
        <f t="shared" si="9"/>
        <v>0</v>
      </c>
      <c r="AN39" s="107">
        <f t="shared" si="9"/>
        <v>0</v>
      </c>
      <c r="AO39" s="107">
        <f t="shared" si="9"/>
        <v>0</v>
      </c>
    </row>
    <row r="40" spans="1:43" ht="15.75" customHeight="1">
      <c r="A40" s="26"/>
      <c r="B40" s="26"/>
      <c r="C40" s="308"/>
      <c r="D40" s="30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0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0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308"/>
      <c r="D43" s="30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308"/>
      <c r="D44" s="308"/>
      <c r="E44" s="308"/>
      <c r="F44" s="308"/>
      <c r="G44" s="30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308"/>
      <c r="D45" s="308"/>
      <c r="E45" s="30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308"/>
      <c r="D46" s="308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6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23" t="s">
        <v>620</v>
      </c>
      <c r="AG6" s="323"/>
      <c r="AH6" s="323"/>
      <c r="AI6" s="323"/>
      <c r="AJ6" s="323"/>
      <c r="AK6" s="323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220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667</v>
      </c>
      <c r="C9" s="114" t="s">
        <v>50</v>
      </c>
      <c r="D9" s="115" t="s">
        <v>66</v>
      </c>
      <c r="E9" s="176"/>
      <c r="F9" s="158"/>
      <c r="G9" s="168"/>
      <c r="H9" s="168"/>
      <c r="I9" s="158"/>
      <c r="J9" s="168"/>
      <c r="K9" s="158"/>
      <c r="L9" s="168"/>
      <c r="M9" s="15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58"/>
      <c r="Y9" s="158"/>
      <c r="Z9" s="168"/>
      <c r="AA9" s="15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0" t="s">
        <v>621</v>
      </c>
      <c r="C10" s="114" t="s">
        <v>622</v>
      </c>
      <c r="D10" s="115" t="s">
        <v>69</v>
      </c>
      <c r="E10" s="176"/>
      <c r="F10" s="158"/>
      <c r="G10" s="168"/>
      <c r="H10" s="168"/>
      <c r="I10" s="158"/>
      <c r="J10" s="168"/>
      <c r="K10" s="158"/>
      <c r="L10" s="168"/>
      <c r="M10" s="15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58"/>
      <c r="Y10" s="158"/>
      <c r="Z10" s="168"/>
      <c r="AA10" s="15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50" t="s">
        <v>623</v>
      </c>
      <c r="C11" s="114" t="s">
        <v>624</v>
      </c>
      <c r="D11" s="115" t="s">
        <v>71</v>
      </c>
      <c r="E11" s="176"/>
      <c r="F11" s="158"/>
      <c r="G11" s="168"/>
      <c r="H11" s="168"/>
      <c r="I11" s="158"/>
      <c r="J11" s="168"/>
      <c r="K11" s="158"/>
      <c r="L11" s="168"/>
      <c r="M11" s="158"/>
      <c r="N11" s="168"/>
      <c r="O11" s="168"/>
      <c r="P11" s="168"/>
      <c r="Q11" s="168"/>
      <c r="R11" s="168"/>
      <c r="S11" s="168"/>
      <c r="T11" s="168"/>
      <c r="U11" s="168"/>
      <c r="V11" s="168"/>
      <c r="W11" s="158"/>
      <c r="X11" s="158"/>
      <c r="Y11" s="158"/>
      <c r="Z11" s="168"/>
      <c r="AA11" s="15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50" t="s">
        <v>625</v>
      </c>
      <c r="C12" s="114" t="s">
        <v>101</v>
      </c>
      <c r="D12" s="115" t="s">
        <v>26</v>
      </c>
      <c r="E12" s="176"/>
      <c r="F12" s="158"/>
      <c r="G12" s="168"/>
      <c r="H12" s="168"/>
      <c r="I12" s="158"/>
      <c r="J12" s="168"/>
      <c r="K12" s="158"/>
      <c r="L12" s="168"/>
      <c r="M12" s="158"/>
      <c r="N12" s="168"/>
      <c r="O12" s="168"/>
      <c r="P12" s="168"/>
      <c r="Q12" s="168"/>
      <c r="R12" s="168"/>
      <c r="S12" s="168"/>
      <c r="T12" s="168"/>
      <c r="U12" s="168"/>
      <c r="V12" s="168"/>
      <c r="W12" s="158"/>
      <c r="X12" s="158"/>
      <c r="Y12" s="158"/>
      <c r="Z12" s="168"/>
      <c r="AA12" s="15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50" t="s">
        <v>626</v>
      </c>
      <c r="C13" s="114" t="s">
        <v>37</v>
      </c>
      <c r="D13" s="115" t="s">
        <v>26</v>
      </c>
      <c r="E13" s="176"/>
      <c r="F13" s="158"/>
      <c r="G13" s="168"/>
      <c r="H13" s="168"/>
      <c r="I13" s="158"/>
      <c r="J13" s="168"/>
      <c r="K13" s="158"/>
      <c r="L13" s="168"/>
      <c r="M13" s="15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58"/>
      <c r="Y13" s="158"/>
      <c r="Z13" s="168"/>
      <c r="AA13" s="15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50">
        <v>1810140037</v>
      </c>
      <c r="C14" s="114" t="s">
        <v>675</v>
      </c>
      <c r="D14" s="115" t="s">
        <v>313</v>
      </c>
      <c r="E14" s="176"/>
      <c r="F14" s="158"/>
      <c r="G14" s="168"/>
      <c r="H14" s="168"/>
      <c r="I14" s="158"/>
      <c r="J14" s="168"/>
      <c r="K14" s="158"/>
      <c r="L14" s="168"/>
      <c r="M14" s="158"/>
      <c r="N14" s="168"/>
      <c r="O14" s="168"/>
      <c r="P14" s="168"/>
      <c r="Q14" s="168"/>
      <c r="R14" s="168"/>
      <c r="S14" s="168"/>
      <c r="T14" s="168"/>
      <c r="U14" s="168"/>
      <c r="V14" s="168"/>
      <c r="W14" s="158"/>
      <c r="X14" s="158"/>
      <c r="Y14" s="158"/>
      <c r="Z14" s="168"/>
      <c r="AA14" s="158"/>
      <c r="AB14" s="168"/>
      <c r="AC14" s="15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50">
        <v>1810140034</v>
      </c>
      <c r="C15" s="114" t="s">
        <v>662</v>
      </c>
      <c r="D15" s="115" t="s">
        <v>104</v>
      </c>
      <c r="E15" s="176"/>
      <c r="F15" s="158"/>
      <c r="G15" s="168"/>
      <c r="H15" s="168"/>
      <c r="I15" s="158"/>
      <c r="J15" s="168"/>
      <c r="K15" s="158"/>
      <c r="L15" s="168"/>
      <c r="M15" s="158"/>
      <c r="N15" s="168"/>
      <c r="O15" s="168"/>
      <c r="P15" s="168"/>
      <c r="Q15" s="168"/>
      <c r="R15" s="168"/>
      <c r="S15" s="168"/>
      <c r="T15" s="168"/>
      <c r="U15" s="168"/>
      <c r="V15" s="168"/>
      <c r="W15" s="158"/>
      <c r="X15" s="158"/>
      <c r="Y15" s="158"/>
      <c r="Z15" s="168"/>
      <c r="AA15" s="158"/>
      <c r="AB15" s="168"/>
      <c r="AC15" s="15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50" t="s">
        <v>632</v>
      </c>
      <c r="C16" s="114" t="s">
        <v>633</v>
      </c>
      <c r="D16" s="115" t="s">
        <v>112</v>
      </c>
      <c r="E16" s="177"/>
      <c r="F16" s="158"/>
      <c r="G16" s="173"/>
      <c r="H16" s="173"/>
      <c r="I16" s="158"/>
      <c r="J16" s="173"/>
      <c r="K16" s="158"/>
      <c r="L16" s="173"/>
      <c r="M16" s="158"/>
      <c r="N16" s="173"/>
      <c r="O16" s="173"/>
      <c r="P16" s="173"/>
      <c r="Q16" s="173"/>
      <c r="R16" s="173"/>
      <c r="S16" s="173"/>
      <c r="T16" s="173"/>
      <c r="U16" s="173"/>
      <c r="V16" s="173"/>
      <c r="W16" s="158"/>
      <c r="X16" s="158"/>
      <c r="Y16" s="158"/>
      <c r="Z16" s="173"/>
      <c r="AA16" s="173"/>
      <c r="AB16" s="173"/>
      <c r="AC16" s="158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50">
        <v>1810140036</v>
      </c>
      <c r="C17" s="114" t="s">
        <v>663</v>
      </c>
      <c r="D17" s="115" t="s">
        <v>90</v>
      </c>
      <c r="E17" s="177"/>
      <c r="F17" s="158"/>
      <c r="G17" s="173"/>
      <c r="H17" s="173"/>
      <c r="I17" s="158"/>
      <c r="J17" s="173"/>
      <c r="K17" s="158"/>
      <c r="L17" s="173"/>
      <c r="M17" s="158"/>
      <c r="N17" s="173"/>
      <c r="O17" s="173"/>
      <c r="P17" s="173"/>
      <c r="Q17" s="173"/>
      <c r="R17" s="173"/>
      <c r="S17" s="173"/>
      <c r="T17" s="173"/>
      <c r="U17" s="173"/>
      <c r="V17" s="173"/>
      <c r="W17" s="158"/>
      <c r="X17" s="158"/>
      <c r="Y17" s="158"/>
      <c r="Z17" s="173"/>
      <c r="AA17" s="173"/>
      <c r="AB17" s="173"/>
      <c r="AC17" s="158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50" t="s">
        <v>634</v>
      </c>
      <c r="C18" s="114" t="s">
        <v>139</v>
      </c>
      <c r="D18" s="115" t="s">
        <v>83</v>
      </c>
      <c r="E18" s="176"/>
      <c r="F18" s="158"/>
      <c r="G18" s="168"/>
      <c r="H18" s="168"/>
      <c r="I18" s="158"/>
      <c r="J18" s="168"/>
      <c r="K18" s="158"/>
      <c r="L18" s="168"/>
      <c r="M18" s="158"/>
      <c r="N18" s="168"/>
      <c r="O18" s="168"/>
      <c r="P18" s="168"/>
      <c r="Q18" s="168"/>
      <c r="R18" s="168"/>
      <c r="S18" s="168"/>
      <c r="T18" s="168"/>
      <c r="U18" s="168"/>
      <c r="V18" s="168"/>
      <c r="W18" s="158"/>
      <c r="X18" s="158"/>
      <c r="Y18" s="158"/>
      <c r="Z18" s="168"/>
      <c r="AA18" s="168"/>
      <c r="AB18" s="168"/>
      <c r="AC18" s="15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50" t="s">
        <v>627</v>
      </c>
      <c r="C19" s="114" t="s">
        <v>77</v>
      </c>
      <c r="D19" s="115" t="s">
        <v>83</v>
      </c>
      <c r="E19" s="176"/>
      <c r="F19" s="158"/>
      <c r="G19" s="168"/>
      <c r="H19" s="168"/>
      <c r="I19" s="158"/>
      <c r="J19" s="168"/>
      <c r="K19" s="158"/>
      <c r="L19" s="168"/>
      <c r="M19" s="158"/>
      <c r="N19" s="168"/>
      <c r="O19" s="168"/>
      <c r="P19" s="168"/>
      <c r="Q19" s="168"/>
      <c r="R19" s="168"/>
      <c r="S19" s="168"/>
      <c r="T19" s="168"/>
      <c r="U19" s="168"/>
      <c r="V19" s="168"/>
      <c r="W19" s="158"/>
      <c r="X19" s="158"/>
      <c r="Y19" s="158"/>
      <c r="Z19" s="168"/>
      <c r="AA19" s="168"/>
      <c r="AB19" s="168"/>
      <c r="AC19" s="15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50"/>
      <c r="C20" s="114"/>
      <c r="D20" s="115"/>
      <c r="E20" s="176"/>
      <c r="F20" s="158"/>
      <c r="G20" s="168"/>
      <c r="H20" s="168"/>
      <c r="I20" s="168"/>
      <c r="J20" s="168"/>
      <c r="K20" s="168"/>
      <c r="L20" s="168"/>
      <c r="M20" s="15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58"/>
      <c r="Y20" s="15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27" t="s">
        <v>12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9">
        <f>SUM(AJ9:AJ20)</f>
        <v>0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28" t="s">
        <v>13</v>
      </c>
      <c r="B23" s="328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30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00" t="s">
        <v>7</v>
      </c>
      <c r="D24" s="301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13" t="s">
        <v>667</v>
      </c>
      <c r="C25" s="114" t="s">
        <v>50</v>
      </c>
      <c r="D25" s="115" t="s">
        <v>66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25"/>
      <c r="AQ25" s="326"/>
    </row>
    <row r="26" spans="1:44" s="1" customFormat="1" ht="30" customHeight="1">
      <c r="A26" s="3">
        <v>2</v>
      </c>
      <c r="B26" s="150" t="s">
        <v>621</v>
      </c>
      <c r="C26" s="114" t="s">
        <v>622</v>
      </c>
      <c r="D26" s="115" t="s">
        <v>69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50" t="s">
        <v>623</v>
      </c>
      <c r="C27" s="114" t="s">
        <v>624</v>
      </c>
      <c r="D27" s="115" t="s">
        <v>71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50" t="s">
        <v>625</v>
      </c>
      <c r="C28" s="114" t="s">
        <v>101</v>
      </c>
      <c r="D28" s="115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50" t="s">
        <v>626</v>
      </c>
      <c r="C29" s="114" t="s">
        <v>37</v>
      </c>
      <c r="D29" s="115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50">
        <v>1810140037</v>
      </c>
      <c r="C30" s="114" t="s">
        <v>675</v>
      </c>
      <c r="D30" s="115" t="s">
        <v>313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50">
        <v>1810140034</v>
      </c>
      <c r="C31" s="114" t="s">
        <v>662</v>
      </c>
      <c r="D31" s="115" t="s">
        <v>104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50" t="s">
        <v>632</v>
      </c>
      <c r="C32" s="114" t="s">
        <v>633</v>
      </c>
      <c r="D32" s="115" t="s">
        <v>112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50">
        <v>1810140036</v>
      </c>
      <c r="C33" s="114" t="s">
        <v>663</v>
      </c>
      <c r="D33" s="115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50" t="s">
        <v>634</v>
      </c>
      <c r="C34" s="114" t="s">
        <v>139</v>
      </c>
      <c r="D34" s="115" t="s">
        <v>83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50" t="s">
        <v>627</v>
      </c>
      <c r="C35" s="114" t="s">
        <v>77</v>
      </c>
      <c r="D35" s="115" t="s">
        <v>83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50"/>
      <c r="C36" s="114"/>
      <c r="D36" s="115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27" t="s">
        <v>12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08"/>
      <c r="D38" s="308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08"/>
      <c r="D41" s="308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08"/>
      <c r="D42" s="308"/>
      <c r="E42" s="308"/>
      <c r="F42" s="308"/>
      <c r="G42" s="308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08"/>
      <c r="D43" s="308"/>
      <c r="E43" s="30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08"/>
      <c r="D44" s="308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1" zoomScale="55" zoomScaleNormal="55" workbookViewId="0">
      <selection activeCell="Z20" sqref="Z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678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685</v>
      </c>
      <c r="C9" s="206" t="s">
        <v>686</v>
      </c>
      <c r="D9" s="262" t="s">
        <v>53</v>
      </c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 t="s">
        <v>10</v>
      </c>
      <c r="T9" s="244"/>
      <c r="U9" s="263"/>
      <c r="V9" s="244"/>
      <c r="W9" s="244"/>
      <c r="X9" s="244"/>
      <c r="Y9" s="244" t="s">
        <v>8</v>
      </c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124">
        <f>COUNTIF(E9:AI9,"K")+2*COUNTIF(E9:AI9,"2K")+COUNTIF(E9:AI9,"TK")+COUNTIF(E9:AI9,"KT")</f>
        <v>1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687</v>
      </c>
      <c r="C10" s="206" t="s">
        <v>303</v>
      </c>
      <c r="D10" s="262" t="s">
        <v>243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4"/>
      <c r="O10" s="244" t="s">
        <v>8</v>
      </c>
      <c r="P10" s="244" t="s">
        <v>9</v>
      </c>
      <c r="Q10" s="244" t="s">
        <v>8</v>
      </c>
      <c r="R10" s="244" t="s">
        <v>8</v>
      </c>
      <c r="S10" s="244" t="s">
        <v>8</v>
      </c>
      <c r="T10" s="244"/>
      <c r="U10" s="263"/>
      <c r="V10" s="244" t="s">
        <v>8</v>
      </c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124">
        <f t="shared" ref="AJ10:AJ43" si="2">COUNTIF(E10:AI10,"K")+2*COUNTIF(E10:AI10,"2K")+COUNTIF(E10:AI10,"TK")+COUNTIF(E10:AI10,"KT")</f>
        <v>5</v>
      </c>
      <c r="AK10" s="124">
        <f t="shared" si="0"/>
        <v>1</v>
      </c>
      <c r="AL10" s="124">
        <f t="shared" si="1"/>
        <v>0</v>
      </c>
      <c r="AM10" s="25"/>
      <c r="AN10" s="25"/>
      <c r="AO10" s="25"/>
    </row>
    <row r="11" spans="1:41" s="271" customFormat="1" ht="30" customHeight="1">
      <c r="A11" s="117">
        <v>3</v>
      </c>
      <c r="B11" s="267" t="s">
        <v>688</v>
      </c>
      <c r="C11" s="268" t="s">
        <v>689</v>
      </c>
      <c r="D11" s="269" t="s">
        <v>690</v>
      </c>
      <c r="E11" s="246"/>
      <c r="F11" s="247"/>
      <c r="G11" s="247"/>
      <c r="H11" s="247"/>
      <c r="I11" s="247"/>
      <c r="J11" s="247"/>
      <c r="K11" s="247"/>
      <c r="L11" s="247"/>
      <c r="M11" s="247"/>
      <c r="N11" s="247"/>
      <c r="O11" s="247" t="s">
        <v>8</v>
      </c>
      <c r="P11" s="247" t="s">
        <v>8</v>
      </c>
      <c r="Q11" s="247" t="s">
        <v>8</v>
      </c>
      <c r="R11" s="247" t="s">
        <v>8</v>
      </c>
      <c r="S11" s="247"/>
      <c r="T11" s="247"/>
      <c r="U11" s="263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117">
        <f t="shared" si="2"/>
        <v>4</v>
      </c>
      <c r="AK11" s="117">
        <f t="shared" si="0"/>
        <v>0</v>
      </c>
      <c r="AL11" s="117">
        <f t="shared" si="1"/>
        <v>0</v>
      </c>
      <c r="AM11" s="270" t="s">
        <v>1141</v>
      </c>
      <c r="AN11" s="270"/>
      <c r="AO11" s="270"/>
    </row>
    <row r="12" spans="1:41" s="1" customFormat="1" ht="30" customHeight="1">
      <c r="A12" s="112">
        <v>4</v>
      </c>
      <c r="B12" s="264" t="s">
        <v>691</v>
      </c>
      <c r="C12" s="265" t="s">
        <v>80</v>
      </c>
      <c r="D12" s="266" t="s">
        <v>692</v>
      </c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63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112">
        <f t="shared" si="2"/>
        <v>0</v>
      </c>
      <c r="AK12" s="112">
        <f t="shared" si="0"/>
        <v>0</v>
      </c>
      <c r="AL12" s="112">
        <f t="shared" si="1"/>
        <v>0</v>
      </c>
      <c r="AM12" s="25"/>
      <c r="AN12" s="25"/>
      <c r="AO12" s="25"/>
    </row>
    <row r="13" spans="1:41" s="1" customFormat="1" ht="30" customHeight="1">
      <c r="A13" s="112">
        <v>5</v>
      </c>
      <c r="B13" s="264" t="s">
        <v>693</v>
      </c>
      <c r="C13" s="265" t="s">
        <v>694</v>
      </c>
      <c r="D13" s="266" t="s">
        <v>93</v>
      </c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 t="s">
        <v>8</v>
      </c>
      <c r="T13" s="244"/>
      <c r="U13" s="263"/>
      <c r="V13" s="244"/>
      <c r="W13" s="244" t="s">
        <v>8</v>
      </c>
      <c r="X13" s="244"/>
      <c r="Y13" s="244"/>
      <c r="Z13" s="244" t="s">
        <v>8</v>
      </c>
      <c r="AA13" s="244"/>
      <c r="AB13" s="244"/>
      <c r="AC13" s="244"/>
      <c r="AD13" s="244"/>
      <c r="AE13" s="244"/>
      <c r="AF13" s="244"/>
      <c r="AG13" s="244"/>
      <c r="AH13" s="244"/>
      <c r="AI13" s="244"/>
      <c r="AJ13" s="112">
        <f t="shared" si="2"/>
        <v>3</v>
      </c>
      <c r="AK13" s="112">
        <f t="shared" si="0"/>
        <v>0</v>
      </c>
      <c r="AL13" s="112">
        <f t="shared" si="1"/>
        <v>0</v>
      </c>
      <c r="AM13" s="25"/>
      <c r="AN13" s="25"/>
      <c r="AO13" s="25"/>
    </row>
    <row r="14" spans="1:41" s="1" customFormat="1" ht="30" customHeight="1">
      <c r="A14" s="112">
        <v>6</v>
      </c>
      <c r="B14" s="264" t="s">
        <v>695</v>
      </c>
      <c r="C14" s="265" t="s">
        <v>696</v>
      </c>
      <c r="D14" s="266" t="s">
        <v>71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63"/>
      <c r="V14" s="244" t="s">
        <v>9</v>
      </c>
      <c r="W14" s="244"/>
      <c r="X14" s="244"/>
      <c r="Y14" s="244" t="s">
        <v>8</v>
      </c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112">
        <f t="shared" si="2"/>
        <v>1</v>
      </c>
      <c r="AK14" s="112">
        <f t="shared" si="0"/>
        <v>1</v>
      </c>
      <c r="AL14" s="112">
        <f t="shared" si="1"/>
        <v>0</v>
      </c>
      <c r="AM14" s="25"/>
      <c r="AN14" s="25"/>
      <c r="AO14" s="25"/>
    </row>
    <row r="15" spans="1:41" s="1" customFormat="1" ht="30" customHeight="1">
      <c r="A15" s="112">
        <v>7</v>
      </c>
      <c r="B15" s="264" t="s">
        <v>697</v>
      </c>
      <c r="C15" s="265" t="s">
        <v>698</v>
      </c>
      <c r="D15" s="266" t="s">
        <v>26</v>
      </c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63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112">
        <f t="shared" si="2"/>
        <v>0</v>
      </c>
      <c r="AK15" s="112">
        <f t="shared" si="0"/>
        <v>0</v>
      </c>
      <c r="AL15" s="112">
        <f t="shared" si="1"/>
        <v>0</v>
      </c>
      <c r="AM15" s="25"/>
      <c r="AN15" s="25"/>
      <c r="AO15" s="25"/>
    </row>
    <row r="16" spans="1:41" s="1" customFormat="1" ht="30" customHeight="1">
      <c r="A16" s="112">
        <v>8</v>
      </c>
      <c r="B16" s="264" t="s">
        <v>699</v>
      </c>
      <c r="C16" s="265" t="s">
        <v>700</v>
      </c>
      <c r="D16" s="266" t="s">
        <v>26</v>
      </c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63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25"/>
      <c r="AN16" s="25"/>
      <c r="AO16" s="25"/>
    </row>
    <row r="17" spans="1:41" s="1" customFormat="1" ht="30" customHeight="1">
      <c r="A17" s="112">
        <v>9</v>
      </c>
      <c r="B17" s="264" t="s">
        <v>701</v>
      </c>
      <c r="C17" s="265" t="s">
        <v>702</v>
      </c>
      <c r="D17" s="266" t="s">
        <v>58</v>
      </c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63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112">
        <f t="shared" si="2"/>
        <v>0</v>
      </c>
      <c r="AK17" s="112">
        <f t="shared" si="0"/>
        <v>0</v>
      </c>
      <c r="AL17" s="112">
        <f t="shared" si="1"/>
        <v>0</v>
      </c>
      <c r="AM17" s="25"/>
      <c r="AN17" s="25"/>
      <c r="AO17" s="25"/>
    </row>
    <row r="18" spans="1:41" s="1" customFormat="1" ht="30" customHeight="1">
      <c r="A18" s="112">
        <v>10</v>
      </c>
      <c r="B18" s="264" t="s">
        <v>703</v>
      </c>
      <c r="C18" s="265" t="s">
        <v>704</v>
      </c>
      <c r="D18" s="266" t="s">
        <v>129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63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112">
        <f t="shared" si="2"/>
        <v>0</v>
      </c>
      <c r="AK18" s="112">
        <f t="shared" si="0"/>
        <v>0</v>
      </c>
      <c r="AL18" s="112">
        <f t="shared" si="1"/>
        <v>0</v>
      </c>
      <c r="AM18" s="25"/>
      <c r="AN18" s="25"/>
      <c r="AO18" s="25"/>
    </row>
    <row r="19" spans="1:41" s="1" customFormat="1" ht="30" customHeight="1">
      <c r="A19" s="112">
        <v>11</v>
      </c>
      <c r="B19" s="264" t="s">
        <v>705</v>
      </c>
      <c r="C19" s="265" t="s">
        <v>94</v>
      </c>
      <c r="D19" s="266" t="s">
        <v>706</v>
      </c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63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112">
        <f t="shared" si="2"/>
        <v>0</v>
      </c>
      <c r="AK19" s="112">
        <f t="shared" si="0"/>
        <v>0</v>
      </c>
      <c r="AL19" s="112">
        <f t="shared" si="1"/>
        <v>0</v>
      </c>
      <c r="AM19" s="25"/>
      <c r="AN19" s="25"/>
      <c r="AO19" s="25"/>
    </row>
    <row r="20" spans="1:41" s="1" customFormat="1" ht="30" customHeight="1">
      <c r="A20" s="112">
        <v>12</v>
      </c>
      <c r="B20" s="264" t="s">
        <v>709</v>
      </c>
      <c r="C20" s="265" t="s">
        <v>710</v>
      </c>
      <c r="D20" s="266" t="s">
        <v>74</v>
      </c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63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25"/>
      <c r="AN20" s="25"/>
      <c r="AO20" s="25"/>
    </row>
    <row r="21" spans="1:41" s="1" customFormat="1" ht="30" customHeight="1">
      <c r="A21" s="112">
        <v>13</v>
      </c>
      <c r="B21" s="264" t="s">
        <v>707</v>
      </c>
      <c r="C21" s="265" t="s">
        <v>708</v>
      </c>
      <c r="D21" s="266" t="s">
        <v>74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63"/>
      <c r="V21" s="210"/>
      <c r="W21" s="210"/>
      <c r="X21" s="210"/>
      <c r="Y21" s="210" t="s">
        <v>10</v>
      </c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112">
        <f t="shared" si="2"/>
        <v>0</v>
      </c>
      <c r="AK21" s="112">
        <f t="shared" si="0"/>
        <v>0</v>
      </c>
      <c r="AL21" s="112">
        <f t="shared" si="1"/>
        <v>1</v>
      </c>
      <c r="AM21" s="25"/>
      <c r="AN21" s="25"/>
      <c r="AO21" s="25"/>
    </row>
    <row r="22" spans="1:41" s="1" customFormat="1" ht="30" customHeight="1">
      <c r="A22" s="112">
        <v>14</v>
      </c>
      <c r="B22" s="264" t="s">
        <v>711</v>
      </c>
      <c r="C22" s="265" t="s">
        <v>712</v>
      </c>
      <c r="D22" s="266" t="s">
        <v>440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63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112">
        <f t="shared" si="2"/>
        <v>0</v>
      </c>
      <c r="AK22" s="112">
        <f t="shared" si="0"/>
        <v>0</v>
      </c>
      <c r="AL22" s="112">
        <f t="shared" si="1"/>
        <v>0</v>
      </c>
      <c r="AM22" s="325"/>
      <c r="AN22" s="326"/>
      <c r="AO22" s="25"/>
    </row>
    <row r="23" spans="1:41" s="1" customFormat="1" ht="30" customHeight="1">
      <c r="A23" s="112">
        <v>15</v>
      </c>
      <c r="B23" s="264" t="s">
        <v>713</v>
      </c>
      <c r="C23" s="265" t="s">
        <v>714</v>
      </c>
      <c r="D23" s="266" t="s">
        <v>113</v>
      </c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63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112">
        <f t="shared" si="2"/>
        <v>0</v>
      </c>
      <c r="AK23" s="112">
        <f t="shared" si="0"/>
        <v>0</v>
      </c>
      <c r="AL23" s="112">
        <f t="shared" si="1"/>
        <v>0</v>
      </c>
      <c r="AM23" s="25"/>
      <c r="AN23" s="25"/>
      <c r="AO23" s="25"/>
    </row>
    <row r="24" spans="1:41" s="271" customFormat="1" ht="30" customHeight="1">
      <c r="A24" s="117">
        <v>16</v>
      </c>
      <c r="B24" s="267" t="s">
        <v>715</v>
      </c>
      <c r="C24" s="268" t="s">
        <v>150</v>
      </c>
      <c r="D24" s="269" t="s">
        <v>113</v>
      </c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63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117">
        <f t="shared" si="2"/>
        <v>0</v>
      </c>
      <c r="AK24" s="117">
        <f t="shared" si="0"/>
        <v>0</v>
      </c>
      <c r="AL24" s="117">
        <f t="shared" si="1"/>
        <v>0</v>
      </c>
      <c r="AM24" s="270" t="s">
        <v>1141</v>
      </c>
      <c r="AN24" s="270"/>
      <c r="AO24" s="270"/>
    </row>
    <row r="25" spans="1:41" s="1" customFormat="1" ht="30" customHeight="1">
      <c r="A25" s="124">
        <v>17</v>
      </c>
      <c r="B25" s="205" t="s">
        <v>716</v>
      </c>
      <c r="C25" s="206" t="s">
        <v>717</v>
      </c>
      <c r="D25" s="262" t="s">
        <v>59</v>
      </c>
      <c r="E25" s="24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63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720</v>
      </c>
      <c r="C26" s="206" t="s">
        <v>721</v>
      </c>
      <c r="D26" s="262" t="s">
        <v>156</v>
      </c>
      <c r="E26" s="24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63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722</v>
      </c>
      <c r="C27" s="206" t="s">
        <v>723</v>
      </c>
      <c r="D27" s="262" t="s">
        <v>724</v>
      </c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63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 t="s">
        <v>725</v>
      </c>
      <c r="C28" s="206" t="s">
        <v>726</v>
      </c>
      <c r="D28" s="262" t="s">
        <v>727</v>
      </c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63"/>
      <c r="V28" s="244"/>
      <c r="W28" s="244"/>
      <c r="X28" s="244"/>
      <c r="Y28" s="244" t="s">
        <v>8</v>
      </c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728</v>
      </c>
      <c r="C29" s="206" t="s">
        <v>87</v>
      </c>
      <c r="D29" s="262" t="s">
        <v>78</v>
      </c>
      <c r="E29" s="24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 t="s">
        <v>10</v>
      </c>
      <c r="T29" s="244"/>
      <c r="U29" s="263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729</v>
      </c>
      <c r="C30" s="206" t="s">
        <v>730</v>
      </c>
      <c r="D30" s="262" t="s">
        <v>79</v>
      </c>
      <c r="E30" s="24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 t="s">
        <v>8</v>
      </c>
      <c r="S30" s="244"/>
      <c r="T30" s="244"/>
      <c r="U30" s="263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731</v>
      </c>
      <c r="C31" s="206" t="s">
        <v>732</v>
      </c>
      <c r="D31" s="262" t="s">
        <v>60</v>
      </c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63"/>
      <c r="V31" s="244" t="s">
        <v>9</v>
      </c>
      <c r="W31" s="244"/>
      <c r="X31" s="244"/>
      <c r="Y31" s="244" t="s">
        <v>8</v>
      </c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124">
        <f t="shared" si="2"/>
        <v>1</v>
      </c>
      <c r="AK31" s="124">
        <f t="shared" si="0"/>
        <v>1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733</v>
      </c>
      <c r="C32" s="206" t="s">
        <v>31</v>
      </c>
      <c r="D32" s="262" t="s">
        <v>141</v>
      </c>
      <c r="E32" s="24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 t="s">
        <v>8</v>
      </c>
      <c r="T32" s="244"/>
      <c r="U32" s="263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734</v>
      </c>
      <c r="C33" s="206" t="s">
        <v>735</v>
      </c>
      <c r="D33" s="262" t="s">
        <v>262</v>
      </c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63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736</v>
      </c>
      <c r="C34" s="206" t="s">
        <v>737</v>
      </c>
      <c r="D34" s="262" t="s">
        <v>262</v>
      </c>
      <c r="E34" s="243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 t="s">
        <v>10</v>
      </c>
      <c r="S34" s="244" t="s">
        <v>9</v>
      </c>
      <c r="T34" s="244"/>
      <c r="U34" s="263"/>
      <c r="V34" s="244"/>
      <c r="W34" s="244"/>
      <c r="X34" s="244"/>
      <c r="Y34" s="244" t="s">
        <v>8</v>
      </c>
      <c r="Z34" s="244" t="s">
        <v>8</v>
      </c>
      <c r="AA34" s="244"/>
      <c r="AB34" s="244"/>
      <c r="AC34" s="244"/>
      <c r="AD34" s="244"/>
      <c r="AE34" s="244"/>
      <c r="AF34" s="244"/>
      <c r="AG34" s="244"/>
      <c r="AH34" s="244"/>
      <c r="AI34" s="244"/>
      <c r="AJ34" s="124">
        <f t="shared" si="2"/>
        <v>2</v>
      </c>
      <c r="AK34" s="124">
        <f t="shared" si="0"/>
        <v>1</v>
      </c>
      <c r="AL34" s="124">
        <f t="shared" si="1"/>
        <v>1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738</v>
      </c>
      <c r="C35" s="206" t="s">
        <v>28</v>
      </c>
      <c r="D35" s="262" t="s">
        <v>739</v>
      </c>
      <c r="E35" s="243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63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740</v>
      </c>
      <c r="C36" s="206" t="s">
        <v>741</v>
      </c>
      <c r="D36" s="262" t="s">
        <v>65</v>
      </c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63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742</v>
      </c>
      <c r="C37" s="206" t="s">
        <v>743</v>
      </c>
      <c r="D37" s="262" t="s">
        <v>118</v>
      </c>
      <c r="E37" s="243"/>
      <c r="F37" s="244"/>
      <c r="G37" s="244"/>
      <c r="H37" s="244"/>
      <c r="I37" s="244"/>
      <c r="J37" s="244"/>
      <c r="K37" s="244"/>
      <c r="L37" s="244"/>
      <c r="M37" s="244"/>
      <c r="N37" s="244"/>
      <c r="O37" s="244" t="s">
        <v>8</v>
      </c>
      <c r="P37" s="244"/>
      <c r="Q37" s="244" t="s">
        <v>8</v>
      </c>
      <c r="R37" s="244"/>
      <c r="S37" s="244" t="s">
        <v>8</v>
      </c>
      <c r="T37" s="244"/>
      <c r="U37" s="263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124">
        <f t="shared" si="2"/>
        <v>3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868</v>
      </c>
      <c r="C38" s="206" t="s">
        <v>869</v>
      </c>
      <c r="D38" s="262" t="s">
        <v>870</v>
      </c>
      <c r="E38" s="243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63"/>
      <c r="V38" s="244" t="s">
        <v>9</v>
      </c>
      <c r="W38" s="244" t="s">
        <v>8</v>
      </c>
      <c r="X38" s="244" t="s">
        <v>9</v>
      </c>
      <c r="Y38" s="244" t="s">
        <v>8</v>
      </c>
      <c r="Z38" s="244" t="s">
        <v>8</v>
      </c>
      <c r="AA38" s="244"/>
      <c r="AB38" s="244"/>
      <c r="AC38" s="244"/>
      <c r="AD38" s="244"/>
      <c r="AE38" s="244"/>
      <c r="AF38" s="244"/>
      <c r="AG38" s="244"/>
      <c r="AH38" s="244"/>
      <c r="AI38" s="244"/>
      <c r="AJ38" s="124">
        <f t="shared" si="2"/>
        <v>3</v>
      </c>
      <c r="AK38" s="124">
        <f t="shared" si="0"/>
        <v>2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744</v>
      </c>
      <c r="C39" s="206" t="s">
        <v>745</v>
      </c>
      <c r="D39" s="262" t="s">
        <v>746</v>
      </c>
      <c r="E39" s="243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63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747</v>
      </c>
      <c r="C40" s="206" t="s">
        <v>748</v>
      </c>
      <c r="D40" s="262" t="s">
        <v>82</v>
      </c>
      <c r="E40" s="243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 t="s">
        <v>8</v>
      </c>
      <c r="R40" s="244"/>
      <c r="S40" s="244"/>
      <c r="T40" s="244"/>
      <c r="U40" s="263"/>
      <c r="V40" s="244" t="s">
        <v>8</v>
      </c>
      <c r="W40" s="244" t="s">
        <v>8</v>
      </c>
      <c r="X40" s="244"/>
      <c r="Y40" s="244" t="s">
        <v>8</v>
      </c>
      <c r="Z40" s="244" t="s">
        <v>8</v>
      </c>
      <c r="AA40" s="244"/>
      <c r="AB40" s="244"/>
      <c r="AC40" s="244"/>
      <c r="AD40" s="244"/>
      <c r="AE40" s="244"/>
      <c r="AF40" s="244"/>
      <c r="AG40" s="244"/>
      <c r="AH40" s="244"/>
      <c r="AI40" s="244"/>
      <c r="AJ40" s="124">
        <f t="shared" si="2"/>
        <v>5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749</v>
      </c>
      <c r="C41" s="206" t="s">
        <v>750</v>
      </c>
      <c r="D41" s="262" t="s">
        <v>91</v>
      </c>
      <c r="E41" s="243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63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751</v>
      </c>
      <c r="C42" s="206" t="s">
        <v>752</v>
      </c>
      <c r="D42" s="262" t="s">
        <v>144</v>
      </c>
      <c r="E42" s="243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63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6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48" customHeight="1">
      <c r="A44" s="327" t="s">
        <v>12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125">
        <f>SUM(AJ9:AJ43)</f>
        <v>31</v>
      </c>
      <c r="AK44" s="125">
        <f>SUM(AK9:AK43)</f>
        <v>6</v>
      </c>
      <c r="AL44" s="125">
        <f>SUM(AL9:AL43)</f>
        <v>4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28" t="s">
        <v>13</v>
      </c>
      <c r="B46" s="328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30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24" t="s">
        <v>5</v>
      </c>
      <c r="B47" s="123"/>
      <c r="C47" s="300" t="s">
        <v>7</v>
      </c>
      <c r="D47" s="301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24">
        <v>1</v>
      </c>
      <c r="B48" s="205" t="s">
        <v>685</v>
      </c>
      <c r="C48" s="206" t="s">
        <v>686</v>
      </c>
      <c r="D48" s="207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5"/>
      <c r="AQ48" s="326"/>
    </row>
    <row r="49" spans="1:43" s="1" customFormat="1" ht="30" customHeight="1">
      <c r="A49" s="124">
        <v>2</v>
      </c>
      <c r="B49" s="205" t="s">
        <v>687</v>
      </c>
      <c r="C49" s="206" t="s">
        <v>303</v>
      </c>
      <c r="D49" s="207" t="s">
        <v>243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24">
        <v>3</v>
      </c>
      <c r="B50" s="205" t="s">
        <v>688</v>
      </c>
      <c r="C50" s="206" t="s">
        <v>689</v>
      </c>
      <c r="D50" s="207" t="s">
        <v>690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4</v>
      </c>
      <c r="B51" s="205" t="s">
        <v>691</v>
      </c>
      <c r="C51" s="206" t="s">
        <v>80</v>
      </c>
      <c r="D51" s="207" t="s">
        <v>692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5</v>
      </c>
      <c r="B52" s="205" t="s">
        <v>693</v>
      </c>
      <c r="C52" s="206" t="s">
        <v>694</v>
      </c>
      <c r="D52" s="207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6</v>
      </c>
      <c r="B53" s="205" t="s">
        <v>695</v>
      </c>
      <c r="C53" s="206" t="s">
        <v>696</v>
      </c>
      <c r="D53" s="207" t="s">
        <v>71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7</v>
      </c>
      <c r="B54" s="205" t="s">
        <v>697</v>
      </c>
      <c r="C54" s="206" t="s">
        <v>698</v>
      </c>
      <c r="D54" s="207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8</v>
      </c>
      <c r="B55" s="205" t="s">
        <v>699</v>
      </c>
      <c r="C55" s="206" t="s">
        <v>700</v>
      </c>
      <c r="D55" s="207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9</v>
      </c>
      <c r="B56" s="205" t="s">
        <v>701</v>
      </c>
      <c r="C56" s="206" t="s">
        <v>702</v>
      </c>
      <c r="D56" s="207" t="s">
        <v>58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10</v>
      </c>
      <c r="B57" s="205" t="s">
        <v>703</v>
      </c>
      <c r="C57" s="206" t="s">
        <v>704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11</v>
      </c>
      <c r="B58" s="205" t="s">
        <v>705</v>
      </c>
      <c r="C58" s="206" t="s">
        <v>94</v>
      </c>
      <c r="D58" s="207" t="s">
        <v>706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12</v>
      </c>
      <c r="B59" s="205" t="s">
        <v>709</v>
      </c>
      <c r="C59" s="206" t="s">
        <v>710</v>
      </c>
      <c r="D59" s="207" t="s">
        <v>74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13</v>
      </c>
      <c r="B60" s="205" t="s">
        <v>707</v>
      </c>
      <c r="C60" s="206" t="s">
        <v>708</v>
      </c>
      <c r="D60" s="207" t="s">
        <v>74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14</v>
      </c>
      <c r="B61" s="205" t="s">
        <v>711</v>
      </c>
      <c r="C61" s="206" t="s">
        <v>712</v>
      </c>
      <c r="D61" s="207" t="s">
        <v>440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5"/>
      <c r="AQ61" s="326"/>
    </row>
    <row r="62" spans="1:43" s="1" customFormat="1" ht="30" customHeight="1">
      <c r="A62" s="124">
        <v>15</v>
      </c>
      <c r="B62" s="205" t="s">
        <v>713</v>
      </c>
      <c r="C62" s="206" t="s">
        <v>714</v>
      </c>
      <c r="D62" s="207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16</v>
      </c>
      <c r="B63" s="205" t="s">
        <v>715</v>
      </c>
      <c r="C63" s="206" t="s">
        <v>150</v>
      </c>
      <c r="D63" s="207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17</v>
      </c>
      <c r="B64" s="205" t="s">
        <v>716</v>
      </c>
      <c r="C64" s="206" t="s">
        <v>717</v>
      </c>
      <c r="D64" s="207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18</v>
      </c>
      <c r="B65" s="205" t="s">
        <v>720</v>
      </c>
      <c r="C65" s="206" t="s">
        <v>721</v>
      </c>
      <c r="D65" s="207" t="s">
        <v>156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19</v>
      </c>
      <c r="B66" s="205" t="s">
        <v>722</v>
      </c>
      <c r="C66" s="206" t="s">
        <v>723</v>
      </c>
      <c r="D66" s="207" t="s">
        <v>724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20</v>
      </c>
      <c r="B67" s="205" t="s">
        <v>725</v>
      </c>
      <c r="C67" s="206" t="s">
        <v>726</v>
      </c>
      <c r="D67" s="207" t="s">
        <v>727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21</v>
      </c>
      <c r="B68" s="205" t="s">
        <v>728</v>
      </c>
      <c r="C68" s="206" t="s">
        <v>87</v>
      </c>
      <c r="D68" s="207" t="s">
        <v>78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22</v>
      </c>
      <c r="B69" s="205" t="s">
        <v>729</v>
      </c>
      <c r="C69" s="206" t="s">
        <v>730</v>
      </c>
      <c r="D69" s="207" t="s">
        <v>79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23</v>
      </c>
      <c r="B70" s="205" t="s">
        <v>731</v>
      </c>
      <c r="C70" s="206" t="s">
        <v>732</v>
      </c>
      <c r="D70" s="207" t="s">
        <v>60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24</v>
      </c>
      <c r="B71" s="205" t="s">
        <v>733</v>
      </c>
      <c r="C71" s="206" t="s">
        <v>31</v>
      </c>
      <c r="D71" s="207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25</v>
      </c>
      <c r="B72" s="205" t="s">
        <v>734</v>
      </c>
      <c r="C72" s="206" t="s">
        <v>735</v>
      </c>
      <c r="D72" s="207" t="s">
        <v>262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26</v>
      </c>
      <c r="B73" s="205" t="s">
        <v>736</v>
      </c>
      <c r="C73" s="206" t="s">
        <v>737</v>
      </c>
      <c r="D73" s="207" t="s">
        <v>262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27</v>
      </c>
      <c r="B74" s="205" t="s">
        <v>738</v>
      </c>
      <c r="C74" s="206" t="s">
        <v>28</v>
      </c>
      <c r="D74" s="207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28</v>
      </c>
      <c r="B75" s="205" t="s">
        <v>740</v>
      </c>
      <c r="C75" s="206" t="s">
        <v>741</v>
      </c>
      <c r="D75" s="207" t="s">
        <v>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29</v>
      </c>
      <c r="B76" s="205" t="s">
        <v>742</v>
      </c>
      <c r="C76" s="206" t="s">
        <v>743</v>
      </c>
      <c r="D76" s="207" t="s">
        <v>118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24">
        <v>30</v>
      </c>
      <c r="B77" s="205" t="s">
        <v>868</v>
      </c>
      <c r="C77" s="206" t="s">
        <v>869</v>
      </c>
      <c r="D77" s="207" t="s">
        <v>870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24">
        <v>31</v>
      </c>
      <c r="B78" s="205" t="s">
        <v>744</v>
      </c>
      <c r="C78" s="206" t="s">
        <v>745</v>
      </c>
      <c r="D78" s="207" t="s">
        <v>746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24">
        <v>32</v>
      </c>
      <c r="B79" s="205" t="s">
        <v>747</v>
      </c>
      <c r="C79" s="206" t="s">
        <v>748</v>
      </c>
      <c r="D79" s="207" t="s">
        <v>82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24">
        <v>33</v>
      </c>
      <c r="B80" s="205" t="s">
        <v>749</v>
      </c>
      <c r="C80" s="206" t="s">
        <v>750</v>
      </c>
      <c r="D80" s="207" t="s">
        <v>91</v>
      </c>
      <c r="E80" s="12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86">
        <v>34</v>
      </c>
      <c r="B81" s="205" t="s">
        <v>751</v>
      </c>
      <c r="C81" s="206" t="s">
        <v>752</v>
      </c>
      <c r="D81" s="207" t="s">
        <v>144</v>
      </c>
      <c r="E81" s="18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86">
        <v>35</v>
      </c>
      <c r="B82" s="156"/>
      <c r="C82" s="157"/>
      <c r="D82" s="157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34" t="s">
        <v>12</v>
      </c>
      <c r="B83" s="335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6"/>
      <c r="AJ83" s="125">
        <f t="shared" ref="AJ83:AO83" si="9">SUM(AJ48:AJ82)</f>
        <v>0</v>
      </c>
      <c r="AK83" s="125">
        <f t="shared" si="9"/>
        <v>0</v>
      </c>
      <c r="AL83" s="125">
        <f t="shared" si="9"/>
        <v>0</v>
      </c>
      <c r="AM83" s="125">
        <f t="shared" si="9"/>
        <v>0</v>
      </c>
      <c r="AN83" s="125">
        <f t="shared" si="9"/>
        <v>0</v>
      </c>
      <c r="AO83" s="125">
        <f t="shared" si="9"/>
        <v>0</v>
      </c>
    </row>
    <row r="84" spans="1:41" ht="15.75" customHeight="1">
      <c r="A84" s="26"/>
      <c r="B84" s="26"/>
      <c r="C84" s="308"/>
      <c r="D84" s="308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22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08"/>
      <c r="D87" s="308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08"/>
      <c r="D88" s="308"/>
      <c r="E88" s="308"/>
      <c r="F88" s="308"/>
      <c r="G88" s="308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08"/>
      <c r="D89" s="308"/>
      <c r="E89" s="308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8"/>
      <c r="D90" s="308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4" zoomScale="55" zoomScaleNormal="55" workbookViewId="0">
      <selection activeCell="AB14" sqref="AB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679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753</v>
      </c>
      <c r="C9" s="206" t="s">
        <v>754</v>
      </c>
      <c r="D9" s="207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755</v>
      </c>
      <c r="C10" s="206" t="s">
        <v>756</v>
      </c>
      <c r="D10" s="207" t="s">
        <v>84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3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5" t="s">
        <v>757</v>
      </c>
      <c r="C11" s="206" t="s">
        <v>437</v>
      </c>
      <c r="D11" s="207" t="s">
        <v>53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5" t="s">
        <v>758</v>
      </c>
      <c r="C12" s="206" t="s">
        <v>759</v>
      </c>
      <c r="D12" s="207" t="s">
        <v>53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5" t="s">
        <v>760</v>
      </c>
      <c r="C13" s="206" t="s">
        <v>303</v>
      </c>
      <c r="D13" s="207" t="s">
        <v>53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5" t="s">
        <v>824</v>
      </c>
      <c r="C14" s="206" t="s">
        <v>31</v>
      </c>
      <c r="D14" s="207" t="s">
        <v>825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5" t="s">
        <v>761</v>
      </c>
      <c r="C15" s="206" t="s">
        <v>762</v>
      </c>
      <c r="D15" s="207" t="s">
        <v>312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5" t="s">
        <v>763</v>
      </c>
      <c r="C16" s="206" t="s">
        <v>88</v>
      </c>
      <c r="D16" s="207" t="s">
        <v>43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5" t="s">
        <v>764</v>
      </c>
      <c r="C17" s="206" t="s">
        <v>106</v>
      </c>
      <c r="D17" s="207" t="s">
        <v>692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5" t="s">
        <v>765</v>
      </c>
      <c r="C18" s="206" t="s">
        <v>766</v>
      </c>
      <c r="D18" s="207" t="s">
        <v>361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 t="s">
        <v>8</v>
      </c>
      <c r="T18" s="8" t="s">
        <v>8</v>
      </c>
      <c r="U18" s="8"/>
      <c r="V18" s="8" t="s">
        <v>8</v>
      </c>
      <c r="W18" s="8" t="s">
        <v>8</v>
      </c>
      <c r="X18" s="8"/>
      <c r="Y18" s="8"/>
      <c r="Z18" s="8"/>
      <c r="AA18" s="8" t="s">
        <v>8</v>
      </c>
      <c r="AB18" s="8"/>
      <c r="AC18" s="8"/>
      <c r="AD18" s="8"/>
      <c r="AE18" s="8"/>
      <c r="AF18" s="8"/>
      <c r="AG18" s="8"/>
      <c r="AH18" s="8"/>
      <c r="AI18" s="8"/>
      <c r="AJ18" s="124">
        <f t="shared" si="2"/>
        <v>7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5" t="s">
        <v>767</v>
      </c>
      <c r="C19" s="206" t="s">
        <v>768</v>
      </c>
      <c r="D19" s="207" t="s">
        <v>93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9</v>
      </c>
      <c r="T19" s="8" t="s">
        <v>9</v>
      </c>
      <c r="U19" s="8"/>
      <c r="V19" s="8"/>
      <c r="W19" s="8"/>
      <c r="X19" s="8"/>
      <c r="Y19" s="8"/>
      <c r="Z19" s="8" t="s">
        <v>9</v>
      </c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3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5" t="s">
        <v>769</v>
      </c>
      <c r="C20" s="206" t="s">
        <v>770</v>
      </c>
      <c r="D20" s="207" t="s">
        <v>44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5" t="s">
        <v>771</v>
      </c>
      <c r="C21" s="206" t="s">
        <v>772</v>
      </c>
      <c r="D21" s="207" t="s">
        <v>26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5" t="s">
        <v>775</v>
      </c>
      <c r="C22" s="206" t="s">
        <v>776</v>
      </c>
      <c r="D22" s="207" t="s">
        <v>129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 t="s">
        <v>8</v>
      </c>
      <c r="AB22" s="8"/>
      <c r="AC22" s="8"/>
      <c r="AD22" s="8"/>
      <c r="AE22" s="8"/>
      <c r="AF22" s="8"/>
      <c r="AG22" s="8"/>
      <c r="AH22" s="8"/>
      <c r="AI22" s="8"/>
      <c r="AJ22" s="124">
        <f t="shared" si="2"/>
        <v>1</v>
      </c>
      <c r="AK22" s="124">
        <f t="shared" si="0"/>
        <v>0</v>
      </c>
      <c r="AL22" s="124">
        <f t="shared" si="1"/>
        <v>0</v>
      </c>
      <c r="AM22" s="325"/>
      <c r="AN22" s="326"/>
      <c r="AO22" s="25"/>
    </row>
    <row r="23" spans="1:41" s="1" customFormat="1" ht="30" customHeight="1">
      <c r="A23" s="124">
        <v>15</v>
      </c>
      <c r="B23" s="205" t="s">
        <v>777</v>
      </c>
      <c r="C23" s="206" t="s">
        <v>778</v>
      </c>
      <c r="D23" s="207" t="s">
        <v>129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5" t="s">
        <v>773</v>
      </c>
      <c r="C24" s="206" t="s">
        <v>774</v>
      </c>
      <c r="D24" s="207" t="s">
        <v>129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8</v>
      </c>
      <c r="W24" s="8"/>
      <c r="X24" s="8"/>
      <c r="Y24" s="8"/>
      <c r="Z24" s="8" t="s">
        <v>9</v>
      </c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1</v>
      </c>
      <c r="AK24" s="124">
        <f t="shared" si="0"/>
        <v>1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5" t="s">
        <v>779</v>
      </c>
      <c r="C25" s="206" t="s">
        <v>780</v>
      </c>
      <c r="D25" s="207" t="s">
        <v>781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 t="s">
        <v>8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782</v>
      </c>
      <c r="C26" s="206" t="s">
        <v>783</v>
      </c>
      <c r="D26" s="207" t="s">
        <v>85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 t="s">
        <v>8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784</v>
      </c>
      <c r="C27" s="206" t="s">
        <v>785</v>
      </c>
      <c r="D27" s="207" t="s">
        <v>174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8" t="s">
        <v>8</v>
      </c>
      <c r="P27" s="8" t="s">
        <v>8</v>
      </c>
      <c r="Q27" s="8" t="s">
        <v>8</v>
      </c>
      <c r="R27" s="8"/>
      <c r="S27" s="8" t="s">
        <v>8</v>
      </c>
      <c r="T27" s="8" t="s">
        <v>8</v>
      </c>
      <c r="U27" s="8"/>
      <c r="V27" s="8" t="s">
        <v>8</v>
      </c>
      <c r="W27" s="8" t="s">
        <v>8</v>
      </c>
      <c r="X27" s="8" t="s">
        <v>8</v>
      </c>
      <c r="Y27" s="8"/>
      <c r="Z27" s="8" t="s">
        <v>8</v>
      </c>
      <c r="AA27" s="8" t="s">
        <v>8</v>
      </c>
      <c r="AB27" s="8"/>
      <c r="AC27" s="8"/>
      <c r="AD27" s="8"/>
      <c r="AE27" s="8"/>
      <c r="AF27" s="8"/>
      <c r="AG27" s="8"/>
      <c r="AH27" s="8"/>
      <c r="AI27" s="8"/>
      <c r="AJ27" s="124">
        <f t="shared" si="2"/>
        <v>10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>
        <v>1910110099</v>
      </c>
      <c r="C28" s="206" t="s">
        <v>1126</v>
      </c>
      <c r="D28" s="207" t="s">
        <v>33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786</v>
      </c>
      <c r="C29" s="206" t="s">
        <v>787</v>
      </c>
      <c r="D29" s="207" t="s">
        <v>46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788</v>
      </c>
      <c r="C30" s="206" t="s">
        <v>789</v>
      </c>
      <c r="D30" s="207" t="s">
        <v>59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790</v>
      </c>
      <c r="C31" s="206" t="s">
        <v>791</v>
      </c>
      <c r="D31" s="207" t="s">
        <v>114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792</v>
      </c>
      <c r="C32" s="206" t="s">
        <v>28</v>
      </c>
      <c r="D32" s="207" t="s">
        <v>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793</v>
      </c>
      <c r="C33" s="206" t="s">
        <v>794</v>
      </c>
      <c r="D33" s="207" t="s">
        <v>116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795</v>
      </c>
      <c r="C34" s="206" t="s">
        <v>796</v>
      </c>
      <c r="D34" s="207" t="s">
        <v>116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797</v>
      </c>
      <c r="C35" s="206" t="s">
        <v>798</v>
      </c>
      <c r="D35" s="207" t="s">
        <v>104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799</v>
      </c>
      <c r="C36" s="206" t="s">
        <v>800</v>
      </c>
      <c r="D36" s="207" t="s">
        <v>104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801</v>
      </c>
      <c r="C37" s="206" t="s">
        <v>802</v>
      </c>
      <c r="D37" s="207" t="s">
        <v>803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804</v>
      </c>
      <c r="C38" s="206" t="s">
        <v>805</v>
      </c>
      <c r="D38" s="207" t="s">
        <v>152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806</v>
      </c>
      <c r="C39" s="206" t="s">
        <v>807</v>
      </c>
      <c r="D39" s="207" t="s">
        <v>215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808</v>
      </c>
      <c r="C40" s="206" t="s">
        <v>809</v>
      </c>
      <c r="D40" s="207" t="s">
        <v>810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811</v>
      </c>
      <c r="C41" s="206" t="s">
        <v>812</v>
      </c>
      <c r="D41" s="207" t="s">
        <v>112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813</v>
      </c>
      <c r="C42" s="206" t="s">
        <v>814</v>
      </c>
      <c r="D42" s="207" t="s">
        <v>107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 t="s">
        <v>8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1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205" t="s">
        <v>815</v>
      </c>
      <c r="C43" s="206" t="s">
        <v>816</v>
      </c>
      <c r="D43" s="207" t="s">
        <v>817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87">
        <v>36</v>
      </c>
      <c r="B44" s="188"/>
      <c r="C44" s="189"/>
      <c r="D44" s="189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87">
        <f t="shared" ref="AJ44" si="3">COUNTIF(E44:AI44,"K")+2*COUNTIF(E44:AI44,"2K")+COUNTIF(E44:AI44,"TK")+COUNTIF(E44:AI44,"KT")</f>
        <v>0</v>
      </c>
      <c r="AK44" s="187">
        <f t="shared" ref="AK44" si="4">COUNTIF(E44:AI44,"P")+2*COUNTIF(F44:AJ44,"2P")</f>
        <v>0</v>
      </c>
      <c r="AL44" s="187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27" t="s">
        <v>12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125">
        <f>SUM(AJ9:AJ43)</f>
        <v>24</v>
      </c>
      <c r="AK45" s="125">
        <f>SUM(AK9:AK43)</f>
        <v>4</v>
      </c>
      <c r="AL45" s="125">
        <f>SUM(AL9:AL43)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8" t="s">
        <v>13</v>
      </c>
      <c r="B47" s="328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30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0" t="s">
        <v>7</v>
      </c>
      <c r="D48" s="301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205" t="s">
        <v>753</v>
      </c>
      <c r="C49" s="206" t="s">
        <v>754</v>
      </c>
      <c r="D49" s="207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5"/>
      <c r="AQ49" s="326"/>
    </row>
    <row r="50" spans="1:43" s="1" customFormat="1" ht="30" customHeight="1">
      <c r="A50" s="124">
        <v>2</v>
      </c>
      <c r="B50" s="205" t="s">
        <v>755</v>
      </c>
      <c r="C50" s="206" t="s">
        <v>756</v>
      </c>
      <c r="D50" s="207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205" t="s">
        <v>757</v>
      </c>
      <c r="C51" s="206" t="s">
        <v>437</v>
      </c>
      <c r="D51" s="207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205" t="s">
        <v>758</v>
      </c>
      <c r="C52" s="206" t="s">
        <v>759</v>
      </c>
      <c r="D52" s="207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205" t="s">
        <v>760</v>
      </c>
      <c r="C53" s="206" t="s">
        <v>303</v>
      </c>
      <c r="D53" s="207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205" t="s">
        <v>824</v>
      </c>
      <c r="C54" s="206" t="s">
        <v>31</v>
      </c>
      <c r="D54" s="207" t="s">
        <v>825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205" t="s">
        <v>761</v>
      </c>
      <c r="C55" s="206" t="s">
        <v>762</v>
      </c>
      <c r="D55" s="207" t="s">
        <v>312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205" t="s">
        <v>763</v>
      </c>
      <c r="C56" s="206" t="s">
        <v>88</v>
      </c>
      <c r="D56" s="207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205" t="s">
        <v>764</v>
      </c>
      <c r="C57" s="206" t="s">
        <v>106</v>
      </c>
      <c r="D57" s="207" t="s">
        <v>692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205" t="s">
        <v>765</v>
      </c>
      <c r="C58" s="206" t="s">
        <v>766</v>
      </c>
      <c r="D58" s="207" t="s">
        <v>361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205" t="s">
        <v>767</v>
      </c>
      <c r="C59" s="206" t="s">
        <v>768</v>
      </c>
      <c r="D59" s="207" t="s">
        <v>93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205" t="s">
        <v>769</v>
      </c>
      <c r="C60" s="206" t="s">
        <v>770</v>
      </c>
      <c r="D60" s="207" t="s">
        <v>44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205" t="s">
        <v>771</v>
      </c>
      <c r="C61" s="206" t="s">
        <v>772</v>
      </c>
      <c r="D61" s="207" t="s">
        <v>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205" t="s">
        <v>775</v>
      </c>
      <c r="C62" s="206" t="s">
        <v>776</v>
      </c>
      <c r="D62" s="207" t="s">
        <v>129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25"/>
      <c r="AQ62" s="326"/>
    </row>
    <row r="63" spans="1:43" s="1" customFormat="1" ht="30" customHeight="1">
      <c r="A63" s="124">
        <v>15</v>
      </c>
      <c r="B63" s="205" t="s">
        <v>777</v>
      </c>
      <c r="C63" s="206" t="s">
        <v>778</v>
      </c>
      <c r="D63" s="207" t="s">
        <v>129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205" t="s">
        <v>773</v>
      </c>
      <c r="C64" s="206" t="s">
        <v>774</v>
      </c>
      <c r="D64" s="207" t="s">
        <v>129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205" t="s">
        <v>779</v>
      </c>
      <c r="C65" s="206" t="s">
        <v>780</v>
      </c>
      <c r="D65" s="207" t="s">
        <v>781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205" t="s">
        <v>782</v>
      </c>
      <c r="C66" s="206" t="s">
        <v>783</v>
      </c>
      <c r="D66" s="207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205" t="s">
        <v>784</v>
      </c>
      <c r="C67" s="206" t="s">
        <v>785</v>
      </c>
      <c r="D67" s="207" t="s">
        <v>174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205">
        <v>1910110099</v>
      </c>
      <c r="C68" s="206" t="s">
        <v>1126</v>
      </c>
      <c r="D68" s="207" t="s">
        <v>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205" t="s">
        <v>786</v>
      </c>
      <c r="C69" s="206" t="s">
        <v>787</v>
      </c>
      <c r="D69" s="207" t="s">
        <v>46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205" t="s">
        <v>788</v>
      </c>
      <c r="C70" s="206" t="s">
        <v>789</v>
      </c>
      <c r="D70" s="207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205" t="s">
        <v>790</v>
      </c>
      <c r="C71" s="206" t="s">
        <v>791</v>
      </c>
      <c r="D71" s="207" t="s">
        <v>114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205" t="s">
        <v>792</v>
      </c>
      <c r="C72" s="206" t="s">
        <v>28</v>
      </c>
      <c r="D72" s="207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205" t="s">
        <v>793</v>
      </c>
      <c r="C73" s="206" t="s">
        <v>794</v>
      </c>
      <c r="D73" s="207" t="s">
        <v>116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205" t="s">
        <v>795</v>
      </c>
      <c r="C74" s="206" t="s">
        <v>796</v>
      </c>
      <c r="D74" s="207" t="s">
        <v>116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205" t="s">
        <v>797</v>
      </c>
      <c r="C75" s="206" t="s">
        <v>798</v>
      </c>
      <c r="D75" s="207" t="s">
        <v>104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205" t="s">
        <v>799</v>
      </c>
      <c r="C76" s="206" t="s">
        <v>800</v>
      </c>
      <c r="D76" s="207" t="s">
        <v>104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205" t="s">
        <v>801</v>
      </c>
      <c r="C77" s="206" t="s">
        <v>802</v>
      </c>
      <c r="D77" s="207" t="s">
        <v>803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205" t="s">
        <v>804</v>
      </c>
      <c r="C78" s="206" t="s">
        <v>805</v>
      </c>
      <c r="D78" s="207" t="s">
        <v>152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205" t="s">
        <v>806</v>
      </c>
      <c r="C79" s="206" t="s">
        <v>807</v>
      </c>
      <c r="D79" s="207" t="s">
        <v>215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205" t="s">
        <v>808</v>
      </c>
      <c r="C80" s="206" t="s">
        <v>809</v>
      </c>
      <c r="D80" s="207" t="s">
        <v>810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24">
        <v>33</v>
      </c>
      <c r="B81" s="205" t="s">
        <v>811</v>
      </c>
      <c r="C81" s="206" t="s">
        <v>812</v>
      </c>
      <c r="D81" s="207" t="s">
        <v>112</v>
      </c>
      <c r="E81" s="12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86">
        <v>34</v>
      </c>
      <c r="B82" s="205" t="s">
        <v>813</v>
      </c>
      <c r="C82" s="206" t="s">
        <v>814</v>
      </c>
      <c r="D82" s="207" t="s">
        <v>107</v>
      </c>
      <c r="E82" s="18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86">
        <v>35</v>
      </c>
      <c r="B83" s="205" t="s">
        <v>815</v>
      </c>
      <c r="C83" s="206" t="s">
        <v>816</v>
      </c>
      <c r="D83" s="207" t="s">
        <v>817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27" t="s">
        <v>12</v>
      </c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125">
        <f t="shared" ref="AJ84:AO84" si="12">SUM(AJ49:AJ83)</f>
        <v>0</v>
      </c>
      <c r="AK84" s="125">
        <f t="shared" si="12"/>
        <v>0</v>
      </c>
      <c r="AL84" s="125">
        <f t="shared" si="12"/>
        <v>0</v>
      </c>
      <c r="AM84" s="125">
        <f t="shared" si="12"/>
        <v>0</v>
      </c>
      <c r="AN84" s="125">
        <f t="shared" si="12"/>
        <v>0</v>
      </c>
      <c r="AO84" s="125">
        <f t="shared" si="12"/>
        <v>0</v>
      </c>
    </row>
    <row r="85" spans="1:41" ht="15.75" customHeight="1">
      <c r="A85" s="26"/>
      <c r="B85" s="26"/>
      <c r="C85" s="308"/>
      <c r="D85" s="308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22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08"/>
      <c r="D88" s="308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08"/>
      <c r="D89" s="308"/>
      <c r="E89" s="308"/>
      <c r="F89" s="308"/>
      <c r="G89" s="308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8"/>
      <c r="D90" s="308"/>
      <c r="E90" s="308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08"/>
      <c r="D91" s="308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abSelected="1" topLeftCell="A22" zoomScale="55" zoomScaleNormal="55" workbookViewId="0">
      <selection activeCell="AC37" sqref="AC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680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8" t="s">
        <v>818</v>
      </c>
      <c r="C9" s="206" t="s">
        <v>225</v>
      </c>
      <c r="D9" s="262" t="s">
        <v>52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5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9" si="0">COUNTIF(E9:AI9,"P")+2*COUNTIF(F9:AJ9,"2P")</f>
        <v>0</v>
      </c>
      <c r="AL9" s="12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8" t="s">
        <v>819</v>
      </c>
      <c r="C10" s="206" t="s">
        <v>820</v>
      </c>
      <c r="D10" s="262" t="s">
        <v>84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5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124">
        <f t="shared" ref="AJ10:AJ39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8" t="s">
        <v>821</v>
      </c>
      <c r="C11" s="206" t="s">
        <v>822</v>
      </c>
      <c r="D11" s="262" t="s">
        <v>823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58"/>
      <c r="P11" s="168"/>
      <c r="Q11" s="168"/>
      <c r="R11" s="168"/>
      <c r="S11" s="168"/>
      <c r="T11" s="168"/>
      <c r="U11" s="168"/>
      <c r="V11" s="168"/>
      <c r="W11" s="168"/>
      <c r="X11" s="168" t="s">
        <v>8</v>
      </c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8" t="s">
        <v>826</v>
      </c>
      <c r="C12" s="206" t="s">
        <v>827</v>
      </c>
      <c r="D12" s="262" t="s">
        <v>828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58"/>
      <c r="P12" s="168"/>
      <c r="Q12" s="168"/>
      <c r="R12" s="168"/>
      <c r="S12" s="168"/>
      <c r="T12" s="168"/>
      <c r="U12" s="168"/>
      <c r="V12" s="168"/>
      <c r="W12" s="168"/>
      <c r="X12" s="168"/>
      <c r="Y12" s="168" t="s">
        <v>8</v>
      </c>
      <c r="Z12" s="168"/>
      <c r="AA12" s="168" t="s">
        <v>8</v>
      </c>
      <c r="AB12" s="158"/>
      <c r="AC12" s="168"/>
      <c r="AD12" s="168"/>
      <c r="AE12" s="168"/>
      <c r="AF12" s="168"/>
      <c r="AG12" s="168"/>
      <c r="AH12" s="168"/>
      <c r="AI12" s="168"/>
      <c r="AJ12" s="124">
        <f t="shared" si="2"/>
        <v>2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9">
        <v>1910110117</v>
      </c>
      <c r="C13" s="206" t="s">
        <v>1135</v>
      </c>
      <c r="D13" s="262" t="s">
        <v>109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58" t="s">
        <v>8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8" t="s">
        <v>830</v>
      </c>
      <c r="C14" s="206" t="s">
        <v>831</v>
      </c>
      <c r="D14" s="262" t="s">
        <v>57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5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8" t="s">
        <v>832</v>
      </c>
      <c r="C15" s="206" t="s">
        <v>833</v>
      </c>
      <c r="D15" s="262" t="s">
        <v>68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58"/>
      <c r="P15" s="168"/>
      <c r="Q15" s="168"/>
      <c r="R15" s="168"/>
      <c r="S15" s="168"/>
      <c r="T15" s="168"/>
      <c r="U15" s="168"/>
      <c r="V15" s="168"/>
      <c r="W15" s="168"/>
      <c r="X15" s="168" t="s">
        <v>8</v>
      </c>
      <c r="Y15" s="168"/>
      <c r="Z15" s="168"/>
      <c r="AA15" s="168" t="s">
        <v>8</v>
      </c>
      <c r="AB15" s="158"/>
      <c r="AC15" s="168"/>
      <c r="AD15" s="168"/>
      <c r="AE15" s="168"/>
      <c r="AF15" s="168"/>
      <c r="AG15" s="168"/>
      <c r="AH15" s="168"/>
      <c r="AI15" s="168"/>
      <c r="AJ15" s="124">
        <f t="shared" si="2"/>
        <v>2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8" t="s">
        <v>834</v>
      </c>
      <c r="C16" s="206" t="s">
        <v>671</v>
      </c>
      <c r="D16" s="262" t="s">
        <v>69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58"/>
      <c r="P16" s="173"/>
      <c r="Q16" s="173"/>
      <c r="R16" s="173"/>
      <c r="S16" s="173"/>
      <c r="T16" s="173"/>
      <c r="U16" s="173"/>
      <c r="V16" s="173"/>
      <c r="W16" s="173"/>
      <c r="X16" s="173" t="s">
        <v>8</v>
      </c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124">
        <f t="shared" si="2"/>
        <v>1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8" t="s">
        <v>835</v>
      </c>
      <c r="C17" s="206" t="s">
        <v>609</v>
      </c>
      <c r="D17" s="262" t="s">
        <v>71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58"/>
      <c r="P17" s="173"/>
      <c r="Q17" s="173"/>
      <c r="R17" s="173"/>
      <c r="S17" s="173"/>
      <c r="T17" s="173"/>
      <c r="U17" s="173"/>
      <c r="V17" s="173"/>
      <c r="W17" s="173"/>
      <c r="X17" s="173" t="s">
        <v>8</v>
      </c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8" t="s">
        <v>836</v>
      </c>
      <c r="C18" s="206" t="s">
        <v>236</v>
      </c>
      <c r="D18" s="262" t="s">
        <v>71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5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8" t="s">
        <v>837</v>
      </c>
      <c r="C19" s="206" t="s">
        <v>838</v>
      </c>
      <c r="D19" s="262" t="s">
        <v>100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58"/>
      <c r="P19" s="168"/>
      <c r="Q19" s="168"/>
      <c r="R19" s="168"/>
      <c r="S19" s="168"/>
      <c r="T19" s="168"/>
      <c r="U19" s="168"/>
      <c r="V19" s="168"/>
      <c r="W19" s="168"/>
      <c r="X19" s="168" t="s">
        <v>8</v>
      </c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8" t="s">
        <v>839</v>
      </c>
      <c r="C20" s="206" t="s">
        <v>780</v>
      </c>
      <c r="D20" s="262" t="s">
        <v>129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5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8" t="s">
        <v>840</v>
      </c>
      <c r="C21" s="206" t="s">
        <v>841</v>
      </c>
      <c r="D21" s="262" t="s">
        <v>27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58" t="s">
        <v>8</v>
      </c>
      <c r="P21" s="174"/>
      <c r="Q21" s="174"/>
      <c r="R21" s="174"/>
      <c r="S21" s="174"/>
      <c r="T21" s="174"/>
      <c r="U21" s="174"/>
      <c r="V21" s="174" t="s">
        <v>8</v>
      </c>
      <c r="W21" s="174" t="s">
        <v>8</v>
      </c>
      <c r="X21" s="174" t="s">
        <v>8</v>
      </c>
      <c r="Y21" s="174" t="s">
        <v>8</v>
      </c>
      <c r="Z21" s="174"/>
      <c r="AA21" s="174" t="s">
        <v>8</v>
      </c>
      <c r="AB21" s="158"/>
      <c r="AC21" s="174"/>
      <c r="AD21" s="174"/>
      <c r="AE21" s="174"/>
      <c r="AF21" s="174"/>
      <c r="AG21" s="174"/>
      <c r="AH21" s="174"/>
      <c r="AI21" s="174"/>
      <c r="AJ21" s="124">
        <f t="shared" si="2"/>
        <v>6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8" t="s">
        <v>842</v>
      </c>
      <c r="C22" s="206" t="s">
        <v>843</v>
      </c>
      <c r="D22" s="262" t="s">
        <v>135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58"/>
      <c r="P22" s="168"/>
      <c r="Q22" s="168"/>
      <c r="R22" s="168"/>
      <c r="S22" s="168"/>
      <c r="T22" s="168" t="s">
        <v>8</v>
      </c>
      <c r="U22" s="168"/>
      <c r="V22" s="168"/>
      <c r="W22" s="168"/>
      <c r="X22" s="16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124">
        <f t="shared" si="2"/>
        <v>1</v>
      </c>
      <c r="AK22" s="124">
        <f t="shared" si="0"/>
        <v>0</v>
      </c>
      <c r="AL22" s="124">
        <f t="shared" si="1"/>
        <v>0</v>
      </c>
      <c r="AM22" s="325"/>
      <c r="AN22" s="326"/>
      <c r="AO22" s="25"/>
    </row>
    <row r="23" spans="1:41" s="1" customFormat="1" ht="30" customHeight="1">
      <c r="A23" s="124">
        <v>15</v>
      </c>
      <c r="B23" s="208" t="s">
        <v>844</v>
      </c>
      <c r="C23" s="206" t="s">
        <v>845</v>
      </c>
      <c r="D23" s="262" t="s">
        <v>440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5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8" t="s">
        <v>846</v>
      </c>
      <c r="C24" s="206" t="s">
        <v>847</v>
      </c>
      <c r="D24" s="262" t="s">
        <v>76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5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 t="s">
        <v>8</v>
      </c>
      <c r="AA24" s="168"/>
      <c r="AB24" s="158"/>
      <c r="AC24" s="168"/>
      <c r="AD24" s="168"/>
      <c r="AE24" s="168"/>
      <c r="AF24" s="168"/>
      <c r="AG24" s="168"/>
      <c r="AH24" s="168"/>
      <c r="AI24" s="168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8" t="s">
        <v>848</v>
      </c>
      <c r="C25" s="206" t="s">
        <v>849</v>
      </c>
      <c r="D25" s="262" t="s">
        <v>114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5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8" t="s">
        <v>850</v>
      </c>
      <c r="C26" s="206" t="s">
        <v>148</v>
      </c>
      <c r="D26" s="262" t="s">
        <v>851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5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8" t="s">
        <v>852</v>
      </c>
      <c r="C27" s="206" t="s">
        <v>853</v>
      </c>
      <c r="D27" s="262" t="s">
        <v>42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5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8" t="s">
        <v>854</v>
      </c>
      <c r="C28" s="206" t="s">
        <v>855</v>
      </c>
      <c r="D28" s="262" t="s">
        <v>856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58"/>
      <c r="P28" s="168"/>
      <c r="Q28" s="168"/>
      <c r="R28" s="168"/>
      <c r="S28" s="168"/>
      <c r="T28" s="168"/>
      <c r="U28" s="168"/>
      <c r="V28" s="168"/>
      <c r="W28" s="168"/>
      <c r="X28" s="168" t="s">
        <v>8</v>
      </c>
      <c r="Y28" s="168" t="s">
        <v>8</v>
      </c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124">
        <f t="shared" si="2"/>
        <v>2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8" t="s">
        <v>857</v>
      </c>
      <c r="C29" s="206" t="s">
        <v>858</v>
      </c>
      <c r="D29" s="262" t="s">
        <v>104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5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8" t="s">
        <v>859</v>
      </c>
      <c r="C30" s="206" t="s">
        <v>860</v>
      </c>
      <c r="D30" s="262" t="s">
        <v>333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5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8" t="s">
        <v>861</v>
      </c>
      <c r="C31" s="206" t="s">
        <v>862</v>
      </c>
      <c r="D31" s="262" t="s">
        <v>863</v>
      </c>
      <c r="E31" s="176"/>
      <c r="F31" s="168"/>
      <c r="G31" s="168"/>
      <c r="H31" s="168"/>
      <c r="I31" s="158"/>
      <c r="J31" s="168"/>
      <c r="K31" s="168"/>
      <c r="L31" s="168"/>
      <c r="M31" s="168"/>
      <c r="N31" s="168"/>
      <c r="O31" s="158"/>
      <c r="P31" s="168"/>
      <c r="Q31" s="168"/>
      <c r="R31" s="168"/>
      <c r="S31" s="168"/>
      <c r="T31" s="168" t="s">
        <v>8</v>
      </c>
      <c r="U31" s="168"/>
      <c r="V31" s="168"/>
      <c r="W31" s="168"/>
      <c r="X31" s="168" t="s">
        <v>8</v>
      </c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124">
        <f t="shared" si="2"/>
        <v>2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8" t="s">
        <v>864</v>
      </c>
      <c r="C32" s="206" t="s">
        <v>662</v>
      </c>
      <c r="D32" s="262" t="s">
        <v>62</v>
      </c>
      <c r="E32" s="176"/>
      <c r="F32" s="168"/>
      <c r="G32" s="168"/>
      <c r="H32" s="168"/>
      <c r="I32" s="158"/>
      <c r="J32" s="168"/>
      <c r="K32" s="168"/>
      <c r="L32" s="168"/>
      <c r="M32" s="168"/>
      <c r="N32" s="168"/>
      <c r="O32" s="158"/>
      <c r="P32" s="168" t="s">
        <v>10</v>
      </c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5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208">
        <v>1910110118</v>
      </c>
      <c r="C33" s="206" t="s">
        <v>1130</v>
      </c>
      <c r="D33" s="262" t="s">
        <v>62</v>
      </c>
      <c r="E33" s="176"/>
      <c r="F33" s="168"/>
      <c r="G33" s="168"/>
      <c r="H33" s="168"/>
      <c r="I33" s="158"/>
      <c r="J33" s="168"/>
      <c r="K33" s="168"/>
      <c r="L33" s="168"/>
      <c r="M33" s="168"/>
      <c r="N33" s="168"/>
      <c r="O33" s="158" t="s">
        <v>8</v>
      </c>
      <c r="P33" s="168" t="s">
        <v>8</v>
      </c>
      <c r="Q33" s="168"/>
      <c r="R33" s="168"/>
      <c r="S33" s="168" t="s">
        <v>8</v>
      </c>
      <c r="T33" s="168" t="s">
        <v>8</v>
      </c>
      <c r="U33" s="168"/>
      <c r="V33" s="168" t="s">
        <v>8</v>
      </c>
      <c r="W33" s="168" t="s">
        <v>8</v>
      </c>
      <c r="X33" s="168" t="s">
        <v>8</v>
      </c>
      <c r="Y33" s="168" t="s">
        <v>8</v>
      </c>
      <c r="Z33" s="168" t="s">
        <v>8</v>
      </c>
      <c r="AA33" s="168" t="s">
        <v>8</v>
      </c>
      <c r="AB33" s="158"/>
      <c r="AC33" s="168"/>
      <c r="AD33" s="168"/>
      <c r="AE33" s="168"/>
      <c r="AF33" s="168"/>
      <c r="AG33" s="168"/>
      <c r="AH33" s="168"/>
      <c r="AI33" s="168"/>
      <c r="AJ33" s="124">
        <f t="shared" si="2"/>
        <v>10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8" t="s">
        <v>865</v>
      </c>
      <c r="C34" s="206" t="s">
        <v>866</v>
      </c>
      <c r="D34" s="262" t="s">
        <v>867</v>
      </c>
      <c r="E34" s="176"/>
      <c r="F34" s="168"/>
      <c r="G34" s="168"/>
      <c r="H34" s="168"/>
      <c r="I34" s="158"/>
      <c r="J34" s="168"/>
      <c r="K34" s="168"/>
      <c r="L34" s="168"/>
      <c r="M34" s="168"/>
      <c r="N34" s="168"/>
      <c r="O34" s="15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5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1106</v>
      </c>
      <c r="C35" s="206" t="s">
        <v>829</v>
      </c>
      <c r="D35" s="262" t="s">
        <v>1107</v>
      </c>
      <c r="E35" s="176"/>
      <c r="F35" s="168"/>
      <c r="G35" s="168"/>
      <c r="H35" s="168"/>
      <c r="I35" s="158"/>
      <c r="J35" s="168"/>
      <c r="K35" s="168"/>
      <c r="L35" s="168"/>
      <c r="M35" s="168"/>
      <c r="N35" s="168"/>
      <c r="O35" s="158"/>
      <c r="P35" s="168"/>
      <c r="Q35" s="168"/>
      <c r="R35" s="168"/>
      <c r="S35" s="168"/>
      <c r="T35" s="168"/>
      <c r="U35" s="168"/>
      <c r="V35" s="168"/>
      <c r="W35" s="168"/>
      <c r="X35" s="168" t="s">
        <v>8</v>
      </c>
      <c r="Y35" s="168"/>
      <c r="Z35" s="168"/>
      <c r="AA35" s="168"/>
      <c r="AB35" s="158"/>
      <c r="AC35" s="168"/>
      <c r="AD35" s="168"/>
      <c r="AE35" s="168"/>
      <c r="AF35" s="168"/>
      <c r="AG35" s="168"/>
      <c r="AH35" s="168"/>
      <c r="AI35" s="168"/>
      <c r="AJ35" s="124">
        <f t="shared" si="2"/>
        <v>1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8" t="s">
        <v>871</v>
      </c>
      <c r="C36" s="206" t="s">
        <v>872</v>
      </c>
      <c r="D36" s="262" t="s">
        <v>91</v>
      </c>
      <c r="E36" s="176"/>
      <c r="F36" s="168"/>
      <c r="G36" s="168"/>
      <c r="H36" s="168"/>
      <c r="I36" s="158"/>
      <c r="J36" s="168"/>
      <c r="K36" s="168"/>
      <c r="L36" s="168"/>
      <c r="M36" s="168"/>
      <c r="N36" s="168"/>
      <c r="O36" s="15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 t="s">
        <v>8</v>
      </c>
      <c r="AA36" s="168"/>
      <c r="AB36" s="158"/>
      <c r="AC36" s="168"/>
      <c r="AD36" s="168"/>
      <c r="AE36" s="168"/>
      <c r="AF36" s="168"/>
      <c r="AG36" s="168"/>
      <c r="AH36" s="168"/>
      <c r="AI36" s="168"/>
      <c r="AJ36" s="124">
        <f t="shared" si="2"/>
        <v>1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8" t="s">
        <v>873</v>
      </c>
      <c r="C37" s="206" t="s">
        <v>37</v>
      </c>
      <c r="D37" s="262" t="s">
        <v>516</v>
      </c>
      <c r="E37" s="176"/>
      <c r="F37" s="168"/>
      <c r="G37" s="168"/>
      <c r="H37" s="168"/>
      <c r="I37" s="158"/>
      <c r="J37" s="168"/>
      <c r="K37" s="168"/>
      <c r="L37" s="168"/>
      <c r="M37" s="168"/>
      <c r="N37" s="168"/>
      <c r="O37" s="158" t="s">
        <v>8</v>
      </c>
      <c r="P37" s="168" t="s">
        <v>8</v>
      </c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58"/>
      <c r="AC37" s="168"/>
      <c r="AD37" s="168"/>
      <c r="AE37" s="168"/>
      <c r="AF37" s="168"/>
      <c r="AG37" s="168"/>
      <c r="AH37" s="168"/>
      <c r="AI37" s="168"/>
      <c r="AJ37" s="124">
        <f t="shared" si="2"/>
        <v>2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57"/>
      <c r="C38" s="219" t="s">
        <v>1138</v>
      </c>
      <c r="D38" s="272" t="s">
        <v>118</v>
      </c>
      <c r="E38" s="176"/>
      <c r="F38" s="168"/>
      <c r="G38" s="168"/>
      <c r="H38" s="168"/>
      <c r="I38" s="158"/>
      <c r="J38" s="168"/>
      <c r="K38" s="168"/>
      <c r="L38" s="168"/>
      <c r="M38" s="168"/>
      <c r="N38" s="168"/>
      <c r="O38" s="158" t="s">
        <v>8</v>
      </c>
      <c r="P38" s="168" t="s">
        <v>8</v>
      </c>
      <c r="Q38" s="168"/>
      <c r="R38" s="168"/>
      <c r="S38" s="168" t="s">
        <v>8</v>
      </c>
      <c r="T38" s="168" t="s">
        <v>8</v>
      </c>
      <c r="U38" s="168"/>
      <c r="V38" s="168" t="s">
        <v>8</v>
      </c>
      <c r="W38" s="168" t="s">
        <v>8</v>
      </c>
      <c r="X38" s="168" t="s">
        <v>8</v>
      </c>
      <c r="Y38" s="168" t="s">
        <v>8</v>
      </c>
      <c r="Z38" s="168" t="s">
        <v>8</v>
      </c>
      <c r="AA38" s="168" t="s">
        <v>8</v>
      </c>
      <c r="AB38" s="158"/>
      <c r="AC38" s="168"/>
      <c r="AD38" s="168"/>
      <c r="AE38" s="168"/>
      <c r="AF38" s="168"/>
      <c r="AG38" s="168"/>
      <c r="AH38" s="168"/>
      <c r="AI38" s="168"/>
      <c r="AJ38" s="124">
        <f t="shared" si="2"/>
        <v>10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57"/>
      <c r="C39" s="157" t="s">
        <v>1143</v>
      </c>
      <c r="D39" s="157" t="s">
        <v>1144</v>
      </c>
      <c r="E39" s="176"/>
      <c r="F39" s="168"/>
      <c r="G39" s="168"/>
      <c r="H39" s="168"/>
      <c r="I39" s="168"/>
      <c r="J39" s="168"/>
      <c r="K39" s="168"/>
      <c r="L39" s="168"/>
      <c r="M39" s="168"/>
      <c r="N39" s="168"/>
      <c r="O39" s="168" t="s">
        <v>8</v>
      </c>
      <c r="P39" s="168" t="s">
        <v>8</v>
      </c>
      <c r="Q39" s="168"/>
      <c r="R39" s="168"/>
      <c r="S39" s="168" t="s">
        <v>8</v>
      </c>
      <c r="T39" s="168" t="s">
        <v>8</v>
      </c>
      <c r="U39" s="168"/>
      <c r="V39" s="168" t="s">
        <v>8</v>
      </c>
      <c r="W39" s="168" t="s">
        <v>8</v>
      </c>
      <c r="X39" s="168" t="s">
        <v>8</v>
      </c>
      <c r="Y39" s="168" t="s">
        <v>8</v>
      </c>
      <c r="Z39" s="168" t="s">
        <v>8</v>
      </c>
      <c r="AA39" s="168" t="s">
        <v>8</v>
      </c>
      <c r="AB39" s="158"/>
      <c r="AC39" s="168"/>
      <c r="AD39" s="168"/>
      <c r="AE39" s="168"/>
      <c r="AF39" s="168"/>
      <c r="AG39" s="168"/>
      <c r="AH39" s="168"/>
      <c r="AI39" s="168"/>
      <c r="AJ39" s="124">
        <f t="shared" si="2"/>
        <v>10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92"/>
      <c r="B40" s="188"/>
      <c r="C40" s="188"/>
      <c r="D40" s="188"/>
      <c r="E40" s="17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58"/>
      <c r="AC40" s="168"/>
      <c r="AD40" s="168"/>
      <c r="AE40" s="168"/>
      <c r="AF40" s="168"/>
      <c r="AG40" s="168"/>
      <c r="AH40" s="168"/>
      <c r="AI40" s="168"/>
      <c r="AJ40" s="196">
        <f t="shared" ref="AJ40:AJ41" si="3">COUNTIF(E40:AI40,"K")+2*COUNTIF(E40:AI40,"2K")+COUNTIF(E40:AI40,"TK")+COUNTIF(E40:AI40,"KT")</f>
        <v>0</v>
      </c>
      <c r="AK40" s="196">
        <f t="shared" ref="AK40:AK41" si="4">COUNTIF(E40:AI40,"P")+2*COUNTIF(F40:AJ40,"2P")</f>
        <v>0</v>
      </c>
      <c r="AL40" s="196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91"/>
      <c r="B41" s="188"/>
      <c r="C41" s="188"/>
      <c r="D41" s="188"/>
      <c r="E41" s="17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58"/>
      <c r="AC41" s="168"/>
      <c r="AD41" s="168"/>
      <c r="AE41" s="168"/>
      <c r="AF41" s="168"/>
      <c r="AG41" s="168"/>
      <c r="AH41" s="168"/>
      <c r="AI41" s="168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27" t="s">
        <v>12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125">
        <f>SUM(AJ9:AJ41)</f>
        <v>55</v>
      </c>
      <c r="AK42" s="198">
        <f t="shared" ref="AK42:AL42" si="6">SUM(AK9:AK41)</f>
        <v>0</v>
      </c>
      <c r="AL42" s="198">
        <f t="shared" si="6"/>
        <v>1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28" t="s">
        <v>13</v>
      </c>
      <c r="B44" s="328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24" t="s">
        <v>5</v>
      </c>
      <c r="B45" s="123"/>
      <c r="C45" s="300" t="s">
        <v>7</v>
      </c>
      <c r="D45" s="301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25"/>
      <c r="AQ45" s="326"/>
    </row>
    <row r="46" spans="1:44" s="1" customFormat="1" ht="30" customHeight="1">
      <c r="A46" s="124">
        <v>1</v>
      </c>
      <c r="B46" s="208" t="s">
        <v>818</v>
      </c>
      <c r="C46" s="206" t="s">
        <v>225</v>
      </c>
      <c r="D46" s="207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24">
        <v>2</v>
      </c>
      <c r="B47" s="208" t="s">
        <v>819</v>
      </c>
      <c r="C47" s="206" t="s">
        <v>820</v>
      </c>
      <c r="D47" s="207" t="s">
        <v>84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24">
        <v>3</v>
      </c>
      <c r="B48" s="208" t="s">
        <v>821</v>
      </c>
      <c r="C48" s="206" t="s">
        <v>822</v>
      </c>
      <c r="D48" s="207" t="s">
        <v>823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24">
        <v>4</v>
      </c>
      <c r="B49" s="208" t="s">
        <v>826</v>
      </c>
      <c r="C49" s="206" t="s">
        <v>827</v>
      </c>
      <c r="D49" s="207" t="s">
        <v>828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24">
        <v>5</v>
      </c>
      <c r="B50" s="209">
        <v>1910110117</v>
      </c>
      <c r="C50" s="206" t="s">
        <v>1135</v>
      </c>
      <c r="D50" s="207" t="s">
        <v>109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24">
        <v>6</v>
      </c>
      <c r="B51" s="208" t="s">
        <v>830</v>
      </c>
      <c r="C51" s="206" t="s">
        <v>831</v>
      </c>
      <c r="D51" s="207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24">
        <v>7</v>
      </c>
      <c r="B52" s="208" t="s">
        <v>832</v>
      </c>
      <c r="C52" s="206" t="s">
        <v>833</v>
      </c>
      <c r="D52" s="207" t="s">
        <v>68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24">
        <v>8</v>
      </c>
      <c r="B53" s="208" t="s">
        <v>834</v>
      </c>
      <c r="C53" s="206" t="s">
        <v>671</v>
      </c>
      <c r="D53" s="207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24">
        <v>9</v>
      </c>
      <c r="B54" s="208" t="s">
        <v>835</v>
      </c>
      <c r="C54" s="206" t="s">
        <v>609</v>
      </c>
      <c r="D54" s="207" t="s">
        <v>71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24">
        <v>10</v>
      </c>
      <c r="B55" s="208" t="s">
        <v>836</v>
      </c>
      <c r="C55" s="206" t="s">
        <v>236</v>
      </c>
      <c r="D55" s="207" t="s">
        <v>71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24">
        <v>11</v>
      </c>
      <c r="B56" s="208" t="s">
        <v>837</v>
      </c>
      <c r="C56" s="206" t="s">
        <v>838</v>
      </c>
      <c r="D56" s="207" t="s">
        <v>100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24">
        <v>12</v>
      </c>
      <c r="B57" s="208" t="s">
        <v>839</v>
      </c>
      <c r="C57" s="206" t="s">
        <v>780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24">
        <v>13</v>
      </c>
      <c r="B58" s="208" t="s">
        <v>840</v>
      </c>
      <c r="C58" s="206" t="s">
        <v>841</v>
      </c>
      <c r="D58" s="207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25"/>
      <c r="AQ58" s="326"/>
    </row>
    <row r="59" spans="1:43" s="1" customFormat="1" ht="30" customHeight="1">
      <c r="A59" s="124">
        <v>14</v>
      </c>
      <c r="B59" s="208" t="s">
        <v>842</v>
      </c>
      <c r="C59" s="206" t="s">
        <v>843</v>
      </c>
      <c r="D59" s="207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24">
        <v>15</v>
      </c>
      <c r="B60" s="208" t="s">
        <v>844</v>
      </c>
      <c r="C60" s="206" t="s">
        <v>845</v>
      </c>
      <c r="D60" s="207" t="s">
        <v>440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24">
        <v>16</v>
      </c>
      <c r="B61" s="208" t="s">
        <v>846</v>
      </c>
      <c r="C61" s="206" t="s">
        <v>847</v>
      </c>
      <c r="D61" s="207" t="s">
        <v>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24">
        <v>17</v>
      </c>
      <c r="B62" s="208" t="s">
        <v>848</v>
      </c>
      <c r="C62" s="206" t="s">
        <v>849</v>
      </c>
      <c r="D62" s="207" t="s">
        <v>114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24">
        <v>18</v>
      </c>
      <c r="B63" s="208" t="s">
        <v>850</v>
      </c>
      <c r="C63" s="206" t="s">
        <v>148</v>
      </c>
      <c r="D63" s="207" t="s">
        <v>851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24">
        <v>19</v>
      </c>
      <c r="B64" s="208" t="s">
        <v>852</v>
      </c>
      <c r="C64" s="206" t="s">
        <v>853</v>
      </c>
      <c r="D64" s="207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24">
        <v>20</v>
      </c>
      <c r="B65" s="208" t="s">
        <v>854</v>
      </c>
      <c r="C65" s="206" t="s">
        <v>855</v>
      </c>
      <c r="D65" s="207" t="s">
        <v>856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24">
        <v>21</v>
      </c>
      <c r="B66" s="208" t="s">
        <v>857</v>
      </c>
      <c r="C66" s="206" t="s">
        <v>858</v>
      </c>
      <c r="D66" s="207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24">
        <v>22</v>
      </c>
      <c r="B67" s="208" t="s">
        <v>859</v>
      </c>
      <c r="C67" s="206" t="s">
        <v>860</v>
      </c>
      <c r="D67" s="207" t="s">
        <v>333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24">
        <v>23</v>
      </c>
      <c r="B68" s="208" t="s">
        <v>861</v>
      </c>
      <c r="C68" s="206" t="s">
        <v>862</v>
      </c>
      <c r="D68" s="207" t="s">
        <v>863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24">
        <v>24</v>
      </c>
      <c r="B69" s="208" t="s">
        <v>864</v>
      </c>
      <c r="C69" s="206" t="s">
        <v>662</v>
      </c>
      <c r="D69" s="207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24">
        <v>25</v>
      </c>
      <c r="B70" s="208">
        <v>1910110118</v>
      </c>
      <c r="C70" s="206" t="s">
        <v>1130</v>
      </c>
      <c r="D70" s="207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24">
        <v>26</v>
      </c>
      <c r="B71" s="208" t="s">
        <v>865</v>
      </c>
      <c r="C71" s="206" t="s">
        <v>866</v>
      </c>
      <c r="D71" s="207" t="s">
        <v>867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24">
        <v>27</v>
      </c>
      <c r="B72" s="205" t="s">
        <v>1106</v>
      </c>
      <c r="C72" s="206" t="s">
        <v>829</v>
      </c>
      <c r="D72" s="207" t="s">
        <v>1107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24">
        <v>28</v>
      </c>
      <c r="B73" s="208" t="s">
        <v>871</v>
      </c>
      <c r="C73" s="206" t="s">
        <v>872</v>
      </c>
      <c r="D73" s="207" t="s">
        <v>91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24">
        <v>29</v>
      </c>
      <c r="B74" s="208" t="s">
        <v>873</v>
      </c>
      <c r="C74" s="206" t="s">
        <v>37</v>
      </c>
      <c r="D74" s="207" t="s">
        <v>516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24">
        <v>30</v>
      </c>
      <c r="B75" s="157"/>
      <c r="C75" s="157"/>
      <c r="D75" s="15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24">
        <v>31</v>
      </c>
      <c r="B76" s="157"/>
      <c r="C76" s="157"/>
      <c r="D76" s="15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24">
        <v>32</v>
      </c>
      <c r="B77" s="123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24">
        <v>33</v>
      </c>
      <c r="B78" s="123"/>
      <c r="C78" s="9"/>
      <c r="D78" s="10"/>
      <c r="E78" s="124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24">
        <v>34</v>
      </c>
      <c r="B79" s="123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5">
        <f t="shared" ref="AJ79:AO80" si="13">SUM(AM45:AM78)</f>
        <v>0</v>
      </c>
      <c r="AN79" s="125">
        <f t="shared" si="13"/>
        <v>0</v>
      </c>
      <c r="AO79" s="125">
        <f t="shared" si="13"/>
        <v>0</v>
      </c>
    </row>
    <row r="80" spans="1:41" ht="15.75" customHeight="1">
      <c r="A80" s="327" t="s">
        <v>12</v>
      </c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125">
        <f t="shared" si="13"/>
        <v>0</v>
      </c>
      <c r="AK80" s="125">
        <f t="shared" si="13"/>
        <v>0</v>
      </c>
      <c r="AL80" s="125">
        <f t="shared" si="13"/>
        <v>0</v>
      </c>
    </row>
    <row r="81" spans="1:38" ht="15.75" customHeight="1">
      <c r="A81" s="26"/>
      <c r="B81" s="26"/>
      <c r="C81" s="308"/>
      <c r="D81" s="308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22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22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08"/>
      <c r="D84" s="308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08"/>
      <c r="D85" s="308"/>
      <c r="E85" s="308"/>
      <c r="F85" s="308"/>
      <c r="G85" s="308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08"/>
      <c r="D86" s="308"/>
      <c r="E86" s="308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08"/>
      <c r="D87" s="308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6"/>
  <sheetViews>
    <sheetView topLeftCell="A9" zoomScale="55" zoomScaleNormal="55" workbookViewId="0">
      <selection activeCell="AH28" sqref="AH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5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3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4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681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874</v>
      </c>
      <c r="C9" s="114" t="s">
        <v>875</v>
      </c>
      <c r="D9" s="115" t="s">
        <v>876</v>
      </c>
      <c r="E9" s="51"/>
      <c r="F9" s="8"/>
      <c r="G9" s="8"/>
      <c r="H9" s="8"/>
      <c r="I9" s="8"/>
      <c r="J9" s="8"/>
      <c r="K9" s="8"/>
      <c r="L9" s="8"/>
      <c r="M9" s="8"/>
      <c r="N9" s="8"/>
      <c r="O9" s="185"/>
      <c r="P9" s="8"/>
      <c r="Q9" s="8"/>
      <c r="R9" s="8"/>
      <c r="S9" s="8"/>
      <c r="T9" s="8"/>
      <c r="U9" s="8"/>
      <c r="V9" s="8"/>
      <c r="W9" s="8"/>
      <c r="X9" s="8"/>
      <c r="Y9" s="337" t="s">
        <v>1155</v>
      </c>
      <c r="Z9" s="8"/>
      <c r="AA9" s="8" t="s">
        <v>9</v>
      </c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1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877</v>
      </c>
      <c r="C10" s="114" t="s">
        <v>1108</v>
      </c>
      <c r="D10" s="115" t="s">
        <v>312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185"/>
      <c r="P10" s="8" t="s">
        <v>9</v>
      </c>
      <c r="Q10" s="8" t="s">
        <v>9</v>
      </c>
      <c r="R10" s="8" t="s">
        <v>9</v>
      </c>
      <c r="S10" s="8" t="s">
        <v>9</v>
      </c>
      <c r="T10" s="8" t="s">
        <v>9</v>
      </c>
      <c r="U10" s="8"/>
      <c r="V10" s="8" t="s">
        <v>9</v>
      </c>
      <c r="W10" s="8"/>
      <c r="X10" s="8"/>
      <c r="Y10" s="33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0</v>
      </c>
      <c r="AK10" s="124">
        <f t="shared" si="0"/>
        <v>6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878</v>
      </c>
      <c r="C11" s="114" t="s">
        <v>879</v>
      </c>
      <c r="D11" s="115" t="s">
        <v>690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85"/>
      <c r="P11" s="8"/>
      <c r="Q11" s="8"/>
      <c r="R11" s="8"/>
      <c r="S11" s="8"/>
      <c r="T11" s="8"/>
      <c r="U11" s="8"/>
      <c r="V11" s="8"/>
      <c r="W11" s="8"/>
      <c r="X11" s="8"/>
      <c r="Y11" s="33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880</v>
      </c>
      <c r="C12" s="114" t="s">
        <v>881</v>
      </c>
      <c r="D12" s="115" t="s">
        <v>41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85"/>
      <c r="P12" s="8"/>
      <c r="Q12" s="8"/>
      <c r="R12" s="8"/>
      <c r="S12" s="8"/>
      <c r="T12" s="8"/>
      <c r="U12" s="8"/>
      <c r="V12" s="8"/>
      <c r="W12" s="8"/>
      <c r="X12" s="8"/>
      <c r="Y12" s="33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883</v>
      </c>
      <c r="C13" s="114" t="s">
        <v>884</v>
      </c>
      <c r="D13" s="115" t="s">
        <v>885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185"/>
      <c r="P13" s="8"/>
      <c r="Q13" s="8"/>
      <c r="R13" s="8"/>
      <c r="S13" s="8"/>
      <c r="T13" s="8"/>
      <c r="U13" s="8"/>
      <c r="V13" s="8"/>
      <c r="W13" s="8"/>
      <c r="X13" s="8"/>
      <c r="Y13" s="33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886</v>
      </c>
      <c r="C14" s="114" t="s">
        <v>887</v>
      </c>
      <c r="D14" s="115" t="s">
        <v>47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85"/>
      <c r="P14" s="8"/>
      <c r="Q14" s="8"/>
      <c r="R14" s="8"/>
      <c r="S14" s="8"/>
      <c r="T14" s="8"/>
      <c r="U14" s="8"/>
      <c r="V14" s="8"/>
      <c r="W14" s="8"/>
      <c r="X14" s="8"/>
      <c r="Y14" s="33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888</v>
      </c>
      <c r="C15" s="114" t="s">
        <v>889</v>
      </c>
      <c r="D15" s="115" t="s">
        <v>531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185"/>
      <c r="P15" s="8"/>
      <c r="Q15" s="8"/>
      <c r="R15" s="8"/>
      <c r="S15" s="8"/>
      <c r="T15" s="8"/>
      <c r="U15" s="8"/>
      <c r="V15" s="8"/>
      <c r="W15" s="8"/>
      <c r="X15" s="8"/>
      <c r="Y15" s="33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890</v>
      </c>
      <c r="C16" s="114" t="s">
        <v>609</v>
      </c>
      <c r="D16" s="115" t="s">
        <v>706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85"/>
      <c r="P16" s="46"/>
      <c r="Q16" s="46"/>
      <c r="R16" s="46"/>
      <c r="S16" s="46"/>
      <c r="T16" s="46"/>
      <c r="U16" s="46"/>
      <c r="V16" s="46"/>
      <c r="W16" s="46"/>
      <c r="X16" s="46"/>
      <c r="Y16" s="338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891</v>
      </c>
      <c r="C17" s="114" t="s">
        <v>1109</v>
      </c>
      <c r="D17" s="115" t="s">
        <v>27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85"/>
      <c r="P17" s="46"/>
      <c r="Q17" s="46"/>
      <c r="R17" s="46"/>
      <c r="S17" s="46" t="s">
        <v>9</v>
      </c>
      <c r="T17" s="46"/>
      <c r="U17" s="46"/>
      <c r="V17" s="46"/>
      <c r="W17" s="46"/>
      <c r="X17" s="46" t="s">
        <v>9</v>
      </c>
      <c r="Y17" s="338"/>
      <c r="Z17" s="46"/>
      <c r="AA17" s="46" t="s">
        <v>9</v>
      </c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3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892</v>
      </c>
      <c r="C18" s="114" t="s">
        <v>102</v>
      </c>
      <c r="D18" s="115" t="s">
        <v>135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85"/>
      <c r="P18" s="8"/>
      <c r="Q18" s="8" t="s">
        <v>9</v>
      </c>
      <c r="R18" s="8" t="s">
        <v>8</v>
      </c>
      <c r="S18" s="8"/>
      <c r="T18" s="8"/>
      <c r="U18" s="8"/>
      <c r="V18" s="8"/>
      <c r="W18" s="8"/>
      <c r="X18" s="8" t="s">
        <v>10</v>
      </c>
      <c r="Y18" s="338"/>
      <c r="Z18" s="8"/>
      <c r="AA18" s="8" t="s">
        <v>8</v>
      </c>
      <c r="AB18" s="8"/>
      <c r="AC18" s="8"/>
      <c r="AD18" s="8"/>
      <c r="AE18" s="8"/>
      <c r="AF18" s="8"/>
      <c r="AG18" s="8"/>
      <c r="AH18" s="8"/>
      <c r="AI18" s="8"/>
      <c r="AJ18" s="124">
        <f t="shared" si="2"/>
        <v>2</v>
      </c>
      <c r="AK18" s="124">
        <f t="shared" si="0"/>
        <v>1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893</v>
      </c>
      <c r="C19" s="114" t="s">
        <v>894</v>
      </c>
      <c r="D19" s="115" t="s">
        <v>135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85"/>
      <c r="P19" s="8"/>
      <c r="Q19" s="8"/>
      <c r="R19" s="8"/>
      <c r="S19" s="8"/>
      <c r="T19" s="8" t="s">
        <v>8</v>
      </c>
      <c r="U19" s="8"/>
      <c r="V19" s="8"/>
      <c r="W19" s="8"/>
      <c r="X19" s="8"/>
      <c r="Y19" s="33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124">
        <f t="shared" si="2"/>
        <v>2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113" t="s">
        <v>895</v>
      </c>
      <c r="C20" s="114" t="s">
        <v>896</v>
      </c>
      <c r="D20" s="115" t="s">
        <v>33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185"/>
      <c r="P20" s="8"/>
      <c r="Q20" s="8"/>
      <c r="R20" s="8"/>
      <c r="S20" s="8"/>
      <c r="T20" s="8"/>
      <c r="U20" s="8"/>
      <c r="V20" s="8"/>
      <c r="W20" s="8"/>
      <c r="X20" s="8" t="s">
        <v>10</v>
      </c>
      <c r="Y20" s="33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1</v>
      </c>
      <c r="AM20" s="25"/>
      <c r="AN20" s="25"/>
      <c r="AO20" s="25"/>
    </row>
    <row r="21" spans="1:41" s="1" customFormat="1" ht="30" customHeight="1">
      <c r="A21" s="124">
        <v>13</v>
      </c>
      <c r="B21" s="211" t="s">
        <v>897</v>
      </c>
      <c r="C21" s="183" t="s">
        <v>898</v>
      </c>
      <c r="D21" s="212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85"/>
      <c r="P21" s="110"/>
      <c r="Q21" s="110"/>
      <c r="R21" s="110"/>
      <c r="S21" s="110"/>
      <c r="T21" s="110"/>
      <c r="U21" s="110"/>
      <c r="V21" s="110"/>
      <c r="W21" s="110"/>
      <c r="X21" s="110"/>
      <c r="Y21" s="33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281" customFormat="1" ht="30" customHeight="1">
      <c r="A22" s="45">
        <v>14</v>
      </c>
      <c r="B22" s="211" t="s">
        <v>899</v>
      </c>
      <c r="C22" s="183" t="s">
        <v>900</v>
      </c>
      <c r="D22" s="212" t="s">
        <v>901</v>
      </c>
      <c r="E22" s="340" t="s">
        <v>1149</v>
      </c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2"/>
      <c r="AJ22" s="45">
        <f>COUNTIF(E22:AI22,"K")+2*COUNTIF(E22:AI22,"2K")+COUNTIF(E22:AI22,"TK")+COUNTIF(E22:AI22,"KT")</f>
        <v>0</v>
      </c>
      <c r="AK22" s="45">
        <f>COUNTIF(E22:AI22,"P")+2*COUNTIF(F22:AJ22,"2P")</f>
        <v>0</v>
      </c>
      <c r="AL22" s="45">
        <f>COUNTIF(E22:AI22,"T")+2*COUNTIF(E22:AI22,"2T")+COUNTIF(E22:AI22,"TK")+COUNTIF(E22:AI22,"KT")</f>
        <v>0</v>
      </c>
      <c r="AM22" s="343"/>
      <c r="AN22" s="344"/>
      <c r="AO22" s="280"/>
    </row>
    <row r="23" spans="1:41" s="1" customFormat="1" ht="30" customHeight="1">
      <c r="A23" s="124">
        <v>15</v>
      </c>
      <c r="B23" s="113" t="s">
        <v>902</v>
      </c>
      <c r="C23" s="114" t="s">
        <v>903</v>
      </c>
      <c r="D23" s="115" t="s">
        <v>76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46"/>
      <c r="P23" s="8"/>
      <c r="Q23" s="8"/>
      <c r="R23" s="8"/>
      <c r="S23" s="8"/>
      <c r="T23" s="8"/>
      <c r="U23" s="8"/>
      <c r="V23" s="8"/>
      <c r="W23" s="8"/>
      <c r="X23" s="8"/>
      <c r="Y23" s="8"/>
      <c r="Z23" s="8" t="s">
        <v>10</v>
      </c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1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906</v>
      </c>
      <c r="C24" s="114" t="s">
        <v>907</v>
      </c>
      <c r="D24" s="115" t="s">
        <v>59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46"/>
      <c r="P24" s="8"/>
      <c r="Q24" s="8" t="s">
        <v>8</v>
      </c>
      <c r="R24" s="8" t="s">
        <v>9</v>
      </c>
      <c r="S24" s="8" t="s">
        <v>9</v>
      </c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1</v>
      </c>
      <c r="AK24" s="124">
        <f t="shared" si="0"/>
        <v>3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718</v>
      </c>
      <c r="C25" s="114" t="s">
        <v>719</v>
      </c>
      <c r="D25" s="115" t="s">
        <v>114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46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 t="s">
        <v>9</v>
      </c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1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908</v>
      </c>
      <c r="C26" s="114" t="s">
        <v>909</v>
      </c>
      <c r="D26" s="115" t="s">
        <v>42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46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910</v>
      </c>
      <c r="C27" s="114" t="s">
        <v>911</v>
      </c>
      <c r="D27" s="115" t="s">
        <v>149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46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912</v>
      </c>
      <c r="C28" s="114" t="s">
        <v>106</v>
      </c>
      <c r="D28" s="115" t="s">
        <v>78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46"/>
      <c r="P28" s="8"/>
      <c r="Q28" s="8"/>
      <c r="R28" s="8"/>
      <c r="S28" s="8"/>
      <c r="T28" s="8" t="s">
        <v>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913</v>
      </c>
      <c r="C29" s="114" t="s">
        <v>914</v>
      </c>
      <c r="D29" s="115" t="s">
        <v>105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46"/>
      <c r="P29" s="8"/>
      <c r="Q29" s="8"/>
      <c r="R29" s="8"/>
      <c r="S29" s="8"/>
      <c r="T29" s="8"/>
      <c r="U29" s="8"/>
      <c r="V29" s="8"/>
      <c r="W29" s="8"/>
      <c r="X29" s="8"/>
      <c r="Y29" s="8"/>
      <c r="Z29" s="8" t="s">
        <v>10</v>
      </c>
      <c r="AA29" s="8" t="s">
        <v>8</v>
      </c>
      <c r="AB29" s="8"/>
      <c r="AC29" s="8"/>
      <c r="AD29" s="8"/>
      <c r="AE29" s="8"/>
      <c r="AF29" s="8"/>
      <c r="AG29" s="8"/>
      <c r="AH29" s="8"/>
      <c r="AI29" s="8"/>
      <c r="AJ29" s="124">
        <f t="shared" si="2"/>
        <v>1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915</v>
      </c>
      <c r="C30" s="114" t="s">
        <v>916</v>
      </c>
      <c r="D30" s="115" t="s">
        <v>917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918</v>
      </c>
      <c r="C31" s="114" t="s">
        <v>919</v>
      </c>
      <c r="D31" s="115" t="s">
        <v>920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46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 t="s">
        <v>921</v>
      </c>
      <c r="C32" s="114" t="s">
        <v>922</v>
      </c>
      <c r="D32" s="115" t="s">
        <v>142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8" t="s">
        <v>10</v>
      </c>
      <c r="T32" s="8"/>
      <c r="U32" s="8"/>
      <c r="V32" s="8"/>
      <c r="W32" s="8"/>
      <c r="X32" s="8" t="s">
        <v>8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1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923</v>
      </c>
      <c r="C33" s="114" t="s">
        <v>106</v>
      </c>
      <c r="D33" s="115" t="s">
        <v>924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925</v>
      </c>
      <c r="C34" s="114" t="s">
        <v>926</v>
      </c>
      <c r="D34" s="115" t="s">
        <v>867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927</v>
      </c>
      <c r="C35" s="114" t="s">
        <v>416</v>
      </c>
      <c r="D35" s="115" t="s">
        <v>36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46"/>
      <c r="P35" s="8" t="s">
        <v>8</v>
      </c>
      <c r="Q35" s="8"/>
      <c r="R35" s="8"/>
      <c r="S35" s="8" t="s">
        <v>8</v>
      </c>
      <c r="T35" s="8" t="s">
        <v>9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2</v>
      </c>
      <c r="AK35" s="124">
        <f t="shared" si="0"/>
        <v>1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928</v>
      </c>
      <c r="C36" s="114" t="s">
        <v>929</v>
      </c>
      <c r="D36" s="115" t="s">
        <v>82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930</v>
      </c>
      <c r="C37" s="114" t="s">
        <v>931</v>
      </c>
      <c r="D37" s="115" t="s">
        <v>82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 t="s">
        <v>932</v>
      </c>
      <c r="C38" s="114" t="s">
        <v>933</v>
      </c>
      <c r="D38" s="115" t="s">
        <v>91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 t="s">
        <v>9</v>
      </c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1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934</v>
      </c>
      <c r="C39" s="114" t="s">
        <v>1110</v>
      </c>
      <c r="D39" s="115" t="s">
        <v>96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935</v>
      </c>
      <c r="C40" s="114" t="s">
        <v>686</v>
      </c>
      <c r="D40" s="115" t="s">
        <v>83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8"/>
      <c r="T40" s="8"/>
      <c r="U40" s="8"/>
      <c r="V40" s="8"/>
      <c r="W40" s="8"/>
      <c r="X40" s="8" t="s">
        <v>10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1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936</v>
      </c>
      <c r="C41" s="114" t="s">
        <v>101</v>
      </c>
      <c r="D41" s="115" t="s">
        <v>83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113"/>
      <c r="C42" s="114"/>
      <c r="D42" s="115"/>
      <c r="E42" s="51"/>
      <c r="F42" s="8"/>
      <c r="G42" s="8"/>
      <c r="H42" s="8"/>
      <c r="I42" s="8"/>
      <c r="J42" s="8"/>
      <c r="K42" s="8"/>
      <c r="L42" s="8"/>
      <c r="M42" s="8"/>
      <c r="N42" s="8"/>
      <c r="O42" s="4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7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24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27" t="s">
        <v>12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125">
        <f>SUM(AJ9:AJ44)</f>
        <v>10</v>
      </c>
      <c r="AK45" s="125">
        <f>SUM(AK9:AK44)</f>
        <v>17</v>
      </c>
      <c r="AL45" s="125">
        <f>SUM(AL9:AL44)</f>
        <v>6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276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8" t="s">
        <v>13</v>
      </c>
      <c r="B47" s="328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30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0" t="s">
        <v>7</v>
      </c>
      <c r="D48" s="301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220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874</v>
      </c>
      <c r="C49" s="114" t="s">
        <v>875</v>
      </c>
      <c r="D49" s="115" t="s">
        <v>876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5"/>
      <c r="AQ49" s="326"/>
    </row>
    <row r="50" spans="1:43" s="1" customFormat="1" ht="30" customHeight="1">
      <c r="A50" s="124">
        <v>2</v>
      </c>
      <c r="B50" s="113" t="s">
        <v>877</v>
      </c>
      <c r="C50" s="114" t="s">
        <v>1108</v>
      </c>
      <c r="D50" s="115" t="s">
        <v>312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277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878</v>
      </c>
      <c r="C51" s="114" t="s">
        <v>879</v>
      </c>
      <c r="D51" s="115" t="s">
        <v>690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4</v>
      </c>
      <c r="B52" s="113" t="s">
        <v>880</v>
      </c>
      <c r="C52" s="114" t="s">
        <v>881</v>
      </c>
      <c r="D52" s="115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5</v>
      </c>
      <c r="B53" s="113" t="s">
        <v>883</v>
      </c>
      <c r="C53" s="114" t="s">
        <v>884</v>
      </c>
      <c r="D53" s="115" t="s">
        <v>885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6</v>
      </c>
      <c r="B54" s="113" t="s">
        <v>886</v>
      </c>
      <c r="C54" s="114" t="s">
        <v>887</v>
      </c>
      <c r="D54" s="115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7</v>
      </c>
      <c r="B55" s="113" t="s">
        <v>888</v>
      </c>
      <c r="C55" s="114" t="s">
        <v>889</v>
      </c>
      <c r="D55" s="115" t="s">
        <v>531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8</v>
      </c>
      <c r="B56" s="113" t="s">
        <v>890</v>
      </c>
      <c r="C56" s="114" t="s">
        <v>609</v>
      </c>
      <c r="D56" s="115" t="s">
        <v>706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9</v>
      </c>
      <c r="B57" s="113" t="s">
        <v>891</v>
      </c>
      <c r="C57" s="114" t="s">
        <v>1109</v>
      </c>
      <c r="D57" s="115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10</v>
      </c>
      <c r="B58" s="113" t="s">
        <v>892</v>
      </c>
      <c r="C58" s="114" t="s">
        <v>102</v>
      </c>
      <c r="D58" s="115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11</v>
      </c>
      <c r="B59" s="113" t="s">
        <v>893</v>
      </c>
      <c r="C59" s="114" t="s">
        <v>894</v>
      </c>
      <c r="D59" s="115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12</v>
      </c>
      <c r="B60" s="113" t="s">
        <v>895</v>
      </c>
      <c r="C60" s="114" t="s">
        <v>896</v>
      </c>
      <c r="D60" s="115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13</v>
      </c>
      <c r="B61" s="113" t="s">
        <v>897</v>
      </c>
      <c r="C61" s="114" t="s">
        <v>898</v>
      </c>
      <c r="D61" s="115" t="s">
        <v>46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78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24">
        <v>14</v>
      </c>
      <c r="B62" s="113" t="s">
        <v>899</v>
      </c>
      <c r="C62" s="114" t="s">
        <v>900</v>
      </c>
      <c r="D62" s="115" t="s">
        <v>901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25"/>
      <c r="AQ62" s="326"/>
    </row>
    <row r="63" spans="1:43" s="1" customFormat="1" ht="30" customHeight="1">
      <c r="A63" s="124">
        <v>15</v>
      </c>
      <c r="B63" s="113" t="s">
        <v>902</v>
      </c>
      <c r="C63" s="114" t="s">
        <v>903</v>
      </c>
      <c r="D63" s="115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16</v>
      </c>
      <c r="B64" s="113" t="s">
        <v>904</v>
      </c>
      <c r="C64" s="114" t="s">
        <v>905</v>
      </c>
      <c r="D64" s="115" t="s">
        <v>113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46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17</v>
      </c>
      <c r="B65" s="113" t="s">
        <v>906</v>
      </c>
      <c r="C65" s="114" t="s">
        <v>907</v>
      </c>
      <c r="D65" s="115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46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18</v>
      </c>
      <c r="B66" s="113" t="s">
        <v>718</v>
      </c>
      <c r="C66" s="114" t="s">
        <v>719</v>
      </c>
      <c r="D66" s="115" t="s">
        <v>114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46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19</v>
      </c>
      <c r="B67" s="113" t="s">
        <v>908</v>
      </c>
      <c r="C67" s="114" t="s">
        <v>909</v>
      </c>
      <c r="D67" s="115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46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20</v>
      </c>
      <c r="B68" s="113" t="s">
        <v>910</v>
      </c>
      <c r="C68" s="114" t="s">
        <v>911</v>
      </c>
      <c r="D68" s="115" t="s">
        <v>149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46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21</v>
      </c>
      <c r="B69" s="113" t="s">
        <v>912</v>
      </c>
      <c r="C69" s="114" t="s">
        <v>106</v>
      </c>
      <c r="D69" s="115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46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22</v>
      </c>
      <c r="B70" s="113" t="s">
        <v>913</v>
      </c>
      <c r="C70" s="114" t="s">
        <v>914</v>
      </c>
      <c r="D70" s="115" t="s">
        <v>105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46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23</v>
      </c>
      <c r="B71" s="113" t="s">
        <v>915</v>
      </c>
      <c r="C71" s="114" t="s">
        <v>916</v>
      </c>
      <c r="D71" s="115" t="s">
        <v>917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46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24</v>
      </c>
      <c r="B72" s="113" t="s">
        <v>918</v>
      </c>
      <c r="C72" s="114" t="s">
        <v>919</v>
      </c>
      <c r="D72" s="115" t="s">
        <v>920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46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25</v>
      </c>
      <c r="B73" s="113" t="s">
        <v>921</v>
      </c>
      <c r="C73" s="114" t="s">
        <v>922</v>
      </c>
      <c r="D73" s="115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46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26</v>
      </c>
      <c r="B74" s="113" t="s">
        <v>923</v>
      </c>
      <c r="C74" s="114" t="s">
        <v>106</v>
      </c>
      <c r="D74" s="115" t="s">
        <v>924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46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27</v>
      </c>
      <c r="B75" s="113" t="s">
        <v>925</v>
      </c>
      <c r="C75" s="114" t="s">
        <v>926</v>
      </c>
      <c r="D75" s="115" t="s">
        <v>867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46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28</v>
      </c>
      <c r="B76" s="113" t="s">
        <v>927</v>
      </c>
      <c r="C76" s="114" t="s">
        <v>416</v>
      </c>
      <c r="D76" s="115" t="s">
        <v>36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46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86">
        <v>29</v>
      </c>
      <c r="B77" s="113" t="s">
        <v>928</v>
      </c>
      <c r="C77" s="114" t="s">
        <v>929</v>
      </c>
      <c r="D77" s="115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46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86">
        <v>30</v>
      </c>
      <c r="B78" s="113" t="s">
        <v>930</v>
      </c>
      <c r="C78" s="114" t="s">
        <v>931</v>
      </c>
      <c r="D78" s="115" t="s">
        <v>82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46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86">
        <v>31</v>
      </c>
      <c r="B79" s="113" t="s">
        <v>932</v>
      </c>
      <c r="C79" s="114" t="s">
        <v>933</v>
      </c>
      <c r="D79" s="115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46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86">
        <v>32</v>
      </c>
      <c r="B80" s="113" t="s">
        <v>934</v>
      </c>
      <c r="C80" s="114" t="s">
        <v>1110</v>
      </c>
      <c r="D80" s="115" t="s">
        <v>96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46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86">
        <v>33</v>
      </c>
      <c r="B81" s="113" t="s">
        <v>935</v>
      </c>
      <c r="C81" s="114" t="s">
        <v>686</v>
      </c>
      <c r="D81" s="115" t="s">
        <v>83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46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86">
        <v>34</v>
      </c>
      <c r="B82" s="113" t="s">
        <v>936</v>
      </c>
      <c r="C82" s="114" t="s">
        <v>101</v>
      </c>
      <c r="D82" s="115" t="s">
        <v>83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46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86">
        <v>35</v>
      </c>
      <c r="B83" s="157"/>
      <c r="C83" s="157"/>
      <c r="D83" s="157"/>
      <c r="E83" s="7"/>
      <c r="F83" s="8"/>
      <c r="G83" s="8"/>
      <c r="H83" s="8"/>
      <c r="I83" s="8"/>
      <c r="J83" s="8"/>
      <c r="K83" s="8"/>
      <c r="L83" s="8"/>
      <c r="M83" s="8"/>
      <c r="N83" s="8"/>
      <c r="O83" s="46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86">
        <v>36</v>
      </c>
      <c r="B84" s="157"/>
      <c r="C84" s="157"/>
      <c r="D84" s="157"/>
      <c r="E84" s="7"/>
      <c r="F84" s="8"/>
      <c r="G84" s="8"/>
      <c r="H84" s="8"/>
      <c r="I84" s="8"/>
      <c r="J84" s="8"/>
      <c r="K84" s="8"/>
      <c r="L84" s="8"/>
      <c r="M84" s="8"/>
      <c r="N84" s="8"/>
      <c r="O84" s="46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86">
        <v>37</v>
      </c>
      <c r="B85" s="123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46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86">
        <v>38</v>
      </c>
      <c r="B86" s="123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46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86">
        <v>39</v>
      </c>
      <c r="B87" s="123"/>
      <c r="C87" s="9"/>
      <c r="D87" s="10"/>
      <c r="E87" s="124"/>
      <c r="F87" s="8"/>
      <c r="G87" s="8"/>
      <c r="H87" s="8"/>
      <c r="I87" s="8"/>
      <c r="J87" s="8"/>
      <c r="K87" s="8"/>
      <c r="L87" s="8"/>
      <c r="M87" s="8"/>
      <c r="N87" s="8"/>
      <c r="O87" s="46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86">
        <v>40</v>
      </c>
      <c r="B88" s="123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46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27" t="s">
        <v>12</v>
      </c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  <c r="AG89" s="327"/>
      <c r="AH89" s="327"/>
      <c r="AI89" s="327"/>
      <c r="AJ89" s="125">
        <f t="shared" ref="AJ89:AO89" si="15">SUM(AJ49:AJ88)</f>
        <v>0</v>
      </c>
      <c r="AK89" s="125">
        <f t="shared" si="15"/>
        <v>0</v>
      </c>
      <c r="AL89" s="125">
        <f t="shared" si="15"/>
        <v>0</v>
      </c>
      <c r="AM89" s="125">
        <f t="shared" si="15"/>
        <v>0</v>
      </c>
      <c r="AN89" s="125">
        <f t="shared" si="15"/>
        <v>0</v>
      </c>
      <c r="AO89" s="125">
        <f t="shared" si="15"/>
        <v>0</v>
      </c>
    </row>
    <row r="90" spans="1:41" ht="15.75" customHeight="1">
      <c r="A90" s="26"/>
      <c r="B90" s="26"/>
      <c r="C90" s="308"/>
      <c r="D90" s="308"/>
      <c r="E90" s="33"/>
      <c r="H90" s="35"/>
      <c r="I90" s="36"/>
      <c r="J90" s="36"/>
      <c r="K90" s="36"/>
      <c r="L90" s="36"/>
      <c r="M90" s="36"/>
      <c r="N90" s="36"/>
      <c r="O90" s="279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22"/>
      <c r="D91" s="33"/>
      <c r="E91" s="33"/>
      <c r="H91" s="36"/>
      <c r="I91" s="36"/>
      <c r="J91" s="36"/>
      <c r="K91" s="36"/>
      <c r="L91" s="36"/>
      <c r="M91" s="36"/>
      <c r="N91" s="36"/>
      <c r="O91" s="279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22"/>
      <c r="D92" s="33"/>
      <c r="E92" s="33"/>
      <c r="H92" s="36"/>
      <c r="I92" s="36"/>
      <c r="J92" s="36"/>
      <c r="K92" s="36"/>
      <c r="L92" s="36"/>
      <c r="M92" s="36"/>
      <c r="N92" s="36"/>
      <c r="O92" s="279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08"/>
      <c r="D93" s="308"/>
      <c r="E93" s="33"/>
      <c r="H93" s="36"/>
      <c r="I93" s="36"/>
      <c r="J93" s="36"/>
      <c r="K93" s="36"/>
      <c r="L93" s="36"/>
      <c r="M93" s="36"/>
      <c r="N93" s="36"/>
      <c r="O93" s="279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08"/>
      <c r="D94" s="308"/>
      <c r="E94" s="308"/>
      <c r="F94" s="308"/>
      <c r="G94" s="308"/>
      <c r="H94" s="36"/>
      <c r="I94" s="36"/>
      <c r="J94" s="36"/>
      <c r="K94" s="36"/>
      <c r="L94" s="36"/>
      <c r="M94" s="36"/>
      <c r="N94" s="36"/>
      <c r="O94" s="279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08"/>
      <c r="D95" s="308"/>
      <c r="E95" s="308"/>
      <c r="H95" s="36"/>
      <c r="I95" s="36"/>
      <c r="J95" s="36"/>
      <c r="K95" s="36"/>
      <c r="L95" s="36"/>
      <c r="M95" s="36"/>
      <c r="N95" s="36"/>
      <c r="O95" s="279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08"/>
      <c r="D96" s="308"/>
      <c r="E96" s="33"/>
      <c r="H96" s="36"/>
      <c r="I96" s="36"/>
      <c r="J96" s="36"/>
      <c r="K96" s="36"/>
      <c r="L96" s="36"/>
      <c r="M96" s="36"/>
      <c r="N96" s="36"/>
      <c r="O96" s="279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2">
    <mergeCell ref="AP49:AQ49"/>
    <mergeCell ref="AP62:AQ62"/>
    <mergeCell ref="A89:AI89"/>
    <mergeCell ref="C90:D90"/>
    <mergeCell ref="AM22:AN22"/>
    <mergeCell ref="A45:AI45"/>
    <mergeCell ref="A47:AI47"/>
    <mergeCell ref="C95:E95"/>
    <mergeCell ref="C96:D96"/>
    <mergeCell ref="C94:G94"/>
    <mergeCell ref="C48:D48"/>
    <mergeCell ref="E22:AI22"/>
    <mergeCell ref="A5:AL5"/>
    <mergeCell ref="AF6:AK6"/>
    <mergeCell ref="C8:D8"/>
    <mergeCell ref="C93:D93"/>
    <mergeCell ref="A1:P1"/>
    <mergeCell ref="Q1:AL1"/>
    <mergeCell ref="A2:P2"/>
    <mergeCell ref="Q2:AL2"/>
    <mergeCell ref="A4:AL4"/>
    <mergeCell ref="Y9:Y2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17" zoomScale="55" zoomScaleNormal="55" workbookViewId="0">
      <selection activeCell="AC25" sqref="AC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1150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682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1111</v>
      </c>
      <c r="C9" s="114" t="s">
        <v>1112</v>
      </c>
      <c r="D9" s="115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</v>
      </c>
      <c r="U9" s="8"/>
      <c r="V9" s="8"/>
      <c r="W9" s="8"/>
      <c r="X9" s="168"/>
      <c r="Y9" s="8" t="s">
        <v>1155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1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281" customFormat="1" ht="30" customHeight="1">
      <c r="A10" s="45">
        <v>2</v>
      </c>
      <c r="B10" s="211" t="s">
        <v>937</v>
      </c>
      <c r="C10" s="183" t="s">
        <v>938</v>
      </c>
      <c r="D10" s="212" t="s">
        <v>84</v>
      </c>
      <c r="E10" s="109"/>
      <c r="F10" s="46"/>
      <c r="G10" s="46"/>
      <c r="H10" s="46"/>
      <c r="I10" s="46"/>
      <c r="J10" s="46"/>
      <c r="K10" s="46"/>
      <c r="L10" s="46"/>
      <c r="M10" s="46"/>
      <c r="N10" s="46"/>
      <c r="O10" s="185" t="s">
        <v>8</v>
      </c>
      <c r="P10" s="185" t="s">
        <v>1151</v>
      </c>
      <c r="Q10" s="185" t="s">
        <v>8</v>
      </c>
      <c r="R10" s="185" t="s">
        <v>8</v>
      </c>
      <c r="S10" s="185"/>
      <c r="T10" s="185" t="s">
        <v>8</v>
      </c>
      <c r="U10" s="185"/>
      <c r="V10" s="46" t="s">
        <v>8</v>
      </c>
      <c r="W10" s="46" t="s">
        <v>8</v>
      </c>
      <c r="X10" s="46" t="s">
        <v>8</v>
      </c>
      <c r="Y10" s="340" t="s">
        <v>1141</v>
      </c>
      <c r="Z10" s="341"/>
      <c r="AA10" s="341"/>
      <c r="AB10" s="341"/>
      <c r="AC10" s="341"/>
      <c r="AD10" s="342"/>
      <c r="AE10" s="46"/>
      <c r="AF10" s="46"/>
      <c r="AG10" s="46"/>
      <c r="AH10" s="46"/>
      <c r="AI10" s="46"/>
      <c r="AJ10" s="45">
        <f t="shared" ref="AJ10:AJ44" si="2">COUNTIF(E10:AI10,"K")+2*COUNTIF(E10:AI10,"2K")+COUNTIF(E10:AI10,"TK")+COUNTIF(E10:AI10,"KT")</f>
        <v>9</v>
      </c>
      <c r="AK10" s="45">
        <f t="shared" si="0"/>
        <v>0</v>
      </c>
      <c r="AL10" s="45">
        <f t="shared" si="1"/>
        <v>0</v>
      </c>
      <c r="AM10" s="280" t="s">
        <v>1141</v>
      </c>
      <c r="AN10" s="280"/>
      <c r="AO10" s="280"/>
    </row>
    <row r="11" spans="1:41" s="1" customFormat="1" ht="30" customHeight="1">
      <c r="A11" s="124">
        <v>3</v>
      </c>
      <c r="B11" s="113" t="s">
        <v>939</v>
      </c>
      <c r="C11" s="114" t="s">
        <v>812</v>
      </c>
      <c r="D11" s="115" t="s">
        <v>940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68"/>
      <c r="P11" s="168"/>
      <c r="Q11" s="168"/>
      <c r="R11" s="168"/>
      <c r="S11" s="168"/>
      <c r="T11" s="168"/>
      <c r="U11" s="168"/>
      <c r="V11" s="8"/>
      <c r="W11" s="8"/>
      <c r="X11" s="8"/>
      <c r="Y11" s="337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941</v>
      </c>
      <c r="C12" s="114" t="s">
        <v>1113</v>
      </c>
      <c r="D12" s="115" t="s">
        <v>32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68"/>
      <c r="P12" s="168"/>
      <c r="Q12" s="168"/>
      <c r="R12" s="168"/>
      <c r="S12" s="168"/>
      <c r="T12" s="168" t="s">
        <v>9</v>
      </c>
      <c r="U12" s="168"/>
      <c r="V12" s="8"/>
      <c r="W12" s="8"/>
      <c r="X12" s="8"/>
      <c r="Y12" s="33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1</v>
      </c>
      <c r="AL12" s="124">
        <f t="shared" si="1"/>
        <v>0</v>
      </c>
      <c r="AM12" s="25"/>
      <c r="AN12" s="25"/>
      <c r="AO12" s="25"/>
    </row>
    <row r="13" spans="1:41" s="281" customFormat="1" ht="30" customHeight="1">
      <c r="A13" s="45">
        <v>5</v>
      </c>
      <c r="B13" s="211" t="s">
        <v>942</v>
      </c>
      <c r="C13" s="183" t="s">
        <v>943</v>
      </c>
      <c r="D13" s="212" t="s">
        <v>692</v>
      </c>
      <c r="E13" s="109"/>
      <c r="F13" s="46"/>
      <c r="G13" s="46"/>
      <c r="H13" s="46"/>
      <c r="I13" s="46"/>
      <c r="J13" s="46"/>
      <c r="K13" s="46"/>
      <c r="L13" s="46"/>
      <c r="M13" s="46"/>
      <c r="N13" s="46"/>
      <c r="O13" s="173" t="s">
        <v>8</v>
      </c>
      <c r="P13" s="173" t="s">
        <v>1151</v>
      </c>
      <c r="Q13" s="173" t="s">
        <v>8</v>
      </c>
      <c r="R13" s="173" t="s">
        <v>8</v>
      </c>
      <c r="S13" s="173"/>
      <c r="T13" s="173" t="s">
        <v>8</v>
      </c>
      <c r="U13" s="173"/>
      <c r="V13" s="46" t="s">
        <v>8</v>
      </c>
      <c r="W13" s="46" t="s">
        <v>8</v>
      </c>
      <c r="X13" s="46" t="s">
        <v>8</v>
      </c>
      <c r="Y13" s="338"/>
      <c r="Z13" s="46"/>
      <c r="AA13" s="46" t="s">
        <v>8</v>
      </c>
      <c r="AB13" s="46"/>
      <c r="AC13" s="46"/>
      <c r="AD13" s="46"/>
      <c r="AE13" s="46"/>
      <c r="AF13" s="46"/>
      <c r="AG13" s="46"/>
      <c r="AH13" s="46"/>
      <c r="AI13" s="46"/>
      <c r="AJ13" s="45">
        <f t="shared" si="2"/>
        <v>10</v>
      </c>
      <c r="AK13" s="45">
        <f t="shared" si="0"/>
        <v>0</v>
      </c>
      <c r="AL13" s="45">
        <f t="shared" si="1"/>
        <v>0</v>
      </c>
      <c r="AM13" s="280"/>
      <c r="AN13" s="280"/>
      <c r="AO13" s="280"/>
    </row>
    <row r="14" spans="1:41" s="1" customFormat="1" ht="30" customHeight="1">
      <c r="A14" s="124">
        <v>6</v>
      </c>
      <c r="B14" s="113" t="s">
        <v>944</v>
      </c>
      <c r="C14" s="114" t="s">
        <v>945</v>
      </c>
      <c r="D14" s="115" t="s">
        <v>946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68"/>
      <c r="P14" s="168"/>
      <c r="Q14" s="168"/>
      <c r="R14" s="168"/>
      <c r="S14" s="168"/>
      <c r="T14" s="168"/>
      <c r="U14" s="168"/>
      <c r="V14" s="8"/>
      <c r="W14" s="8"/>
      <c r="X14" s="8"/>
      <c r="Y14" s="339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281" customFormat="1" ht="30" customHeight="1">
      <c r="A15" s="45">
        <v>7</v>
      </c>
      <c r="B15" s="211" t="s">
        <v>947</v>
      </c>
      <c r="C15" s="183" t="s">
        <v>903</v>
      </c>
      <c r="D15" s="212" t="s">
        <v>948</v>
      </c>
      <c r="E15" s="109"/>
      <c r="F15" s="46"/>
      <c r="G15" s="46"/>
      <c r="H15" s="46"/>
      <c r="I15" s="46"/>
      <c r="J15" s="46"/>
      <c r="K15" s="46"/>
      <c r="L15" s="46"/>
      <c r="M15" s="46"/>
      <c r="N15" s="46"/>
      <c r="O15" s="185" t="s">
        <v>8</v>
      </c>
      <c r="P15" s="185" t="s">
        <v>1151</v>
      </c>
      <c r="Q15" s="185" t="s">
        <v>8</v>
      </c>
      <c r="R15" s="185" t="s">
        <v>8</v>
      </c>
      <c r="S15" s="185"/>
      <c r="T15" s="185" t="s">
        <v>8</v>
      </c>
      <c r="U15" s="185"/>
      <c r="V15" s="46" t="s">
        <v>8</v>
      </c>
      <c r="W15" s="46" t="s">
        <v>8</v>
      </c>
      <c r="X15" s="46" t="s">
        <v>8</v>
      </c>
      <c r="Y15" s="340" t="s">
        <v>1141</v>
      </c>
      <c r="Z15" s="341"/>
      <c r="AA15" s="341"/>
      <c r="AB15" s="341"/>
      <c r="AC15" s="341"/>
      <c r="AD15" s="342"/>
      <c r="AE15" s="46"/>
      <c r="AF15" s="46"/>
      <c r="AG15" s="46"/>
      <c r="AH15" s="46"/>
      <c r="AI15" s="46"/>
      <c r="AJ15" s="45">
        <f t="shared" si="2"/>
        <v>9</v>
      </c>
      <c r="AK15" s="45">
        <f t="shared" si="0"/>
        <v>0</v>
      </c>
      <c r="AL15" s="45">
        <f t="shared" si="1"/>
        <v>0</v>
      </c>
      <c r="AM15" s="280" t="s">
        <v>1141</v>
      </c>
      <c r="AN15" s="280"/>
      <c r="AO15" s="280"/>
    </row>
    <row r="16" spans="1:41" s="1" customFormat="1" ht="30" customHeight="1">
      <c r="A16" s="124">
        <v>8</v>
      </c>
      <c r="B16" s="113" t="s">
        <v>949</v>
      </c>
      <c r="C16" s="114" t="s">
        <v>950</v>
      </c>
      <c r="D16" s="115" t="s">
        <v>951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73"/>
      <c r="P16" s="173"/>
      <c r="Q16" s="173"/>
      <c r="R16" s="173"/>
      <c r="S16" s="173"/>
      <c r="T16" s="173"/>
      <c r="U16" s="173"/>
      <c r="V16" s="46"/>
      <c r="W16" s="46"/>
      <c r="X16" s="46"/>
      <c r="Y16" s="345" t="s">
        <v>1155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1114</v>
      </c>
      <c r="C17" s="114" t="s">
        <v>1105</v>
      </c>
      <c r="D17" s="115" t="s">
        <v>47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73" t="s">
        <v>8</v>
      </c>
      <c r="P17" s="173"/>
      <c r="Q17" s="173" t="s">
        <v>8</v>
      </c>
      <c r="R17" s="173"/>
      <c r="S17" s="173"/>
      <c r="T17" s="173"/>
      <c r="U17" s="173"/>
      <c r="V17" s="46" t="s">
        <v>8</v>
      </c>
      <c r="W17" s="46" t="s">
        <v>8</v>
      </c>
      <c r="X17" s="46" t="s">
        <v>8</v>
      </c>
      <c r="Y17" s="346"/>
      <c r="Z17" s="46"/>
      <c r="AA17" s="242" t="s">
        <v>8</v>
      </c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6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952</v>
      </c>
      <c r="C18" s="114" t="s">
        <v>953</v>
      </c>
      <c r="D18" s="115" t="s">
        <v>27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68"/>
      <c r="P18" s="168"/>
      <c r="Q18" s="168"/>
      <c r="R18" s="168"/>
      <c r="S18" s="168"/>
      <c r="T18" s="168" t="s">
        <v>8</v>
      </c>
      <c r="U18" s="168"/>
      <c r="V18" s="8"/>
      <c r="W18" s="8"/>
      <c r="X18" s="8" t="s">
        <v>8</v>
      </c>
      <c r="Y18" s="346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2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954</v>
      </c>
      <c r="C19" s="114" t="s">
        <v>798</v>
      </c>
      <c r="D19" s="115" t="s">
        <v>27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68"/>
      <c r="P19" s="168" t="s">
        <v>1151</v>
      </c>
      <c r="Q19" s="168"/>
      <c r="R19" s="168"/>
      <c r="S19" s="168"/>
      <c r="T19" s="168"/>
      <c r="U19" s="168"/>
      <c r="V19" s="8"/>
      <c r="W19" s="8"/>
      <c r="X19" s="8"/>
      <c r="Y19" s="346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124">
        <f t="shared" si="2"/>
        <v>3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218" customFormat="1" ht="30" customHeight="1">
      <c r="A20" s="117">
        <v>12</v>
      </c>
      <c r="B20" s="213" t="s">
        <v>955</v>
      </c>
      <c r="C20" s="129" t="s">
        <v>956</v>
      </c>
      <c r="D20" s="214" t="s">
        <v>74</v>
      </c>
      <c r="E20" s="215"/>
      <c r="F20" s="216"/>
      <c r="G20" s="216"/>
      <c r="H20" s="216"/>
      <c r="I20" s="216"/>
      <c r="J20" s="216"/>
      <c r="K20" s="216"/>
      <c r="L20" s="216"/>
      <c r="M20" s="216"/>
      <c r="N20" s="216"/>
      <c r="O20" s="247"/>
      <c r="P20" s="247"/>
      <c r="Q20" s="247"/>
      <c r="R20" s="247"/>
      <c r="S20" s="247"/>
      <c r="T20" s="247"/>
      <c r="U20" s="247"/>
      <c r="V20" s="216"/>
      <c r="W20" s="216"/>
      <c r="X20" s="216"/>
      <c r="Y20" s="34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117">
        <f t="shared" si="2"/>
        <v>0</v>
      </c>
      <c r="AK20" s="117">
        <f t="shared" si="0"/>
        <v>0</v>
      </c>
      <c r="AL20" s="117">
        <f t="shared" si="1"/>
        <v>0</v>
      </c>
      <c r="AM20" s="217"/>
      <c r="AN20" s="217"/>
      <c r="AO20" s="217"/>
    </row>
    <row r="21" spans="1:41" s="281" customFormat="1" ht="30" customHeight="1">
      <c r="A21" s="45">
        <v>13</v>
      </c>
      <c r="B21" s="211" t="s">
        <v>957</v>
      </c>
      <c r="C21" s="183" t="s">
        <v>958</v>
      </c>
      <c r="D21" s="212" t="s">
        <v>959</v>
      </c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3" t="s">
        <v>8</v>
      </c>
      <c r="P21" s="283" t="s">
        <v>1151</v>
      </c>
      <c r="Q21" s="283" t="s">
        <v>8</v>
      </c>
      <c r="R21" s="283" t="s">
        <v>8</v>
      </c>
      <c r="S21" s="283"/>
      <c r="T21" s="283" t="s">
        <v>8</v>
      </c>
      <c r="U21" s="283"/>
      <c r="V21" s="282" t="s">
        <v>8</v>
      </c>
      <c r="W21" s="282" t="s">
        <v>8</v>
      </c>
      <c r="X21" s="282" t="s">
        <v>8</v>
      </c>
      <c r="Y21" s="346"/>
      <c r="Z21" s="282"/>
      <c r="AA21" s="282" t="s">
        <v>8</v>
      </c>
      <c r="AB21" s="282"/>
      <c r="AC21" s="282"/>
      <c r="AD21" s="282"/>
      <c r="AE21" s="282"/>
      <c r="AF21" s="282"/>
      <c r="AG21" s="282"/>
      <c r="AH21" s="282"/>
      <c r="AI21" s="282"/>
      <c r="AJ21" s="45">
        <f t="shared" si="2"/>
        <v>10</v>
      </c>
      <c r="AK21" s="45">
        <f t="shared" si="0"/>
        <v>0</v>
      </c>
      <c r="AL21" s="45">
        <f t="shared" si="1"/>
        <v>0</v>
      </c>
      <c r="AM21" s="280"/>
      <c r="AN21" s="280"/>
      <c r="AO21" s="280"/>
    </row>
    <row r="22" spans="1:41" s="1" customFormat="1" ht="30" customHeight="1">
      <c r="A22" s="124">
        <v>14</v>
      </c>
      <c r="B22" s="113" t="s">
        <v>960</v>
      </c>
      <c r="C22" s="114" t="s">
        <v>437</v>
      </c>
      <c r="D22" s="115" t="s">
        <v>149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168"/>
      <c r="P22" s="168"/>
      <c r="Q22" s="168"/>
      <c r="R22" s="168"/>
      <c r="S22" s="168"/>
      <c r="T22" s="168"/>
      <c r="U22" s="168"/>
      <c r="V22" s="8"/>
      <c r="W22" s="8"/>
      <c r="X22" s="8"/>
      <c r="Y22" s="346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5"/>
      <c r="AN22" s="326"/>
      <c r="AO22" s="25"/>
    </row>
    <row r="23" spans="1:41" s="1" customFormat="1" ht="30" customHeight="1">
      <c r="A23" s="124">
        <v>15</v>
      </c>
      <c r="B23" s="113" t="s">
        <v>961</v>
      </c>
      <c r="C23" s="114" t="s">
        <v>962</v>
      </c>
      <c r="D23" s="115" t="s">
        <v>149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168"/>
      <c r="P23" s="168"/>
      <c r="Q23" s="168"/>
      <c r="R23" s="168"/>
      <c r="S23" s="168"/>
      <c r="T23" s="168"/>
      <c r="U23" s="168"/>
      <c r="V23" s="8"/>
      <c r="W23" s="8"/>
      <c r="X23" s="8"/>
      <c r="Y23" s="346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963</v>
      </c>
      <c r="C24" s="114" t="s">
        <v>964</v>
      </c>
      <c r="D24" s="115" t="s">
        <v>116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168"/>
      <c r="P24" s="168"/>
      <c r="Q24" s="168"/>
      <c r="R24" s="168"/>
      <c r="S24" s="168"/>
      <c r="T24" s="168"/>
      <c r="U24" s="168"/>
      <c r="V24" s="8"/>
      <c r="W24" s="8"/>
      <c r="X24" s="8"/>
      <c r="Y24" s="346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965</v>
      </c>
      <c r="C25" s="114" t="s">
        <v>966</v>
      </c>
      <c r="D25" s="115" t="s">
        <v>78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168"/>
      <c r="P25" s="168"/>
      <c r="Q25" s="168"/>
      <c r="R25" s="168"/>
      <c r="S25" s="168"/>
      <c r="T25" s="168"/>
      <c r="U25" s="168"/>
      <c r="V25" s="8"/>
      <c r="W25" s="8"/>
      <c r="X25" s="8"/>
      <c r="Y25" s="346"/>
      <c r="Z25" s="8"/>
      <c r="AA25" s="8" t="s">
        <v>8</v>
      </c>
      <c r="AB25" s="8"/>
      <c r="AC25" s="8"/>
      <c r="AD25" s="8"/>
      <c r="AE25" s="8"/>
      <c r="AF25" s="8"/>
      <c r="AG25" s="8"/>
      <c r="AH25" s="8"/>
      <c r="AI25" s="8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967</v>
      </c>
      <c r="C26" s="114" t="s">
        <v>968</v>
      </c>
      <c r="D26" s="115" t="s">
        <v>79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168"/>
      <c r="P26" s="168"/>
      <c r="Q26" s="168"/>
      <c r="R26" s="168"/>
      <c r="S26" s="168"/>
      <c r="T26" s="168"/>
      <c r="U26" s="168"/>
      <c r="V26" s="8"/>
      <c r="W26" s="8"/>
      <c r="X26" s="8"/>
      <c r="Y26" s="34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969</v>
      </c>
      <c r="C27" s="114" t="s">
        <v>970</v>
      </c>
      <c r="D27" s="115" t="s">
        <v>971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168"/>
      <c r="P27" s="168" t="s">
        <v>8</v>
      </c>
      <c r="Q27" s="168"/>
      <c r="R27" s="168"/>
      <c r="S27" s="168"/>
      <c r="T27" s="168" t="s">
        <v>10</v>
      </c>
      <c r="U27" s="168"/>
      <c r="V27" s="8"/>
      <c r="W27" s="8" t="s">
        <v>8</v>
      </c>
      <c r="X27" s="8"/>
      <c r="Y27" s="346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2</v>
      </c>
      <c r="AK27" s="124">
        <f t="shared" si="0"/>
        <v>0</v>
      </c>
      <c r="AL27" s="124">
        <f t="shared" si="1"/>
        <v>1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972</v>
      </c>
      <c r="C28" s="114" t="s">
        <v>973</v>
      </c>
      <c r="D28" s="115" t="s">
        <v>34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158" t="s">
        <v>8</v>
      </c>
      <c r="P28" s="158"/>
      <c r="Q28" s="158"/>
      <c r="R28" s="158"/>
      <c r="S28" s="158"/>
      <c r="T28" s="158"/>
      <c r="U28" s="158"/>
      <c r="V28" s="8"/>
      <c r="W28" s="8"/>
      <c r="X28" s="8"/>
      <c r="Y28" s="347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281" customFormat="1" ht="30" customHeight="1">
      <c r="A29" s="45">
        <v>21</v>
      </c>
      <c r="B29" s="211" t="s">
        <v>974</v>
      </c>
      <c r="C29" s="183" t="s">
        <v>975</v>
      </c>
      <c r="D29" s="212" t="s">
        <v>34</v>
      </c>
      <c r="E29" s="109"/>
      <c r="F29" s="46"/>
      <c r="G29" s="46"/>
      <c r="H29" s="46"/>
      <c r="I29" s="46"/>
      <c r="J29" s="46"/>
      <c r="K29" s="46"/>
      <c r="L29" s="46"/>
      <c r="M29" s="46"/>
      <c r="N29" s="46"/>
      <c r="O29" s="173"/>
      <c r="P29" s="173" t="s">
        <v>1151</v>
      </c>
      <c r="Q29" s="173" t="s">
        <v>8</v>
      </c>
      <c r="R29" s="173" t="s">
        <v>8</v>
      </c>
      <c r="S29" s="173"/>
      <c r="T29" s="173" t="s">
        <v>8</v>
      </c>
      <c r="U29" s="173"/>
      <c r="V29" s="46" t="s">
        <v>8</v>
      </c>
      <c r="W29" s="46" t="s">
        <v>8</v>
      </c>
      <c r="X29" s="46" t="s">
        <v>8</v>
      </c>
      <c r="Y29" s="340" t="s">
        <v>1141</v>
      </c>
      <c r="Z29" s="341"/>
      <c r="AA29" s="341"/>
      <c r="AB29" s="341"/>
      <c r="AC29" s="341"/>
      <c r="AD29" s="342"/>
      <c r="AE29" s="46"/>
      <c r="AF29" s="46"/>
      <c r="AG29" s="46"/>
      <c r="AH29" s="46"/>
      <c r="AI29" s="46"/>
      <c r="AJ29" s="45">
        <f t="shared" si="2"/>
        <v>8</v>
      </c>
      <c r="AK29" s="45">
        <f t="shared" si="0"/>
        <v>0</v>
      </c>
      <c r="AL29" s="45">
        <f t="shared" si="1"/>
        <v>0</v>
      </c>
      <c r="AM29" s="280" t="s">
        <v>1141</v>
      </c>
      <c r="AN29" s="280"/>
      <c r="AO29" s="280"/>
    </row>
    <row r="30" spans="1:41" s="1" customFormat="1" ht="30" customHeight="1">
      <c r="A30" s="124">
        <v>22</v>
      </c>
      <c r="B30" s="113" t="s">
        <v>976</v>
      </c>
      <c r="C30" s="114" t="s">
        <v>977</v>
      </c>
      <c r="D30" s="115" t="s">
        <v>141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168" t="s">
        <v>8</v>
      </c>
      <c r="P30" s="168" t="s">
        <v>8</v>
      </c>
      <c r="Q30" s="168"/>
      <c r="R30" s="168"/>
      <c r="S30" s="168"/>
      <c r="T30" s="168"/>
      <c r="U30" s="168"/>
      <c r="V30" s="8"/>
      <c r="W30" s="8" t="s">
        <v>8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3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281" customFormat="1" ht="30" customHeight="1">
      <c r="A31" s="45">
        <v>23</v>
      </c>
      <c r="B31" s="211" t="s">
        <v>978</v>
      </c>
      <c r="C31" s="183" t="s">
        <v>134</v>
      </c>
      <c r="D31" s="212" t="s">
        <v>141</v>
      </c>
      <c r="E31" s="109"/>
      <c r="F31" s="46"/>
      <c r="G31" s="46"/>
      <c r="H31" s="46"/>
      <c r="I31" s="46"/>
      <c r="J31" s="46"/>
      <c r="K31" s="46"/>
      <c r="L31" s="46"/>
      <c r="M31" s="46"/>
      <c r="N31" s="46"/>
      <c r="O31" s="173"/>
      <c r="P31" s="173" t="s">
        <v>1151</v>
      </c>
      <c r="Q31" s="173" t="s">
        <v>8</v>
      </c>
      <c r="R31" s="173" t="s">
        <v>8</v>
      </c>
      <c r="S31" s="173"/>
      <c r="T31" s="173" t="s">
        <v>8</v>
      </c>
      <c r="U31" s="173"/>
      <c r="V31" s="46" t="s">
        <v>8</v>
      </c>
      <c r="W31" s="46" t="s">
        <v>8</v>
      </c>
      <c r="X31" s="46" t="s">
        <v>8</v>
      </c>
      <c r="Y31" s="340" t="s">
        <v>1141</v>
      </c>
      <c r="Z31" s="341"/>
      <c r="AA31" s="341"/>
      <c r="AB31" s="341"/>
      <c r="AC31" s="341"/>
      <c r="AD31" s="342"/>
      <c r="AE31" s="46"/>
      <c r="AF31" s="46"/>
      <c r="AG31" s="46"/>
      <c r="AH31" s="46"/>
      <c r="AI31" s="46"/>
      <c r="AJ31" s="45">
        <f t="shared" si="2"/>
        <v>8</v>
      </c>
      <c r="AK31" s="45">
        <f t="shared" si="0"/>
        <v>0</v>
      </c>
      <c r="AL31" s="45">
        <f t="shared" si="1"/>
        <v>0</v>
      </c>
      <c r="AM31" s="280"/>
      <c r="AN31" s="280"/>
      <c r="AO31" s="280"/>
    </row>
    <row r="32" spans="1:41" s="1" customFormat="1" ht="30" customHeight="1">
      <c r="A32" s="124">
        <v>24</v>
      </c>
      <c r="B32" s="113">
        <v>1910120075</v>
      </c>
      <c r="C32" s="114" t="s">
        <v>1136</v>
      </c>
      <c r="D32" s="115" t="s">
        <v>1137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168"/>
      <c r="P32" s="168"/>
      <c r="Q32" s="168" t="s">
        <v>8</v>
      </c>
      <c r="R32" s="168"/>
      <c r="S32" s="168"/>
      <c r="T32" s="168" t="s">
        <v>8</v>
      </c>
      <c r="U32" s="168"/>
      <c r="V32" s="8"/>
      <c r="W32" s="8"/>
      <c r="X32" s="8"/>
      <c r="Y32" s="8"/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124">
        <f t="shared" si="2"/>
        <v>3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281" customFormat="1" ht="30" customHeight="1">
      <c r="A33" s="45">
        <v>25</v>
      </c>
      <c r="B33" s="211" t="s">
        <v>979</v>
      </c>
      <c r="C33" s="183" t="s">
        <v>980</v>
      </c>
      <c r="D33" s="212" t="s">
        <v>917</v>
      </c>
      <c r="E33" s="109"/>
      <c r="F33" s="46"/>
      <c r="G33" s="46"/>
      <c r="H33" s="46"/>
      <c r="I33" s="46"/>
      <c r="J33" s="46"/>
      <c r="K33" s="46"/>
      <c r="L33" s="46"/>
      <c r="M33" s="46"/>
      <c r="N33" s="46"/>
      <c r="O33" s="185" t="s">
        <v>8</v>
      </c>
      <c r="P33" s="185" t="s">
        <v>1151</v>
      </c>
      <c r="Q33" s="185" t="s">
        <v>8</v>
      </c>
      <c r="R33" s="185" t="s">
        <v>8</v>
      </c>
      <c r="S33" s="185"/>
      <c r="T33" s="185" t="s">
        <v>8</v>
      </c>
      <c r="U33" s="185"/>
      <c r="V33" s="46" t="s">
        <v>8</v>
      </c>
      <c r="W33" s="46" t="s">
        <v>8</v>
      </c>
      <c r="X33" s="46" t="s">
        <v>8</v>
      </c>
      <c r="Y33" s="340" t="s">
        <v>1141</v>
      </c>
      <c r="Z33" s="341"/>
      <c r="AA33" s="341"/>
      <c r="AB33" s="341"/>
      <c r="AC33" s="341"/>
      <c r="AD33" s="342"/>
      <c r="AE33" s="46"/>
      <c r="AF33" s="46"/>
      <c r="AG33" s="46"/>
      <c r="AH33" s="46"/>
      <c r="AI33" s="46"/>
      <c r="AJ33" s="45">
        <f t="shared" si="2"/>
        <v>9</v>
      </c>
      <c r="AK33" s="45">
        <f t="shared" si="0"/>
        <v>0</v>
      </c>
      <c r="AL33" s="45">
        <f t="shared" si="1"/>
        <v>0</v>
      </c>
      <c r="AM33" s="280" t="s">
        <v>1141</v>
      </c>
      <c r="AN33" s="280"/>
      <c r="AO33" s="280"/>
    </row>
    <row r="34" spans="1:44" s="1" customFormat="1" ht="30" customHeight="1">
      <c r="A34" s="124">
        <v>26</v>
      </c>
      <c r="B34" s="113" t="s">
        <v>981</v>
      </c>
      <c r="C34" s="114" t="s">
        <v>982</v>
      </c>
      <c r="D34" s="115" t="s">
        <v>739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168"/>
      <c r="P34" s="168"/>
      <c r="Q34" s="168"/>
      <c r="R34" s="168"/>
      <c r="S34" s="168"/>
      <c r="T34" s="168"/>
      <c r="U34" s="16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983</v>
      </c>
      <c r="C35" s="114" t="s">
        <v>984</v>
      </c>
      <c r="D35" s="115" t="s">
        <v>142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168"/>
      <c r="P35" s="168"/>
      <c r="Q35" s="168"/>
      <c r="R35" s="168"/>
      <c r="S35" s="168"/>
      <c r="T35" s="168"/>
      <c r="U35" s="168"/>
      <c r="V35" s="8" t="s">
        <v>8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1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985</v>
      </c>
      <c r="C36" s="114" t="s">
        <v>986</v>
      </c>
      <c r="D36" s="115" t="s">
        <v>987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168"/>
      <c r="P36" s="168"/>
      <c r="Q36" s="168"/>
      <c r="R36" s="168"/>
      <c r="S36" s="168"/>
      <c r="T36" s="168"/>
      <c r="U36" s="16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281" customFormat="1" ht="30" customHeight="1">
      <c r="A37" s="45">
        <v>29</v>
      </c>
      <c r="B37" s="211" t="s">
        <v>1115</v>
      </c>
      <c r="C37" s="183" t="s">
        <v>881</v>
      </c>
      <c r="D37" s="212" t="s">
        <v>112</v>
      </c>
      <c r="E37" s="109"/>
      <c r="F37" s="46"/>
      <c r="G37" s="46"/>
      <c r="H37" s="46"/>
      <c r="I37" s="46"/>
      <c r="J37" s="46"/>
      <c r="K37" s="46"/>
      <c r="L37" s="46"/>
      <c r="M37" s="46"/>
      <c r="N37" s="46"/>
      <c r="O37" s="185" t="s">
        <v>8</v>
      </c>
      <c r="P37" s="185" t="s">
        <v>1151</v>
      </c>
      <c r="Q37" s="185" t="s">
        <v>8</v>
      </c>
      <c r="R37" s="185" t="s">
        <v>8</v>
      </c>
      <c r="S37" s="185"/>
      <c r="T37" s="185"/>
      <c r="U37" s="185"/>
      <c r="V37" s="46" t="s">
        <v>8</v>
      </c>
      <c r="W37" s="46" t="s">
        <v>8</v>
      </c>
      <c r="X37" s="46" t="s">
        <v>8</v>
      </c>
      <c r="Y37" s="340" t="s">
        <v>1141</v>
      </c>
      <c r="Z37" s="341"/>
      <c r="AA37" s="341"/>
      <c r="AB37" s="341"/>
      <c r="AC37" s="341"/>
      <c r="AD37" s="342"/>
      <c r="AE37" s="46"/>
      <c r="AF37" s="46"/>
      <c r="AG37" s="46"/>
      <c r="AH37" s="46"/>
      <c r="AI37" s="46"/>
      <c r="AJ37" s="45">
        <f t="shared" si="2"/>
        <v>8</v>
      </c>
      <c r="AK37" s="45">
        <f t="shared" si="0"/>
        <v>0</v>
      </c>
      <c r="AL37" s="45">
        <f t="shared" si="1"/>
        <v>0</v>
      </c>
      <c r="AM37" s="280" t="s">
        <v>1141</v>
      </c>
      <c r="AN37" s="280"/>
      <c r="AO37" s="280"/>
    </row>
    <row r="38" spans="1:44" s="281" customFormat="1" ht="30" customHeight="1">
      <c r="A38" s="45">
        <v>30</v>
      </c>
      <c r="B38" s="211">
        <v>1910120076</v>
      </c>
      <c r="C38" s="183" t="s">
        <v>1129</v>
      </c>
      <c r="D38" s="212" t="s">
        <v>990</v>
      </c>
      <c r="E38" s="109"/>
      <c r="F38" s="46"/>
      <c r="G38" s="46"/>
      <c r="H38" s="46"/>
      <c r="I38" s="46"/>
      <c r="J38" s="46"/>
      <c r="K38" s="46"/>
      <c r="L38" s="46"/>
      <c r="M38" s="46"/>
      <c r="N38" s="46"/>
      <c r="O38" s="173"/>
      <c r="P38" s="173"/>
      <c r="Q38" s="173" t="s">
        <v>8</v>
      </c>
      <c r="R38" s="173" t="s">
        <v>8</v>
      </c>
      <c r="S38" s="173"/>
      <c r="T38" s="173" t="s">
        <v>8</v>
      </c>
      <c r="U38" s="173"/>
      <c r="V38" s="46" t="s">
        <v>8</v>
      </c>
      <c r="W38" s="46" t="s">
        <v>8</v>
      </c>
      <c r="X38" s="46" t="s">
        <v>8</v>
      </c>
      <c r="Y38" s="340" t="s">
        <v>1141</v>
      </c>
      <c r="Z38" s="341"/>
      <c r="AA38" s="341"/>
      <c r="AB38" s="341"/>
      <c r="AC38" s="341"/>
      <c r="AD38" s="342"/>
      <c r="AE38" s="46"/>
      <c r="AF38" s="46"/>
      <c r="AG38" s="46"/>
      <c r="AH38" s="46"/>
      <c r="AI38" s="46"/>
      <c r="AJ38" s="45">
        <f t="shared" si="2"/>
        <v>6</v>
      </c>
      <c r="AK38" s="45">
        <f t="shared" si="0"/>
        <v>0</v>
      </c>
      <c r="AL38" s="45">
        <f t="shared" si="1"/>
        <v>0</v>
      </c>
      <c r="AM38" s="280" t="s">
        <v>1141</v>
      </c>
      <c r="AN38" s="280"/>
      <c r="AO38" s="280"/>
    </row>
    <row r="39" spans="1:44" s="1" customFormat="1" ht="30" customHeight="1">
      <c r="A39" s="124">
        <v>31</v>
      </c>
      <c r="B39" s="113" t="s">
        <v>988</v>
      </c>
      <c r="C39" s="114" t="s">
        <v>989</v>
      </c>
      <c r="D39" s="115" t="s">
        <v>990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158" t="s">
        <v>8</v>
      </c>
      <c r="P39" s="158" t="s">
        <v>1151</v>
      </c>
      <c r="Q39" s="158"/>
      <c r="R39" s="158"/>
      <c r="S39" s="158"/>
      <c r="T39" s="158" t="s">
        <v>8</v>
      </c>
      <c r="U39" s="15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4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991</v>
      </c>
      <c r="C40" s="114" t="s">
        <v>992</v>
      </c>
      <c r="D40" s="115" t="s">
        <v>993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281" customFormat="1" ht="30" customHeight="1">
      <c r="A41" s="45">
        <v>33</v>
      </c>
      <c r="B41" s="211" t="s">
        <v>994</v>
      </c>
      <c r="C41" s="183" t="s">
        <v>995</v>
      </c>
      <c r="D41" s="212" t="s">
        <v>96</v>
      </c>
      <c r="E41" s="109"/>
      <c r="F41" s="46"/>
      <c r="G41" s="46"/>
      <c r="H41" s="46"/>
      <c r="I41" s="46"/>
      <c r="J41" s="46"/>
      <c r="K41" s="46"/>
      <c r="L41" s="46"/>
      <c r="M41" s="46"/>
      <c r="N41" s="46"/>
      <c r="O41" s="46" t="s">
        <v>8</v>
      </c>
      <c r="P41" s="46" t="s">
        <v>1151</v>
      </c>
      <c r="Q41" s="46" t="s">
        <v>8</v>
      </c>
      <c r="R41" s="46" t="s">
        <v>8</v>
      </c>
      <c r="S41" s="46" t="s">
        <v>8</v>
      </c>
      <c r="T41" s="46" t="s">
        <v>8</v>
      </c>
      <c r="U41" s="46"/>
      <c r="V41" s="46" t="s">
        <v>8</v>
      </c>
      <c r="W41" s="46" t="s">
        <v>8</v>
      </c>
      <c r="X41" s="46" t="s">
        <v>8</v>
      </c>
      <c r="Y41" s="340" t="s">
        <v>1141</v>
      </c>
      <c r="Z41" s="341"/>
      <c r="AA41" s="341"/>
      <c r="AB41" s="341"/>
      <c r="AC41" s="341"/>
      <c r="AD41" s="342"/>
      <c r="AE41" s="46"/>
      <c r="AF41" s="46"/>
      <c r="AG41" s="46"/>
      <c r="AH41" s="46"/>
      <c r="AI41" s="46"/>
      <c r="AJ41" s="45">
        <f t="shared" si="2"/>
        <v>10</v>
      </c>
      <c r="AK41" s="45">
        <f t="shared" si="0"/>
        <v>0</v>
      </c>
      <c r="AL41" s="45">
        <f t="shared" si="1"/>
        <v>0</v>
      </c>
      <c r="AM41" s="280"/>
      <c r="AN41" s="280"/>
      <c r="AO41" s="280"/>
    </row>
    <row r="42" spans="1:44" s="1" customFormat="1" ht="30" customHeight="1">
      <c r="A42" s="190">
        <v>34</v>
      </c>
      <c r="B42" s="113" t="s">
        <v>996</v>
      </c>
      <c r="C42" s="114" t="s">
        <v>997</v>
      </c>
      <c r="D42" s="115" t="s">
        <v>155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6">
        <f t="shared" ref="AJ42:AJ43" si="3">COUNTIF(E42:AI42,"K")+2*COUNTIF(E42:AI42,"2K")+COUNTIF(E42:AI42,"TK")+COUNTIF(E42:AI42,"KT")</f>
        <v>0</v>
      </c>
      <c r="AK42" s="196">
        <f t="shared" ref="AK42:AK43" si="4">COUNTIF(E42:AI42,"P")+2*COUNTIF(F42:AJ42,"2P")</f>
        <v>0</v>
      </c>
      <c r="AL42" s="196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96">
        <v>35</v>
      </c>
      <c r="B43" s="113">
        <v>1910120074</v>
      </c>
      <c r="C43" s="114" t="s">
        <v>1127</v>
      </c>
      <c r="D43" s="115" t="s">
        <v>1128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 t="s">
        <v>8</v>
      </c>
      <c r="Q43" s="8"/>
      <c r="R43" s="8"/>
      <c r="S43" s="8"/>
      <c r="T43" s="8"/>
      <c r="U43" s="8"/>
      <c r="V43" s="8"/>
      <c r="W43" s="8"/>
      <c r="X43" s="8" t="s">
        <v>8</v>
      </c>
      <c r="Y43" s="8"/>
      <c r="Z43" s="8"/>
      <c r="AA43" s="8" t="s">
        <v>8</v>
      </c>
      <c r="AB43" s="8"/>
      <c r="AC43" s="8"/>
      <c r="AD43" s="8"/>
      <c r="AE43" s="8"/>
      <c r="AF43" s="8"/>
      <c r="AG43" s="8"/>
      <c r="AH43" s="8"/>
      <c r="AI43" s="8"/>
      <c r="AJ43" s="196">
        <f t="shared" si="3"/>
        <v>3</v>
      </c>
      <c r="AK43" s="196">
        <f t="shared" si="4"/>
        <v>0</v>
      </c>
      <c r="AL43" s="196">
        <f t="shared" si="5"/>
        <v>0</v>
      </c>
      <c r="AM43" s="25"/>
      <c r="AN43" s="25"/>
      <c r="AO43" s="25"/>
    </row>
    <row r="44" spans="1:44" s="1" customFormat="1" ht="30" customHeight="1">
      <c r="A44" s="196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27" t="s">
        <v>12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125">
        <f>SUM(AJ9:AJ44)</f>
        <v>117</v>
      </c>
      <c r="AK45" s="125">
        <f>SUM(AK9:AK44)</f>
        <v>1</v>
      </c>
      <c r="AL45" s="125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8" t="s">
        <v>13</v>
      </c>
      <c r="B47" s="328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30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0" t="s">
        <v>7</v>
      </c>
      <c r="D48" s="301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1111</v>
      </c>
      <c r="C49" s="114" t="s">
        <v>1112</v>
      </c>
      <c r="D49" s="115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5"/>
      <c r="AQ49" s="326"/>
    </row>
    <row r="50" spans="1:43" s="1" customFormat="1" ht="30" customHeight="1">
      <c r="A50" s="124">
        <v>2</v>
      </c>
      <c r="B50" s="113" t="s">
        <v>937</v>
      </c>
      <c r="C50" s="114" t="s">
        <v>938</v>
      </c>
      <c r="D50" s="115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939</v>
      </c>
      <c r="C51" s="114" t="s">
        <v>812</v>
      </c>
      <c r="D51" s="115" t="s">
        <v>940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113" t="s">
        <v>941</v>
      </c>
      <c r="C52" s="114" t="s">
        <v>1113</v>
      </c>
      <c r="D52" s="11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113" t="s">
        <v>942</v>
      </c>
      <c r="C53" s="114" t="s">
        <v>943</v>
      </c>
      <c r="D53" s="115" t="s">
        <v>692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113" t="s">
        <v>944</v>
      </c>
      <c r="C54" s="114" t="s">
        <v>945</v>
      </c>
      <c r="D54" s="115" t="s">
        <v>946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113" t="s">
        <v>947</v>
      </c>
      <c r="C55" s="114" t="s">
        <v>903</v>
      </c>
      <c r="D55" s="115" t="s">
        <v>948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113" t="s">
        <v>949</v>
      </c>
      <c r="C56" s="114" t="s">
        <v>950</v>
      </c>
      <c r="D56" s="115" t="s">
        <v>951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113" t="s">
        <v>1114</v>
      </c>
      <c r="C57" s="114" t="s">
        <v>1105</v>
      </c>
      <c r="D57" s="115" t="s">
        <v>47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113" t="s">
        <v>952</v>
      </c>
      <c r="C58" s="114" t="s">
        <v>953</v>
      </c>
      <c r="D58" s="115" t="s">
        <v>27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113" t="s">
        <v>954</v>
      </c>
      <c r="C59" s="114" t="s">
        <v>798</v>
      </c>
      <c r="D59" s="115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113" t="s">
        <v>955</v>
      </c>
      <c r="C60" s="114" t="s">
        <v>956</v>
      </c>
      <c r="D60" s="115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113" t="s">
        <v>957</v>
      </c>
      <c r="C61" s="114" t="s">
        <v>958</v>
      </c>
      <c r="D61" s="115" t="s">
        <v>959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113" t="s">
        <v>960</v>
      </c>
      <c r="C62" s="114" t="s">
        <v>437</v>
      </c>
      <c r="D62" s="115" t="s">
        <v>149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25"/>
      <c r="AQ62" s="326"/>
    </row>
    <row r="63" spans="1:43" s="1" customFormat="1" ht="30" customHeight="1">
      <c r="A63" s="124">
        <v>15</v>
      </c>
      <c r="B63" s="113" t="s">
        <v>961</v>
      </c>
      <c r="C63" s="114" t="s">
        <v>962</v>
      </c>
      <c r="D63" s="115" t="s">
        <v>149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113" t="s">
        <v>963</v>
      </c>
      <c r="C64" s="114" t="s">
        <v>964</v>
      </c>
      <c r="D64" s="115" t="s">
        <v>116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113" t="s">
        <v>965</v>
      </c>
      <c r="C65" s="114" t="s">
        <v>966</v>
      </c>
      <c r="D65" s="115" t="s">
        <v>78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113" t="s">
        <v>967</v>
      </c>
      <c r="C66" s="114" t="s">
        <v>968</v>
      </c>
      <c r="D66" s="115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113" t="s">
        <v>969</v>
      </c>
      <c r="C67" s="114" t="s">
        <v>970</v>
      </c>
      <c r="D67" s="115" t="s">
        <v>971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113" t="s">
        <v>972</v>
      </c>
      <c r="C68" s="114" t="s">
        <v>973</v>
      </c>
      <c r="D68" s="115" t="s">
        <v>34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113" t="s">
        <v>974</v>
      </c>
      <c r="C69" s="114" t="s">
        <v>975</v>
      </c>
      <c r="D69" s="115" t="s">
        <v>34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113" t="s">
        <v>976</v>
      </c>
      <c r="C70" s="114" t="s">
        <v>977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113" t="s">
        <v>978</v>
      </c>
      <c r="C71" s="114" t="s">
        <v>134</v>
      </c>
      <c r="D71" s="115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113">
        <v>1910120075</v>
      </c>
      <c r="C72" s="114" t="s">
        <v>1136</v>
      </c>
      <c r="D72" s="115" t="s">
        <v>1137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113" t="s">
        <v>979</v>
      </c>
      <c r="C73" s="114" t="s">
        <v>980</v>
      </c>
      <c r="D73" s="115" t="s">
        <v>917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113" t="s">
        <v>981</v>
      </c>
      <c r="C74" s="114" t="s">
        <v>982</v>
      </c>
      <c r="D74" s="115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113" t="s">
        <v>983</v>
      </c>
      <c r="C75" s="114" t="s">
        <v>984</v>
      </c>
      <c r="D75" s="115" t="s">
        <v>142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113" t="s">
        <v>985</v>
      </c>
      <c r="C76" s="114" t="s">
        <v>986</v>
      </c>
      <c r="D76" s="115" t="s">
        <v>987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113" t="s">
        <v>1115</v>
      </c>
      <c r="C77" s="114" t="s">
        <v>881</v>
      </c>
      <c r="D77" s="115" t="s">
        <v>112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113">
        <v>1910120076</v>
      </c>
      <c r="C78" s="114" t="s">
        <v>1129</v>
      </c>
      <c r="D78" s="115" t="s">
        <v>990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113" t="s">
        <v>988</v>
      </c>
      <c r="C79" s="114" t="s">
        <v>989</v>
      </c>
      <c r="D79" s="115" t="s">
        <v>990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113" t="s">
        <v>991</v>
      </c>
      <c r="C80" s="114" t="s">
        <v>992</v>
      </c>
      <c r="D80" s="115" t="s">
        <v>993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96">
        <v>33</v>
      </c>
      <c r="B81" s="113" t="s">
        <v>994</v>
      </c>
      <c r="C81" s="114" t="s">
        <v>995</v>
      </c>
      <c r="D81" s="115" t="s">
        <v>96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9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96">
        <v>34</v>
      </c>
      <c r="B82" s="113" t="s">
        <v>996</v>
      </c>
      <c r="C82" s="114" t="s">
        <v>997</v>
      </c>
      <c r="D82" s="115" t="s">
        <v>155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5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96">
        <v>35</v>
      </c>
      <c r="B83" s="113">
        <v>1910120074</v>
      </c>
      <c r="C83" s="114" t="s">
        <v>1127</v>
      </c>
      <c r="D83" s="115" t="s">
        <v>1128</v>
      </c>
      <c r="E83" s="124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96">
        <v>36</v>
      </c>
      <c r="B84" s="157"/>
      <c r="C84" s="157"/>
      <c r="D84" s="157"/>
      <c r="E84" s="19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96">
        <v>37</v>
      </c>
      <c r="B85" s="157"/>
      <c r="C85" s="157"/>
      <c r="D85" s="15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27" t="s">
        <v>12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125">
        <f t="shared" ref="AJ86:AO86" si="23">SUM(AJ49:AJ85)</f>
        <v>0</v>
      </c>
      <c r="AK86" s="125">
        <f t="shared" si="23"/>
        <v>0</v>
      </c>
      <c r="AL86" s="125">
        <f t="shared" si="23"/>
        <v>0</v>
      </c>
      <c r="AM86" s="125">
        <f t="shared" si="23"/>
        <v>0</v>
      </c>
      <c r="AN86" s="125">
        <f t="shared" si="23"/>
        <v>0</v>
      </c>
      <c r="AO86" s="125">
        <f t="shared" si="23"/>
        <v>0</v>
      </c>
    </row>
    <row r="87" spans="1:41" ht="15.75" customHeight="1">
      <c r="A87" s="26"/>
      <c r="B87" s="26"/>
      <c r="C87" s="308"/>
      <c r="D87" s="308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22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22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8"/>
      <c r="D90" s="308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08"/>
      <c r="D91" s="308"/>
      <c r="E91" s="308"/>
      <c r="F91" s="308"/>
      <c r="G91" s="308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08"/>
      <c r="D92" s="308"/>
      <c r="E92" s="308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08"/>
      <c r="D93" s="308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30"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Y33:AD33"/>
    <mergeCell ref="Y31:AD31"/>
    <mergeCell ref="Y29:AD29"/>
    <mergeCell ref="Y41:AD41"/>
    <mergeCell ref="Y16:Y28"/>
    <mergeCell ref="A1:P1"/>
    <mergeCell ref="Q1:AL1"/>
    <mergeCell ref="A2:P2"/>
    <mergeCell ref="Q2:AL2"/>
    <mergeCell ref="A4:AL4"/>
    <mergeCell ref="Y15:AD15"/>
    <mergeCell ref="Y10:AD10"/>
    <mergeCell ref="Y38:AD38"/>
    <mergeCell ref="Y37:AD37"/>
    <mergeCell ref="A5:AL5"/>
    <mergeCell ref="AF6:AK6"/>
    <mergeCell ref="C8:D8"/>
    <mergeCell ref="Y11:Y1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D24" sqref="D2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99" t="s">
        <v>217</v>
      </c>
      <c r="AG6" s="299"/>
      <c r="AH6" s="299"/>
      <c r="AI6" s="299"/>
      <c r="AJ6" s="299"/>
      <c r="AK6" s="299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71" customFormat="1" ht="30" customHeight="1">
      <c r="A9" s="178">
        <v>1</v>
      </c>
      <c r="B9" s="136" t="s">
        <v>218</v>
      </c>
      <c r="C9" s="136" t="s">
        <v>101</v>
      </c>
      <c r="D9" s="137" t="s">
        <v>219</v>
      </c>
      <c r="E9" s="179"/>
      <c r="F9" s="180"/>
      <c r="G9" s="180"/>
      <c r="H9" s="180"/>
      <c r="I9" s="180"/>
      <c r="J9" s="181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181"/>
      <c r="AC9" s="180"/>
      <c r="AD9" s="180"/>
      <c r="AE9" s="180"/>
      <c r="AF9" s="180"/>
      <c r="AG9" s="180"/>
      <c r="AH9" s="180"/>
      <c r="AI9" s="180"/>
      <c r="AJ9" s="178">
        <f>COUNTIF(E9:AI9,"K")+2*COUNTIF(E9:AI9,"2K")+COUNTIF(E9:AI9,"TK")+COUNTIF(E9:AI9,"KT")</f>
        <v>0</v>
      </c>
      <c r="AK9" s="178">
        <f t="shared" ref="AK9:AK19" si="0">COUNTIF(E9:AI9,"P")+2*COUNTIF(F9:AJ9,"2P")</f>
        <v>0</v>
      </c>
      <c r="AL9" s="178">
        <f t="shared" ref="AL9:AL19" si="1">COUNTIF(E9:AI9,"T")+2*COUNTIF(E9:AI9,"2T")+COUNTIF(E9:AI9,"TK")+COUNTIF(E9:AI9,"KT")</f>
        <v>0</v>
      </c>
      <c r="AM9" s="120"/>
      <c r="AN9" s="121"/>
      <c r="AO9" s="70"/>
    </row>
    <row r="10" spans="1:41" s="71" customFormat="1" ht="30" customHeight="1">
      <c r="A10" s="178">
        <v>2</v>
      </c>
      <c r="B10" s="136" t="s">
        <v>220</v>
      </c>
      <c r="C10" s="136" t="s">
        <v>221</v>
      </c>
      <c r="D10" s="137" t="s">
        <v>32</v>
      </c>
      <c r="E10" s="179"/>
      <c r="F10" s="180"/>
      <c r="G10" s="180"/>
      <c r="H10" s="180"/>
      <c r="I10" s="180"/>
      <c r="J10" s="181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81"/>
      <c r="AC10" s="180"/>
      <c r="AD10" s="180"/>
      <c r="AE10" s="180"/>
      <c r="AF10" s="180"/>
      <c r="AG10" s="180"/>
      <c r="AH10" s="180"/>
      <c r="AI10" s="180"/>
      <c r="AJ10" s="178">
        <f t="shared" ref="AJ10:AJ19" si="2">COUNTIF(E10:AI10,"K")+2*COUNTIF(E10:AI10,"2K")+COUNTIF(E10:AI10,"TK")+COUNTIF(E10:AI10,"KT")</f>
        <v>0</v>
      </c>
      <c r="AK10" s="178">
        <f t="shared" si="0"/>
        <v>0</v>
      </c>
      <c r="AL10" s="178">
        <f t="shared" si="1"/>
        <v>0</v>
      </c>
      <c r="AM10" s="70"/>
      <c r="AN10" s="70"/>
      <c r="AO10" s="70"/>
    </row>
    <row r="11" spans="1:41" s="60" customFormat="1" ht="30" customHeight="1">
      <c r="A11" s="75">
        <v>3</v>
      </c>
      <c r="B11" s="136" t="s">
        <v>222</v>
      </c>
      <c r="C11" s="136" t="s">
        <v>133</v>
      </c>
      <c r="D11" s="137" t="s">
        <v>68</v>
      </c>
      <c r="E11" s="176"/>
      <c r="F11" s="168"/>
      <c r="G11" s="168"/>
      <c r="H11" s="168"/>
      <c r="I11" s="168"/>
      <c r="J11" s="18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36" t="s">
        <v>223</v>
      </c>
      <c r="C12" s="136" t="s">
        <v>145</v>
      </c>
      <c r="D12" s="137" t="s">
        <v>74</v>
      </c>
      <c r="E12" s="176"/>
      <c r="F12" s="168"/>
      <c r="G12" s="168"/>
      <c r="H12" s="168"/>
      <c r="I12" s="168"/>
      <c r="J12" s="18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71" customFormat="1" ht="30" customHeight="1">
      <c r="A13" s="178">
        <v>5</v>
      </c>
      <c r="B13" s="136" t="s">
        <v>224</v>
      </c>
      <c r="C13" s="136" t="s">
        <v>225</v>
      </c>
      <c r="D13" s="137" t="s">
        <v>226</v>
      </c>
      <c r="E13" s="179"/>
      <c r="F13" s="180"/>
      <c r="G13" s="180"/>
      <c r="H13" s="180"/>
      <c r="I13" s="180"/>
      <c r="J13" s="181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68"/>
      <c r="V13" s="180"/>
      <c r="W13" s="180"/>
      <c r="X13" s="180"/>
      <c r="Y13" s="180"/>
      <c r="Z13" s="180"/>
      <c r="AA13" s="181"/>
      <c r="AB13" s="181"/>
      <c r="AC13" s="180"/>
      <c r="AD13" s="180"/>
      <c r="AE13" s="180"/>
      <c r="AF13" s="180"/>
      <c r="AG13" s="180"/>
      <c r="AH13" s="180"/>
      <c r="AI13" s="180"/>
      <c r="AJ13" s="178">
        <f t="shared" si="2"/>
        <v>0</v>
      </c>
      <c r="AK13" s="178">
        <f t="shared" si="0"/>
        <v>0</v>
      </c>
      <c r="AL13" s="178">
        <f t="shared" si="1"/>
        <v>0</v>
      </c>
      <c r="AM13" s="70"/>
      <c r="AN13" s="70"/>
      <c r="AO13" s="70"/>
    </row>
    <row r="14" spans="1:41" s="60" customFormat="1" ht="30" customHeight="1">
      <c r="A14" s="75">
        <v>6</v>
      </c>
      <c r="B14" s="136" t="s">
        <v>227</v>
      </c>
      <c r="C14" s="136" t="s">
        <v>38</v>
      </c>
      <c r="D14" s="137" t="s">
        <v>11</v>
      </c>
      <c r="E14" s="176"/>
      <c r="F14" s="168"/>
      <c r="G14" s="168"/>
      <c r="H14" s="168"/>
      <c r="I14" s="168"/>
      <c r="J14" s="18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34">
        <v>1610210004</v>
      </c>
      <c r="C15" s="136" t="s">
        <v>228</v>
      </c>
      <c r="D15" s="137" t="s">
        <v>142</v>
      </c>
      <c r="E15" s="176"/>
      <c r="F15" s="168"/>
      <c r="G15" s="168"/>
      <c r="H15" s="168"/>
      <c r="I15" s="168"/>
      <c r="J15" s="18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71" customFormat="1" ht="30" customHeight="1">
      <c r="A16" s="178">
        <v>8</v>
      </c>
      <c r="B16" s="138">
        <v>1610100031</v>
      </c>
      <c r="C16" s="138" t="s">
        <v>70</v>
      </c>
      <c r="D16" s="111" t="s">
        <v>112</v>
      </c>
      <c r="E16" s="179"/>
      <c r="F16" s="180"/>
      <c r="G16" s="180"/>
      <c r="H16" s="180"/>
      <c r="I16" s="180"/>
      <c r="J16" s="181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78">
        <f t="shared" si="2"/>
        <v>0</v>
      </c>
      <c r="AK16" s="178">
        <f t="shared" si="0"/>
        <v>0</v>
      </c>
      <c r="AL16" s="178">
        <f t="shared" si="1"/>
        <v>0</v>
      </c>
      <c r="AM16" s="70"/>
      <c r="AN16" s="70"/>
      <c r="AO16" s="70"/>
    </row>
    <row r="17" spans="1:44" s="60" customFormat="1" ht="30" customHeight="1">
      <c r="A17" s="75">
        <v>9</v>
      </c>
      <c r="B17" s="136" t="s">
        <v>229</v>
      </c>
      <c r="C17" s="136" t="s">
        <v>146</v>
      </c>
      <c r="D17" s="137" t="s">
        <v>36</v>
      </c>
      <c r="E17" s="177"/>
      <c r="F17" s="173"/>
      <c r="G17" s="173"/>
      <c r="H17" s="173"/>
      <c r="I17" s="173"/>
      <c r="J17" s="181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58"/>
      <c r="AB17" s="173"/>
      <c r="AC17" s="173"/>
      <c r="AD17" s="173"/>
      <c r="AE17" s="173"/>
      <c r="AF17" s="173"/>
      <c r="AG17" s="173"/>
      <c r="AH17" s="173"/>
      <c r="AI17" s="17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4" s="60" customFormat="1" ht="30" customHeight="1">
      <c r="A18" s="75">
        <v>10</v>
      </c>
      <c r="B18" s="139" t="s">
        <v>230</v>
      </c>
      <c r="C18" s="136" t="s">
        <v>231</v>
      </c>
      <c r="D18" s="137" t="s">
        <v>91</v>
      </c>
      <c r="E18" s="176"/>
      <c r="F18" s="168"/>
      <c r="G18" s="168"/>
      <c r="H18" s="168"/>
      <c r="I18" s="168"/>
      <c r="J18" s="18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4" s="60" customFormat="1" ht="30" customHeight="1">
      <c r="A19" s="75">
        <v>11</v>
      </c>
      <c r="B19" s="139" t="s">
        <v>232</v>
      </c>
      <c r="C19" s="136" t="s">
        <v>233</v>
      </c>
      <c r="D19" s="137" t="s">
        <v>121</v>
      </c>
      <c r="E19" s="176"/>
      <c r="F19" s="168"/>
      <c r="G19" s="168"/>
      <c r="H19" s="168"/>
      <c r="I19" s="168"/>
      <c r="J19" s="18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4" s="60" customFormat="1" ht="48" customHeight="1">
      <c r="A20" s="305" t="s">
        <v>12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75">
        <f>SUM(AJ9:AJ19)</f>
        <v>0</v>
      </c>
      <c r="AK20" s="75">
        <f>SUM(AK9:AK19)</f>
        <v>0</v>
      </c>
      <c r="AL20" s="75">
        <f>SUM(AL9:AL19)</f>
        <v>0</v>
      </c>
      <c r="AM20" s="74"/>
      <c r="AN20" s="26"/>
      <c r="AO20" s="26"/>
      <c r="AP20" s="56"/>
      <c r="AQ20" s="56"/>
      <c r="AR20" s="56"/>
    </row>
    <row r="21" spans="1:44" s="60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4"/>
      <c r="AN21" s="74"/>
      <c r="AO21" s="74"/>
    </row>
    <row r="22" spans="1:44" s="60" customFormat="1" ht="41.25" customHeight="1">
      <c r="A22" s="306" t="s">
        <v>13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7"/>
      <c r="AJ22" s="45" t="s">
        <v>14</v>
      </c>
      <c r="AK22" s="45" t="s">
        <v>15</v>
      </c>
      <c r="AL22" s="45" t="s">
        <v>16</v>
      </c>
      <c r="AM22" s="66" t="s">
        <v>17</v>
      </c>
      <c r="AN22" s="66" t="s">
        <v>18</v>
      </c>
      <c r="AO22" s="66" t="s">
        <v>19</v>
      </c>
    </row>
    <row r="23" spans="1:44" s="60" customFormat="1" ht="30" customHeight="1">
      <c r="A23" s="75" t="s">
        <v>5</v>
      </c>
      <c r="B23" s="73"/>
      <c r="C23" s="300" t="s">
        <v>7</v>
      </c>
      <c r="D23" s="301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7" t="s">
        <v>24</v>
      </c>
      <c r="AO23" s="67" t="s">
        <v>25</v>
      </c>
    </row>
    <row r="24" spans="1:44" s="60" customFormat="1" ht="30" customHeight="1">
      <c r="A24" s="75">
        <v>1</v>
      </c>
      <c r="B24" s="136" t="s">
        <v>218</v>
      </c>
      <c r="C24" s="136" t="s">
        <v>101</v>
      </c>
      <c r="D24" s="137" t="s">
        <v>219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03"/>
      <c r="AQ24" s="304"/>
    </row>
    <row r="25" spans="1:44" s="60" customFormat="1" ht="30" customHeight="1">
      <c r="A25" s="75">
        <v>2</v>
      </c>
      <c r="B25" s="136" t="s">
        <v>220</v>
      </c>
      <c r="C25" s="136" t="s">
        <v>221</v>
      </c>
      <c r="D25" s="137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4"/>
      <c r="AQ25" s="74"/>
    </row>
    <row r="26" spans="1:44" s="60" customFormat="1" ht="30" customHeight="1">
      <c r="A26" s="75">
        <v>3</v>
      </c>
      <c r="B26" s="136" t="s">
        <v>222</v>
      </c>
      <c r="C26" s="136" t="s">
        <v>133</v>
      </c>
      <c r="D26" s="137" t="s">
        <v>68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4"/>
      <c r="AQ26" s="74"/>
    </row>
    <row r="27" spans="1:44" s="60" customFormat="1" ht="30" customHeight="1">
      <c r="A27" s="75">
        <v>4</v>
      </c>
      <c r="B27" s="136" t="s">
        <v>223</v>
      </c>
      <c r="C27" s="136" t="s">
        <v>145</v>
      </c>
      <c r="D27" s="137" t="s">
        <v>74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4"/>
      <c r="AQ27" s="74"/>
    </row>
    <row r="28" spans="1:44" s="60" customFormat="1" ht="30" customHeight="1">
      <c r="A28" s="75">
        <v>5</v>
      </c>
      <c r="B28" s="136" t="s">
        <v>224</v>
      </c>
      <c r="C28" s="136" t="s">
        <v>225</v>
      </c>
      <c r="D28" s="137" t="s">
        <v>226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4"/>
      <c r="AQ28" s="74"/>
    </row>
    <row r="29" spans="1:44" s="60" customFormat="1" ht="30" customHeight="1">
      <c r="A29" s="75">
        <v>6</v>
      </c>
      <c r="B29" s="136" t="s">
        <v>227</v>
      </c>
      <c r="C29" s="136" t="s">
        <v>38</v>
      </c>
      <c r="D29" s="137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4"/>
      <c r="AQ29" s="74"/>
    </row>
    <row r="30" spans="1:44" s="60" customFormat="1" ht="30" customHeight="1">
      <c r="A30" s="75">
        <v>7</v>
      </c>
      <c r="B30" s="134">
        <v>1610210004</v>
      </c>
      <c r="C30" s="136" t="s">
        <v>228</v>
      </c>
      <c r="D30" s="137" t="s">
        <v>142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4"/>
      <c r="AQ30" s="74"/>
    </row>
    <row r="31" spans="1:44" s="60" customFormat="1" ht="30" customHeight="1">
      <c r="A31" s="75">
        <v>8</v>
      </c>
      <c r="B31" s="138">
        <v>1610100031</v>
      </c>
      <c r="C31" s="138" t="s">
        <v>70</v>
      </c>
      <c r="D31" s="111" t="s">
        <v>112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4"/>
      <c r="AQ31" s="74"/>
    </row>
    <row r="32" spans="1:44" s="60" customFormat="1" ht="30" customHeight="1">
      <c r="A32" s="75">
        <v>9</v>
      </c>
      <c r="B32" s="136" t="s">
        <v>229</v>
      </c>
      <c r="C32" s="136" t="s">
        <v>146</v>
      </c>
      <c r="D32" s="137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4"/>
      <c r="AQ32" s="74"/>
    </row>
    <row r="33" spans="1:43" s="60" customFormat="1" ht="30" customHeight="1">
      <c r="A33" s="75">
        <v>10</v>
      </c>
      <c r="B33" s="139" t="s">
        <v>230</v>
      </c>
      <c r="C33" s="136" t="s">
        <v>231</v>
      </c>
      <c r="D33" s="137" t="s">
        <v>91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4"/>
      <c r="AQ33" s="74"/>
    </row>
    <row r="34" spans="1:43" s="60" customFormat="1" ht="30" customHeight="1">
      <c r="A34" s="75">
        <v>11</v>
      </c>
      <c r="B34" s="139" t="s">
        <v>232</v>
      </c>
      <c r="C34" s="136" t="s">
        <v>233</v>
      </c>
      <c r="D34" s="137" t="s">
        <v>121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4"/>
      <c r="AQ34" s="74"/>
    </row>
    <row r="35" spans="1:43" ht="51" customHeight="1">
      <c r="A35" s="305" t="s">
        <v>12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75">
        <f t="shared" ref="AJ35:AO35" si="9">SUM(AJ24:AJ34)</f>
        <v>0</v>
      </c>
      <c r="AK35" s="75">
        <f t="shared" si="9"/>
        <v>0</v>
      </c>
      <c r="AL35" s="75">
        <f t="shared" si="9"/>
        <v>0</v>
      </c>
      <c r="AM35" s="75">
        <f t="shared" si="9"/>
        <v>0</v>
      </c>
      <c r="AN35" s="75">
        <f t="shared" si="9"/>
        <v>0</v>
      </c>
      <c r="AO35" s="75">
        <f t="shared" si="9"/>
        <v>0</v>
      </c>
    </row>
    <row r="36" spans="1:43" ht="15.75" customHeight="1">
      <c r="A36" s="26"/>
      <c r="B36" s="26"/>
      <c r="C36" s="308"/>
      <c r="D36" s="308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43" ht="15.75" customHeight="1">
      <c r="C37" s="7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43" ht="15.75" customHeight="1">
      <c r="C38" s="7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43" ht="15.75" customHeight="1">
      <c r="C39" s="308"/>
      <c r="D39" s="30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43" ht="15.75" customHeight="1">
      <c r="C40" s="308"/>
      <c r="D40" s="308"/>
      <c r="E40" s="308"/>
      <c r="F40" s="308"/>
      <c r="G40" s="30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308"/>
      <c r="D41" s="308"/>
      <c r="E41" s="30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308"/>
      <c r="D42" s="30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4" zoomScale="55" zoomScaleNormal="55" workbookViewId="0">
      <selection activeCell="AE25" sqref="AE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</row>
    <row r="4" spans="1:41" ht="28.5" customHeight="1">
      <c r="A4" s="297" t="s">
        <v>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</row>
    <row r="5" spans="1:41">
      <c r="A5" s="288" t="s">
        <v>1148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</row>
    <row r="6" spans="1:41" ht="33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 t="s">
        <v>683</v>
      </c>
      <c r="AG6" s="296"/>
      <c r="AH6" s="296"/>
      <c r="AI6" s="296"/>
      <c r="AJ6" s="296"/>
      <c r="AK6" s="296"/>
      <c r="AL6" s="29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84" t="s">
        <v>5</v>
      </c>
      <c r="B8" s="286" t="s">
        <v>6</v>
      </c>
      <c r="C8" s="286" t="s">
        <v>7</v>
      </c>
      <c r="D8" s="28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284">
        <v>1</v>
      </c>
      <c r="B9" s="157" t="s">
        <v>998</v>
      </c>
      <c r="C9" s="157" t="s">
        <v>999</v>
      </c>
      <c r="D9" s="157" t="s">
        <v>84</v>
      </c>
      <c r="E9" s="176"/>
      <c r="F9" s="168"/>
      <c r="G9" s="168"/>
      <c r="H9" s="15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337" t="s">
        <v>1153</v>
      </c>
      <c r="W9" s="168" t="s">
        <v>10</v>
      </c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284">
        <f>COUNTIF(E9:AI9,"K")+2*COUNTIF(E9:AI9,"2K")+COUNTIF(E9:AI9,"TK")+COUNTIF(E9:AI9,"KT")</f>
        <v>0</v>
      </c>
      <c r="AK9" s="284">
        <f t="shared" ref="AK9:AK38" si="0">COUNTIF(E9:AI9,"P")+2*COUNTIF(F9:AJ9,"2P")</f>
        <v>0</v>
      </c>
      <c r="AL9" s="284">
        <f t="shared" ref="AL9:AL38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284">
        <v>2</v>
      </c>
      <c r="B10" s="157" t="s">
        <v>1000</v>
      </c>
      <c r="C10" s="157" t="s">
        <v>134</v>
      </c>
      <c r="D10" s="157" t="s">
        <v>108</v>
      </c>
      <c r="E10" s="176"/>
      <c r="F10" s="168"/>
      <c r="G10" s="168"/>
      <c r="H10" s="15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33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284">
        <f t="shared" ref="AJ10:AJ38" si="2">COUNTIF(E10:AI10,"K")+2*COUNTIF(E10:AI10,"2K")+COUNTIF(E10:AI10,"TK")+COUNTIF(E10:AI10,"KT")</f>
        <v>0</v>
      </c>
      <c r="AK10" s="284">
        <f t="shared" si="0"/>
        <v>0</v>
      </c>
      <c r="AL10" s="284">
        <f t="shared" si="1"/>
        <v>0</v>
      </c>
      <c r="AM10" s="25"/>
      <c r="AN10" s="25"/>
      <c r="AO10" s="25"/>
    </row>
    <row r="11" spans="1:41" s="1" customFormat="1" ht="30" customHeight="1">
      <c r="A11" s="284">
        <v>3</v>
      </c>
      <c r="B11" s="157" t="s">
        <v>1001</v>
      </c>
      <c r="C11" s="157" t="s">
        <v>55</v>
      </c>
      <c r="D11" s="157" t="s">
        <v>1002</v>
      </c>
      <c r="E11" s="176"/>
      <c r="F11" s="168"/>
      <c r="G11" s="168"/>
      <c r="H11" s="15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33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284">
        <f t="shared" si="2"/>
        <v>0</v>
      </c>
      <c r="AK11" s="284">
        <f t="shared" si="0"/>
        <v>0</v>
      </c>
      <c r="AL11" s="284">
        <f t="shared" si="1"/>
        <v>0</v>
      </c>
      <c r="AM11" s="25"/>
      <c r="AN11" s="25"/>
      <c r="AO11" s="25"/>
    </row>
    <row r="12" spans="1:41" s="1" customFormat="1" ht="30" customHeight="1">
      <c r="A12" s="284">
        <v>4</v>
      </c>
      <c r="B12" s="157" t="s">
        <v>1003</v>
      </c>
      <c r="C12" s="157" t="s">
        <v>1004</v>
      </c>
      <c r="D12" s="157" t="s">
        <v>32</v>
      </c>
      <c r="E12" s="176"/>
      <c r="F12" s="168"/>
      <c r="G12" s="168"/>
      <c r="H12" s="15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33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284">
        <f t="shared" si="2"/>
        <v>0</v>
      </c>
      <c r="AK12" s="284">
        <f t="shared" si="0"/>
        <v>0</v>
      </c>
      <c r="AL12" s="284">
        <f t="shared" si="1"/>
        <v>0</v>
      </c>
      <c r="AM12" s="25"/>
      <c r="AN12" s="25"/>
      <c r="AO12" s="25"/>
    </row>
    <row r="13" spans="1:41" s="1" customFormat="1" ht="30" customHeight="1">
      <c r="A13" s="284">
        <v>5</v>
      </c>
      <c r="B13" s="157" t="s">
        <v>1116</v>
      </c>
      <c r="C13" s="157" t="s">
        <v>1117</v>
      </c>
      <c r="D13" s="157" t="s">
        <v>32</v>
      </c>
      <c r="E13" s="176"/>
      <c r="F13" s="168"/>
      <c r="G13" s="168"/>
      <c r="H13" s="158"/>
      <c r="I13" s="168"/>
      <c r="J13" s="168"/>
      <c r="K13" s="168"/>
      <c r="L13" s="168"/>
      <c r="M13" s="168"/>
      <c r="N13" s="168"/>
      <c r="O13" s="168" t="s">
        <v>9</v>
      </c>
      <c r="P13" s="168" t="s">
        <v>9</v>
      </c>
      <c r="Q13" s="168"/>
      <c r="R13" s="168"/>
      <c r="S13" s="168"/>
      <c r="T13" s="168"/>
      <c r="U13" s="168"/>
      <c r="V13" s="33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284">
        <f t="shared" si="2"/>
        <v>0</v>
      </c>
      <c r="AK13" s="284">
        <f t="shared" si="0"/>
        <v>2</v>
      </c>
      <c r="AL13" s="284">
        <f t="shared" si="1"/>
        <v>0</v>
      </c>
      <c r="AM13" s="25"/>
      <c r="AN13" s="25"/>
      <c r="AO13" s="25"/>
    </row>
    <row r="14" spans="1:41" s="1" customFormat="1" ht="30" customHeight="1">
      <c r="A14" s="284">
        <v>6</v>
      </c>
      <c r="B14" s="157" t="s">
        <v>1005</v>
      </c>
      <c r="C14" s="157" t="s">
        <v>1006</v>
      </c>
      <c r="D14" s="157" t="s">
        <v>56</v>
      </c>
      <c r="E14" s="176"/>
      <c r="F14" s="168"/>
      <c r="G14" s="168"/>
      <c r="H14" s="15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33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284">
        <f t="shared" si="2"/>
        <v>0</v>
      </c>
      <c r="AK14" s="284">
        <f t="shared" si="0"/>
        <v>0</v>
      </c>
      <c r="AL14" s="284">
        <f t="shared" si="1"/>
        <v>0</v>
      </c>
      <c r="AM14" s="25"/>
      <c r="AN14" s="25"/>
      <c r="AO14" s="25"/>
    </row>
    <row r="15" spans="1:41" s="1" customFormat="1" ht="30" customHeight="1">
      <c r="A15" s="284">
        <v>7</v>
      </c>
      <c r="B15" s="157" t="s">
        <v>1007</v>
      </c>
      <c r="C15" s="157" t="s">
        <v>49</v>
      </c>
      <c r="D15" s="157" t="s">
        <v>57</v>
      </c>
      <c r="E15" s="176"/>
      <c r="F15" s="168"/>
      <c r="G15" s="168"/>
      <c r="H15" s="15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33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284">
        <f t="shared" si="2"/>
        <v>0</v>
      </c>
      <c r="AK15" s="284">
        <f t="shared" si="0"/>
        <v>0</v>
      </c>
      <c r="AL15" s="284">
        <f t="shared" si="1"/>
        <v>0</v>
      </c>
      <c r="AM15" s="25"/>
      <c r="AN15" s="25"/>
      <c r="AO15" s="25"/>
    </row>
    <row r="16" spans="1:41" s="1" customFormat="1" ht="30" customHeight="1">
      <c r="A16" s="284">
        <v>8</v>
      </c>
      <c r="B16" s="157" t="s">
        <v>1008</v>
      </c>
      <c r="C16" s="157" t="s">
        <v>1009</v>
      </c>
      <c r="D16" s="157" t="s">
        <v>71</v>
      </c>
      <c r="E16" s="177"/>
      <c r="F16" s="173"/>
      <c r="G16" s="173"/>
      <c r="H16" s="158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338"/>
      <c r="W16" s="173"/>
      <c r="X16" s="173"/>
      <c r="Y16" s="173"/>
      <c r="Z16" s="173"/>
      <c r="AA16" s="173"/>
      <c r="AB16" s="173"/>
      <c r="AC16" s="168"/>
      <c r="AD16" s="173"/>
      <c r="AE16" s="173"/>
      <c r="AF16" s="173"/>
      <c r="AG16" s="173"/>
      <c r="AH16" s="173"/>
      <c r="AI16" s="173"/>
      <c r="AJ16" s="284">
        <f t="shared" si="2"/>
        <v>0</v>
      </c>
      <c r="AK16" s="284">
        <f t="shared" si="0"/>
        <v>0</v>
      </c>
      <c r="AL16" s="284">
        <f t="shared" si="1"/>
        <v>0</v>
      </c>
      <c r="AM16" s="25"/>
      <c r="AN16" s="25"/>
      <c r="AO16" s="25"/>
    </row>
    <row r="17" spans="1:41" s="1" customFormat="1" ht="30" customHeight="1">
      <c r="A17" s="284">
        <v>9</v>
      </c>
      <c r="B17" s="157" t="s">
        <v>1010</v>
      </c>
      <c r="C17" s="157" t="s">
        <v>1011</v>
      </c>
      <c r="D17" s="157" t="s">
        <v>1012</v>
      </c>
      <c r="E17" s="177"/>
      <c r="F17" s="173"/>
      <c r="G17" s="173"/>
      <c r="H17" s="158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338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284">
        <f t="shared" si="2"/>
        <v>0</v>
      </c>
      <c r="AK17" s="284">
        <f t="shared" si="0"/>
        <v>0</v>
      </c>
      <c r="AL17" s="284">
        <f t="shared" si="1"/>
        <v>0</v>
      </c>
      <c r="AM17" s="25"/>
      <c r="AN17" s="25"/>
      <c r="AO17" s="25"/>
    </row>
    <row r="18" spans="1:41" s="1" customFormat="1" ht="30" customHeight="1">
      <c r="A18" s="284">
        <v>10</v>
      </c>
      <c r="B18" s="157" t="s">
        <v>1013</v>
      </c>
      <c r="C18" s="157" t="s">
        <v>887</v>
      </c>
      <c r="D18" s="157" t="s">
        <v>58</v>
      </c>
      <c r="E18" s="176"/>
      <c r="F18" s="168"/>
      <c r="G18" s="168"/>
      <c r="H18" s="158"/>
      <c r="I18" s="168"/>
      <c r="J18" s="168"/>
      <c r="K18" s="168"/>
      <c r="L18" s="168"/>
      <c r="M18" s="168"/>
      <c r="N18" s="168"/>
      <c r="O18" s="168" t="s">
        <v>8</v>
      </c>
      <c r="P18" s="168" t="s">
        <v>8</v>
      </c>
      <c r="Q18" s="168"/>
      <c r="R18" s="168"/>
      <c r="S18" s="168"/>
      <c r="T18" s="168"/>
      <c r="U18" s="168"/>
      <c r="V18" s="33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284">
        <f t="shared" si="2"/>
        <v>2</v>
      </c>
      <c r="AK18" s="284">
        <f t="shared" si="0"/>
        <v>0</v>
      </c>
      <c r="AL18" s="284">
        <f t="shared" si="1"/>
        <v>0</v>
      </c>
      <c r="AM18" s="25"/>
      <c r="AN18" s="25"/>
      <c r="AO18" s="25"/>
    </row>
    <row r="19" spans="1:41" s="1" customFormat="1" ht="30" customHeight="1">
      <c r="A19" s="284">
        <v>11</v>
      </c>
      <c r="B19" s="157" t="s">
        <v>1014</v>
      </c>
      <c r="C19" s="157" t="s">
        <v>1015</v>
      </c>
      <c r="D19" s="157" t="s">
        <v>129</v>
      </c>
      <c r="E19" s="176"/>
      <c r="F19" s="168"/>
      <c r="G19" s="168"/>
      <c r="H19" s="15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33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284">
        <f t="shared" si="2"/>
        <v>0</v>
      </c>
      <c r="AK19" s="284">
        <f t="shared" si="0"/>
        <v>0</v>
      </c>
      <c r="AL19" s="284">
        <f t="shared" si="1"/>
        <v>0</v>
      </c>
      <c r="AM19" s="25"/>
      <c r="AN19" s="25"/>
      <c r="AO19" s="25"/>
    </row>
    <row r="20" spans="1:41" s="1" customFormat="1" ht="30" customHeight="1">
      <c r="A20" s="284">
        <v>12</v>
      </c>
      <c r="B20" s="157" t="s">
        <v>1016</v>
      </c>
      <c r="C20" s="157" t="s">
        <v>38</v>
      </c>
      <c r="D20" s="157" t="s">
        <v>1017</v>
      </c>
      <c r="E20" s="176"/>
      <c r="F20" s="168"/>
      <c r="G20" s="168"/>
      <c r="H20" s="158"/>
      <c r="I20" s="168"/>
      <c r="J20" s="168"/>
      <c r="K20" s="168"/>
      <c r="L20" s="168"/>
      <c r="M20" s="168"/>
      <c r="N20" s="168"/>
      <c r="O20" s="168"/>
      <c r="P20" s="168"/>
      <c r="Q20" s="168"/>
      <c r="R20" s="168" t="s">
        <v>8</v>
      </c>
      <c r="S20" s="168"/>
      <c r="T20" s="168"/>
      <c r="U20" s="168"/>
      <c r="V20" s="33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284">
        <f t="shared" si="2"/>
        <v>1</v>
      </c>
      <c r="AK20" s="284">
        <f t="shared" si="0"/>
        <v>0</v>
      </c>
      <c r="AL20" s="284">
        <f t="shared" si="1"/>
        <v>0</v>
      </c>
      <c r="AM20" s="25"/>
      <c r="AN20" s="25"/>
      <c r="AO20" s="25"/>
    </row>
    <row r="21" spans="1:41" s="1" customFormat="1" ht="30" customHeight="1">
      <c r="A21" s="284">
        <v>13</v>
      </c>
      <c r="B21" s="157" t="s">
        <v>1018</v>
      </c>
      <c r="C21" s="157" t="s">
        <v>980</v>
      </c>
      <c r="D21" s="157" t="s">
        <v>27</v>
      </c>
      <c r="E21" s="174"/>
      <c r="F21" s="174"/>
      <c r="G21" s="174"/>
      <c r="H21" s="158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338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284">
        <f t="shared" si="2"/>
        <v>0</v>
      </c>
      <c r="AK21" s="284">
        <f t="shared" si="0"/>
        <v>0</v>
      </c>
      <c r="AL21" s="284">
        <f t="shared" si="1"/>
        <v>0</v>
      </c>
      <c r="AM21" s="25"/>
      <c r="AN21" s="25"/>
      <c r="AO21" s="25"/>
    </row>
    <row r="22" spans="1:41" s="1" customFormat="1" ht="30" customHeight="1">
      <c r="A22" s="284">
        <v>14</v>
      </c>
      <c r="B22" s="157" t="s">
        <v>1019</v>
      </c>
      <c r="C22" s="157" t="s">
        <v>1020</v>
      </c>
      <c r="D22" s="157" t="s">
        <v>135</v>
      </c>
      <c r="E22" s="176"/>
      <c r="F22" s="168"/>
      <c r="G22" s="168"/>
      <c r="H22" s="15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33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284">
        <f t="shared" si="2"/>
        <v>0</v>
      </c>
      <c r="AK22" s="284">
        <f t="shared" si="0"/>
        <v>0</v>
      </c>
      <c r="AL22" s="284">
        <f t="shared" si="1"/>
        <v>0</v>
      </c>
      <c r="AM22" s="325"/>
      <c r="AN22" s="326"/>
      <c r="AO22" s="25"/>
    </row>
    <row r="23" spans="1:41" s="1" customFormat="1" ht="30" customHeight="1">
      <c r="A23" s="284">
        <v>15</v>
      </c>
      <c r="B23" s="157" t="s">
        <v>1021</v>
      </c>
      <c r="C23" s="157" t="s">
        <v>87</v>
      </c>
      <c r="D23" s="157" t="s">
        <v>135</v>
      </c>
      <c r="E23" s="176"/>
      <c r="F23" s="168"/>
      <c r="G23" s="168"/>
      <c r="H23" s="15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33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284">
        <f t="shared" si="2"/>
        <v>0</v>
      </c>
      <c r="AK23" s="284">
        <f t="shared" si="0"/>
        <v>0</v>
      </c>
      <c r="AL23" s="284">
        <f t="shared" si="1"/>
        <v>0</v>
      </c>
      <c r="AM23" s="25"/>
      <c r="AN23" s="25"/>
      <c r="AO23" s="25"/>
    </row>
    <row r="24" spans="1:41" s="1" customFormat="1" ht="30" customHeight="1">
      <c r="A24" s="284">
        <v>16</v>
      </c>
      <c r="B24" s="157" t="s">
        <v>1022</v>
      </c>
      <c r="C24" s="157" t="s">
        <v>1023</v>
      </c>
      <c r="D24" s="157" t="s">
        <v>135</v>
      </c>
      <c r="E24" s="176"/>
      <c r="F24" s="168"/>
      <c r="G24" s="168"/>
      <c r="H24" s="158"/>
      <c r="I24" s="168"/>
      <c r="J24" s="168"/>
      <c r="K24" s="168"/>
      <c r="L24" s="168"/>
      <c r="M24" s="168"/>
      <c r="N24" s="168"/>
      <c r="O24" s="168"/>
      <c r="P24" s="168"/>
      <c r="Q24" s="168" t="s">
        <v>8</v>
      </c>
      <c r="R24" s="168"/>
      <c r="S24" s="168"/>
      <c r="T24" s="168"/>
      <c r="U24" s="168"/>
      <c r="V24" s="338"/>
      <c r="W24" s="168"/>
      <c r="X24" s="168" t="s">
        <v>8</v>
      </c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284">
        <f t="shared" si="2"/>
        <v>2</v>
      </c>
      <c r="AK24" s="284">
        <f t="shared" si="0"/>
        <v>0</v>
      </c>
      <c r="AL24" s="284">
        <f t="shared" si="1"/>
        <v>0</v>
      </c>
      <c r="AM24" s="25"/>
      <c r="AN24" s="25"/>
      <c r="AO24" s="25"/>
    </row>
    <row r="25" spans="1:41" s="1" customFormat="1" ht="30" customHeight="1">
      <c r="A25" s="284">
        <v>17</v>
      </c>
      <c r="B25" s="157" t="s">
        <v>1024</v>
      </c>
      <c r="C25" s="157" t="s">
        <v>1025</v>
      </c>
      <c r="D25" s="157" t="s">
        <v>33</v>
      </c>
      <c r="E25" s="176"/>
      <c r="F25" s="168"/>
      <c r="G25" s="168"/>
      <c r="H25" s="15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33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284">
        <f t="shared" si="2"/>
        <v>0</v>
      </c>
      <c r="AK25" s="284">
        <f t="shared" si="0"/>
        <v>0</v>
      </c>
      <c r="AL25" s="284">
        <f t="shared" si="1"/>
        <v>0</v>
      </c>
      <c r="AM25" s="25"/>
      <c r="AN25" s="25"/>
      <c r="AO25" s="25"/>
    </row>
    <row r="26" spans="1:41" s="1" customFormat="1" ht="30" customHeight="1">
      <c r="A26" s="284">
        <v>18</v>
      </c>
      <c r="B26" s="157" t="s">
        <v>1026</v>
      </c>
      <c r="C26" s="157" t="s">
        <v>1027</v>
      </c>
      <c r="D26" s="157" t="s">
        <v>76</v>
      </c>
      <c r="E26" s="176"/>
      <c r="F26" s="168"/>
      <c r="G26" s="168"/>
      <c r="H26" s="15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33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284">
        <f t="shared" si="2"/>
        <v>0</v>
      </c>
      <c r="AK26" s="284">
        <f t="shared" si="0"/>
        <v>0</v>
      </c>
      <c r="AL26" s="284">
        <f t="shared" si="1"/>
        <v>0</v>
      </c>
      <c r="AM26" s="25"/>
      <c r="AN26" s="25"/>
      <c r="AO26" s="25"/>
    </row>
    <row r="27" spans="1:41" s="1" customFormat="1" ht="30" customHeight="1">
      <c r="A27" s="284">
        <v>19</v>
      </c>
      <c r="B27" s="157" t="s">
        <v>1028</v>
      </c>
      <c r="C27" s="157" t="s">
        <v>31</v>
      </c>
      <c r="D27" s="157" t="s">
        <v>727</v>
      </c>
      <c r="E27" s="176"/>
      <c r="F27" s="168"/>
      <c r="G27" s="168"/>
      <c r="H27" s="15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33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284">
        <f t="shared" si="2"/>
        <v>0</v>
      </c>
      <c r="AK27" s="284">
        <f t="shared" si="0"/>
        <v>0</v>
      </c>
      <c r="AL27" s="284">
        <f t="shared" si="1"/>
        <v>0</v>
      </c>
      <c r="AM27" s="25"/>
      <c r="AN27" s="25"/>
      <c r="AO27" s="25"/>
    </row>
    <row r="28" spans="1:41" s="1" customFormat="1" ht="30" customHeight="1">
      <c r="A28" s="284">
        <v>20</v>
      </c>
      <c r="B28" s="157" t="s">
        <v>1029</v>
      </c>
      <c r="C28" s="157" t="s">
        <v>1030</v>
      </c>
      <c r="D28" s="157" t="s">
        <v>78</v>
      </c>
      <c r="E28" s="176"/>
      <c r="F28" s="168"/>
      <c r="G28" s="168"/>
      <c r="H28" s="15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33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284">
        <f t="shared" si="2"/>
        <v>0</v>
      </c>
      <c r="AK28" s="284">
        <f t="shared" si="0"/>
        <v>0</v>
      </c>
      <c r="AL28" s="284">
        <f t="shared" si="1"/>
        <v>0</v>
      </c>
      <c r="AM28" s="25"/>
      <c r="AN28" s="25"/>
      <c r="AO28" s="25"/>
    </row>
    <row r="29" spans="1:41" s="1" customFormat="1" ht="30" customHeight="1">
      <c r="A29" s="284">
        <v>21</v>
      </c>
      <c r="B29" s="157" t="s">
        <v>1031</v>
      </c>
      <c r="C29" s="157" t="s">
        <v>1032</v>
      </c>
      <c r="D29" s="157" t="s">
        <v>104</v>
      </c>
      <c r="E29" s="176"/>
      <c r="F29" s="168"/>
      <c r="G29" s="168"/>
      <c r="H29" s="15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33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284">
        <f t="shared" si="2"/>
        <v>0</v>
      </c>
      <c r="AK29" s="284">
        <f t="shared" si="0"/>
        <v>0</v>
      </c>
      <c r="AL29" s="284">
        <f t="shared" si="1"/>
        <v>0</v>
      </c>
      <c r="AM29" s="25"/>
      <c r="AN29" s="25"/>
      <c r="AO29" s="25"/>
    </row>
    <row r="30" spans="1:41" s="1" customFormat="1" ht="30" customHeight="1">
      <c r="A30" s="284">
        <v>22</v>
      </c>
      <c r="B30" s="157" t="s">
        <v>1033</v>
      </c>
      <c r="C30" s="157" t="s">
        <v>137</v>
      </c>
      <c r="D30" s="157" t="s">
        <v>104</v>
      </c>
      <c r="E30" s="176"/>
      <c r="F30" s="168"/>
      <c r="G30" s="168"/>
      <c r="H30" s="158"/>
      <c r="I30" s="168"/>
      <c r="J30" s="168"/>
      <c r="K30" s="168"/>
      <c r="L30" s="168"/>
      <c r="M30" s="168"/>
      <c r="N30" s="168"/>
      <c r="O30" s="168"/>
      <c r="P30" s="168"/>
      <c r="Q30" s="168"/>
      <c r="R30" s="168" t="s">
        <v>8</v>
      </c>
      <c r="S30" s="168"/>
      <c r="T30" s="168"/>
      <c r="U30" s="168"/>
      <c r="V30" s="338"/>
      <c r="W30" s="168" t="s">
        <v>8</v>
      </c>
      <c r="X30" s="168" t="s">
        <v>8</v>
      </c>
      <c r="Y30" s="168" t="s">
        <v>8</v>
      </c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284">
        <f t="shared" si="2"/>
        <v>4</v>
      </c>
      <c r="AK30" s="284">
        <f t="shared" si="0"/>
        <v>0</v>
      </c>
      <c r="AL30" s="284">
        <f t="shared" si="1"/>
        <v>0</v>
      </c>
      <c r="AM30" s="25"/>
      <c r="AN30" s="25"/>
      <c r="AO30" s="25"/>
    </row>
    <row r="31" spans="1:41" s="1" customFormat="1" ht="30" customHeight="1">
      <c r="A31" s="284">
        <v>23</v>
      </c>
      <c r="B31" s="157" t="s">
        <v>1034</v>
      </c>
      <c r="C31" s="157" t="s">
        <v>1035</v>
      </c>
      <c r="D31" s="157" t="s">
        <v>141</v>
      </c>
      <c r="E31" s="176"/>
      <c r="F31" s="168"/>
      <c r="G31" s="168"/>
      <c r="H31" s="15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33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284">
        <f t="shared" si="2"/>
        <v>0</v>
      </c>
      <c r="AK31" s="284">
        <f t="shared" si="0"/>
        <v>0</v>
      </c>
      <c r="AL31" s="284">
        <f t="shared" si="1"/>
        <v>0</v>
      </c>
      <c r="AM31" s="25"/>
      <c r="AN31" s="25"/>
      <c r="AO31" s="25"/>
    </row>
    <row r="32" spans="1:41" s="1" customFormat="1" ht="30" customHeight="1">
      <c r="A32" s="284">
        <v>24</v>
      </c>
      <c r="B32" s="157" t="s">
        <v>1036</v>
      </c>
      <c r="C32" s="157" t="s">
        <v>37</v>
      </c>
      <c r="D32" s="157" t="s">
        <v>81</v>
      </c>
      <c r="E32" s="176"/>
      <c r="F32" s="168"/>
      <c r="G32" s="168"/>
      <c r="H32" s="15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33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284">
        <f t="shared" si="2"/>
        <v>0</v>
      </c>
      <c r="AK32" s="284">
        <f t="shared" si="0"/>
        <v>0</v>
      </c>
      <c r="AL32" s="284">
        <f t="shared" si="1"/>
        <v>0</v>
      </c>
      <c r="AM32" s="25"/>
      <c r="AN32" s="25"/>
      <c r="AO32" s="25"/>
    </row>
    <row r="33" spans="1:44" s="1" customFormat="1" ht="30" customHeight="1">
      <c r="A33" s="284">
        <v>25</v>
      </c>
      <c r="B33" s="157" t="s">
        <v>1037</v>
      </c>
      <c r="C33" s="157" t="s">
        <v>37</v>
      </c>
      <c r="D33" s="157" t="s">
        <v>262</v>
      </c>
      <c r="E33" s="176"/>
      <c r="F33" s="168"/>
      <c r="G33" s="168"/>
      <c r="H33" s="15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33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284">
        <f t="shared" si="2"/>
        <v>0</v>
      </c>
      <c r="AK33" s="284">
        <f t="shared" si="0"/>
        <v>0</v>
      </c>
      <c r="AL33" s="284">
        <f t="shared" si="1"/>
        <v>0</v>
      </c>
      <c r="AM33" s="25"/>
      <c r="AN33" s="25"/>
      <c r="AO33" s="25"/>
    </row>
    <row r="34" spans="1:44" s="1" customFormat="1" ht="30" customHeight="1">
      <c r="A34" s="284">
        <v>26</v>
      </c>
      <c r="B34" s="157" t="s">
        <v>1038</v>
      </c>
      <c r="C34" s="157" t="s">
        <v>1039</v>
      </c>
      <c r="D34" s="157" t="s">
        <v>810</v>
      </c>
      <c r="E34" s="176"/>
      <c r="F34" s="168"/>
      <c r="G34" s="168"/>
      <c r="H34" s="158"/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10</v>
      </c>
      <c r="S34" s="168"/>
      <c r="T34" s="168"/>
      <c r="U34" s="168"/>
      <c r="V34" s="338"/>
      <c r="W34" s="168" t="s">
        <v>10</v>
      </c>
      <c r="X34" s="168" t="s">
        <v>8</v>
      </c>
      <c r="Y34" s="168" t="s">
        <v>10</v>
      </c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284">
        <f t="shared" si="2"/>
        <v>1</v>
      </c>
      <c r="AK34" s="284">
        <f t="shared" si="0"/>
        <v>0</v>
      </c>
      <c r="AL34" s="284">
        <f t="shared" si="1"/>
        <v>3</v>
      </c>
      <c r="AM34" s="25"/>
      <c r="AN34" s="25"/>
      <c r="AO34" s="25"/>
    </row>
    <row r="35" spans="1:44" s="1" customFormat="1" ht="30" customHeight="1">
      <c r="A35" s="284">
        <v>27</v>
      </c>
      <c r="B35" s="157" t="s">
        <v>1040</v>
      </c>
      <c r="C35" s="157" t="s">
        <v>1041</v>
      </c>
      <c r="D35" s="157" t="s">
        <v>29</v>
      </c>
      <c r="E35" s="176"/>
      <c r="F35" s="168"/>
      <c r="G35" s="168"/>
      <c r="H35" s="15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33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284">
        <f t="shared" si="2"/>
        <v>0</v>
      </c>
      <c r="AK35" s="284">
        <f t="shared" si="0"/>
        <v>0</v>
      </c>
      <c r="AL35" s="284">
        <f t="shared" si="1"/>
        <v>0</v>
      </c>
      <c r="AM35" s="25"/>
      <c r="AN35" s="25"/>
      <c r="AO35" s="25"/>
    </row>
    <row r="36" spans="1:44" s="1" customFormat="1" ht="30" customHeight="1">
      <c r="A36" s="284">
        <v>28</v>
      </c>
      <c r="B36" s="157" t="s">
        <v>1042</v>
      </c>
      <c r="C36" s="157" t="s">
        <v>31</v>
      </c>
      <c r="D36" s="157" t="s">
        <v>107</v>
      </c>
      <c r="E36" s="176"/>
      <c r="F36" s="168"/>
      <c r="G36" s="168"/>
      <c r="H36" s="15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33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284">
        <f t="shared" si="2"/>
        <v>0</v>
      </c>
      <c r="AK36" s="284">
        <f t="shared" si="0"/>
        <v>0</v>
      </c>
      <c r="AL36" s="284">
        <f t="shared" si="1"/>
        <v>0</v>
      </c>
      <c r="AM36" s="25"/>
      <c r="AN36" s="25"/>
      <c r="AO36" s="25"/>
    </row>
    <row r="37" spans="1:44" s="1" customFormat="1" ht="30" customHeight="1">
      <c r="A37" s="284">
        <v>29</v>
      </c>
      <c r="B37" s="157"/>
      <c r="C37" s="157" t="s">
        <v>80</v>
      </c>
      <c r="D37" s="157" t="s">
        <v>154</v>
      </c>
      <c r="E37" s="176"/>
      <c r="F37" s="168"/>
      <c r="G37" s="168"/>
      <c r="H37" s="15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33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284"/>
      <c r="AK37" s="284"/>
      <c r="AL37" s="284"/>
      <c r="AM37" s="25"/>
      <c r="AN37" s="25"/>
      <c r="AO37" s="25"/>
    </row>
    <row r="38" spans="1:44" s="1" customFormat="1" ht="30" customHeight="1">
      <c r="A38" s="284">
        <v>30</v>
      </c>
      <c r="B38" s="157" t="s">
        <v>1043</v>
      </c>
      <c r="C38" s="157" t="s">
        <v>1118</v>
      </c>
      <c r="D38" s="157" t="s">
        <v>516</v>
      </c>
      <c r="E38" s="176"/>
      <c r="F38" s="168"/>
      <c r="G38" s="168"/>
      <c r="H38" s="15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339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284">
        <f t="shared" si="2"/>
        <v>0</v>
      </c>
      <c r="AK38" s="284">
        <f t="shared" si="0"/>
        <v>0</v>
      </c>
      <c r="AL38" s="284">
        <f t="shared" si="1"/>
        <v>0</v>
      </c>
      <c r="AM38" s="25"/>
      <c r="AN38" s="25"/>
      <c r="AO38" s="25"/>
    </row>
    <row r="39" spans="1:44" s="1" customFormat="1" ht="48" customHeight="1">
      <c r="A39" s="292" t="s">
        <v>12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>
        <f>SUM(AJ9:AJ38)</f>
        <v>10</v>
      </c>
      <c r="AK39" s="292">
        <f>SUM(AK9:AK38)</f>
        <v>2</v>
      </c>
      <c r="AL39" s="292">
        <f>SUM(AL9:AL38)</f>
        <v>4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293" t="s">
        <v>13</v>
      </c>
      <c r="B41" s="293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5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284" t="s">
        <v>5</v>
      </c>
      <c r="B42" s="286"/>
      <c r="C42" s="286" t="s">
        <v>7</v>
      </c>
      <c r="D42" s="287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284">
        <v>1</v>
      </c>
      <c r="B43" s="157" t="s">
        <v>998</v>
      </c>
      <c r="C43" s="157" t="s">
        <v>999</v>
      </c>
      <c r="D43" s="157" t="s">
        <v>84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25"/>
      <c r="AQ43" s="326"/>
    </row>
    <row r="44" spans="1:44" s="1" customFormat="1" ht="30" customHeight="1">
      <c r="A44" s="284">
        <v>2</v>
      </c>
      <c r="B44" s="157" t="s">
        <v>1000</v>
      </c>
      <c r="C44" s="157" t="s">
        <v>134</v>
      </c>
      <c r="D44" s="157" t="s">
        <v>108</v>
      </c>
      <c r="E44" s="15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3">COUNTIF(E44:AI44,"BT")</f>
        <v>0</v>
      </c>
      <c r="AK44" s="32">
        <f t="shared" ref="AK44:AK76" si="4">COUNTIF(F44:AJ44,"D")</f>
        <v>0</v>
      </c>
      <c r="AL44" s="32">
        <f t="shared" ref="AL44:AL76" si="5">COUNTIF(G44:AK44,"ĐP")</f>
        <v>0</v>
      </c>
      <c r="AM44" s="32">
        <f t="shared" ref="AM44:AM76" si="6">COUNTIF(H44:AL44,"CT")</f>
        <v>0</v>
      </c>
      <c r="AN44" s="32">
        <f t="shared" ref="AN44:AN76" si="7">COUNTIF(I44:AM44,"HT")</f>
        <v>0</v>
      </c>
      <c r="AO44" s="32">
        <f t="shared" ref="AO44:AO76" si="8">COUNTIF(J44:AN44,"VK")</f>
        <v>0</v>
      </c>
      <c r="AP44" s="25"/>
      <c r="AQ44" s="25"/>
    </row>
    <row r="45" spans="1:44" s="1" customFormat="1" ht="30" customHeight="1">
      <c r="A45" s="284">
        <v>3</v>
      </c>
      <c r="B45" s="157" t="s">
        <v>1001</v>
      </c>
      <c r="C45" s="157" t="s">
        <v>55</v>
      </c>
      <c r="D45" s="157" t="s">
        <v>1002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284">
        <v>4</v>
      </c>
      <c r="B46" s="157" t="s">
        <v>1003</v>
      </c>
      <c r="C46" s="157" t="s">
        <v>1004</v>
      </c>
      <c r="D46" s="157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284">
        <v>5</v>
      </c>
      <c r="B47" s="157" t="s">
        <v>1116</v>
      </c>
      <c r="C47" s="157" t="s">
        <v>1117</v>
      </c>
      <c r="D47" s="157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284">
        <v>6</v>
      </c>
      <c r="B48" s="157" t="s">
        <v>1005</v>
      </c>
      <c r="C48" s="157" t="s">
        <v>1006</v>
      </c>
      <c r="D48" s="157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284">
        <v>7</v>
      </c>
      <c r="B49" s="157" t="s">
        <v>1007</v>
      </c>
      <c r="C49" s="157" t="s">
        <v>49</v>
      </c>
      <c r="D49" s="157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284">
        <v>8</v>
      </c>
      <c r="B50" s="157" t="s">
        <v>1008</v>
      </c>
      <c r="C50" s="157" t="s">
        <v>1009</v>
      </c>
      <c r="D50" s="157" t="s">
        <v>71</v>
      </c>
      <c r="E50" s="7"/>
      <c r="F50" s="8"/>
      <c r="G50" s="8"/>
      <c r="H50" s="8"/>
      <c r="I50" s="8"/>
      <c r="J50" s="8"/>
      <c r="K50" s="8"/>
      <c r="L50" s="8" t="s">
        <v>8</v>
      </c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284">
        <v>9</v>
      </c>
      <c r="B51" s="157" t="s">
        <v>1010</v>
      </c>
      <c r="C51" s="157" t="s">
        <v>1011</v>
      </c>
      <c r="D51" s="157" t="s">
        <v>1012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284">
        <v>10</v>
      </c>
      <c r="B52" s="157" t="s">
        <v>1013</v>
      </c>
      <c r="C52" s="157" t="s">
        <v>887</v>
      </c>
      <c r="D52" s="157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284">
        <v>11</v>
      </c>
      <c r="B53" s="157" t="s">
        <v>1014</v>
      </c>
      <c r="C53" s="157" t="s">
        <v>1015</v>
      </c>
      <c r="D53" s="157" t="s">
        <v>129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284">
        <v>12</v>
      </c>
      <c r="B54" s="157" t="s">
        <v>1016</v>
      </c>
      <c r="C54" s="157" t="s">
        <v>38</v>
      </c>
      <c r="D54" s="157" t="s">
        <v>1017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284">
        <v>13</v>
      </c>
      <c r="B55" s="157" t="s">
        <v>1018</v>
      </c>
      <c r="C55" s="157" t="s">
        <v>980</v>
      </c>
      <c r="D55" s="157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284">
        <v>14</v>
      </c>
      <c r="B56" s="157" t="s">
        <v>1019</v>
      </c>
      <c r="C56" s="157" t="s">
        <v>1020</v>
      </c>
      <c r="D56" s="157" t="s">
        <v>135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325"/>
      <c r="AQ56" s="326"/>
    </row>
    <row r="57" spans="1:43" s="1" customFormat="1" ht="30" customHeight="1">
      <c r="A57" s="284">
        <v>15</v>
      </c>
      <c r="B57" s="157" t="s">
        <v>1021</v>
      </c>
      <c r="C57" s="157" t="s">
        <v>87</v>
      </c>
      <c r="D57" s="157" t="s">
        <v>135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284">
        <v>16</v>
      </c>
      <c r="B58" s="157" t="s">
        <v>1022</v>
      </c>
      <c r="C58" s="157" t="s">
        <v>1023</v>
      </c>
      <c r="D58" s="157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284">
        <v>17</v>
      </c>
      <c r="B59" s="157" t="s">
        <v>1024</v>
      </c>
      <c r="C59" s="157" t="s">
        <v>1025</v>
      </c>
      <c r="D59" s="157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284">
        <v>18</v>
      </c>
      <c r="B60" s="157" t="s">
        <v>1026</v>
      </c>
      <c r="C60" s="157" t="s">
        <v>1027</v>
      </c>
      <c r="D60" s="157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284">
        <v>19</v>
      </c>
      <c r="B61" s="157" t="s">
        <v>1028</v>
      </c>
      <c r="C61" s="157" t="s">
        <v>31</v>
      </c>
      <c r="D61" s="157" t="s">
        <v>727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284">
        <v>20</v>
      </c>
      <c r="B62" s="157" t="s">
        <v>1029</v>
      </c>
      <c r="C62" s="157" t="s">
        <v>1030</v>
      </c>
      <c r="D62" s="157" t="s">
        <v>78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284">
        <v>21</v>
      </c>
      <c r="B63" s="157" t="s">
        <v>1031</v>
      </c>
      <c r="C63" s="157" t="s">
        <v>1032</v>
      </c>
      <c r="D63" s="157" t="s">
        <v>104</v>
      </c>
      <c r="E63" s="7"/>
      <c r="F63" s="8"/>
      <c r="G63" s="8"/>
      <c r="H63" s="8"/>
      <c r="I63" s="8"/>
      <c r="J63" s="8"/>
      <c r="K63" s="8"/>
      <c r="L63" s="8" t="s">
        <v>8</v>
      </c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284">
        <v>22</v>
      </c>
      <c r="B64" s="157" t="s">
        <v>1033</v>
      </c>
      <c r="C64" s="157" t="s">
        <v>137</v>
      </c>
      <c r="D64" s="157" t="s">
        <v>104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284">
        <v>23</v>
      </c>
      <c r="B65" s="157" t="s">
        <v>1034</v>
      </c>
      <c r="C65" s="157" t="s">
        <v>1035</v>
      </c>
      <c r="D65" s="157" t="s">
        <v>141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284">
        <v>24</v>
      </c>
      <c r="B66" s="157" t="s">
        <v>1036</v>
      </c>
      <c r="C66" s="157" t="s">
        <v>37</v>
      </c>
      <c r="D66" s="157" t="s">
        <v>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284">
        <v>25</v>
      </c>
      <c r="B67" s="157" t="s">
        <v>1037</v>
      </c>
      <c r="C67" s="157" t="s">
        <v>37</v>
      </c>
      <c r="D67" s="157" t="s">
        <v>262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284">
        <v>26</v>
      </c>
      <c r="B68" s="157" t="s">
        <v>1038</v>
      </c>
      <c r="C68" s="157" t="s">
        <v>1039</v>
      </c>
      <c r="D68" s="157" t="s">
        <v>810</v>
      </c>
      <c r="E68" s="7"/>
      <c r="F68" s="8"/>
      <c r="G68" s="8"/>
      <c r="H68" s="8"/>
      <c r="I68" s="8"/>
      <c r="J68" s="8"/>
      <c r="K68" s="8"/>
      <c r="L68" s="8" t="s">
        <v>8</v>
      </c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284">
        <v>27</v>
      </c>
      <c r="B69" s="157" t="s">
        <v>1040</v>
      </c>
      <c r="C69" s="157" t="s">
        <v>1041</v>
      </c>
      <c r="D69" s="157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284">
        <v>28</v>
      </c>
      <c r="B70" s="157" t="s">
        <v>1042</v>
      </c>
      <c r="C70" s="157" t="s">
        <v>31</v>
      </c>
      <c r="D70" s="157" t="s">
        <v>107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284">
        <v>29</v>
      </c>
      <c r="B71" s="157" t="s">
        <v>1043</v>
      </c>
      <c r="C71" s="157" t="s">
        <v>1118</v>
      </c>
      <c r="D71" s="157" t="s">
        <v>516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284">
        <v>30</v>
      </c>
      <c r="B72" s="28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284">
        <v>31</v>
      </c>
      <c r="B73" s="28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284">
        <v>32</v>
      </c>
      <c r="B74" s="28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.75" customHeight="1">
      <c r="A75" s="284">
        <v>33</v>
      </c>
      <c r="B75" s="286"/>
      <c r="C75" s="9"/>
      <c r="D75" s="10"/>
      <c r="E75" s="284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.75" customHeight="1">
      <c r="A76" s="284">
        <v>34</v>
      </c>
      <c r="B76" s="28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ht="51" customHeight="1">
      <c r="A77" s="292" t="s">
        <v>12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>
        <f t="shared" ref="AJ77:AO77" si="9">SUM(AJ43:AJ76)</f>
        <v>0</v>
      </c>
      <c r="AK77" s="292">
        <f t="shared" si="9"/>
        <v>0</v>
      </c>
      <c r="AL77" s="292">
        <f t="shared" si="9"/>
        <v>0</v>
      </c>
      <c r="AM77" s="125">
        <f t="shared" si="9"/>
        <v>0</v>
      </c>
      <c r="AN77" s="125">
        <f t="shared" si="9"/>
        <v>0</v>
      </c>
      <c r="AO77" s="125">
        <f t="shared" si="9"/>
        <v>0</v>
      </c>
    </row>
    <row r="78" spans="1:41" ht="15.75" customHeight="1">
      <c r="A78" s="26"/>
      <c r="B78" s="26"/>
      <c r="C78" s="285"/>
      <c r="D78" s="28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285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285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285"/>
      <c r="D81" s="28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285"/>
      <c r="D82" s="285"/>
      <c r="E82" s="285"/>
      <c r="F82" s="285"/>
      <c r="G82" s="28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285"/>
      <c r="D83" s="285"/>
      <c r="E83" s="28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285"/>
      <c r="D84" s="28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4">
    <mergeCell ref="AP43:AQ43"/>
    <mergeCell ref="AP56:AQ56"/>
    <mergeCell ref="AM22:AN22"/>
    <mergeCell ref="V9:V3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7" zoomScale="55" zoomScaleNormal="55" workbookViewId="0">
      <selection activeCell="AC12" sqref="AC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684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1044</v>
      </c>
      <c r="C9" s="150" t="s">
        <v>1045</v>
      </c>
      <c r="D9" s="150" t="s">
        <v>52</v>
      </c>
      <c r="E9" s="176"/>
      <c r="F9" s="158"/>
      <c r="G9" s="168"/>
      <c r="H9" s="158"/>
      <c r="I9" s="168"/>
      <c r="J9" s="168"/>
      <c r="K9" s="168"/>
      <c r="L9" s="168"/>
      <c r="M9" s="158"/>
      <c r="N9" s="168"/>
      <c r="O9" s="345" t="s">
        <v>1152</v>
      </c>
      <c r="P9" s="158"/>
      <c r="Q9" s="168"/>
      <c r="R9" s="168"/>
      <c r="S9" s="168"/>
      <c r="T9" s="158"/>
      <c r="U9" s="158"/>
      <c r="V9" s="158"/>
      <c r="W9" s="158"/>
      <c r="X9" s="337" t="s">
        <v>1154</v>
      </c>
      <c r="Y9" s="158"/>
      <c r="Z9" s="337" t="s">
        <v>1153</v>
      </c>
      <c r="AA9" s="158"/>
      <c r="AB9" s="158"/>
      <c r="AC9" s="15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8" si="0">COUNTIF(E9:AI9,"P")+2*COUNTIF(F9:AJ9,"2P")</f>
        <v>0</v>
      </c>
      <c r="AL9" s="124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1046</v>
      </c>
      <c r="C10" s="150" t="s">
        <v>882</v>
      </c>
      <c r="D10" s="150" t="s">
        <v>53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68"/>
      <c r="O10" s="346"/>
      <c r="P10" s="158"/>
      <c r="Q10" s="168"/>
      <c r="R10" s="168"/>
      <c r="S10" s="168" t="s">
        <v>8</v>
      </c>
      <c r="T10" s="158"/>
      <c r="U10" s="158"/>
      <c r="V10" s="158"/>
      <c r="W10" s="158"/>
      <c r="X10" s="338"/>
      <c r="Y10" s="158"/>
      <c r="Z10" s="338"/>
      <c r="AA10" s="158"/>
      <c r="AB10" s="158"/>
      <c r="AC10" s="158"/>
      <c r="AD10" s="168"/>
      <c r="AE10" s="168"/>
      <c r="AF10" s="168"/>
      <c r="AG10" s="168"/>
      <c r="AH10" s="168"/>
      <c r="AI10" s="168"/>
      <c r="AJ10" s="124">
        <f t="shared" ref="AJ10:AJ28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1047</v>
      </c>
      <c r="C11" s="150" t="s">
        <v>102</v>
      </c>
      <c r="D11" s="150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68"/>
      <c r="O11" s="346"/>
      <c r="P11" s="158"/>
      <c r="Q11" s="168"/>
      <c r="R11" s="168"/>
      <c r="S11" s="168" t="s">
        <v>8</v>
      </c>
      <c r="T11" s="158"/>
      <c r="U11" s="158"/>
      <c r="V11" s="158"/>
      <c r="W11" s="158"/>
      <c r="X11" s="338"/>
      <c r="Y11" s="158"/>
      <c r="Z11" s="338"/>
      <c r="AA11" s="158"/>
      <c r="AB11" s="158"/>
      <c r="AC11" s="15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1048</v>
      </c>
      <c r="C12" s="150" t="s">
        <v>123</v>
      </c>
      <c r="D12" s="150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68"/>
      <c r="O12" s="346"/>
      <c r="P12" s="158"/>
      <c r="Q12" s="168"/>
      <c r="R12" s="168"/>
      <c r="S12" s="168" t="s">
        <v>8</v>
      </c>
      <c r="T12" s="158"/>
      <c r="U12" s="158"/>
      <c r="V12" s="158"/>
      <c r="W12" s="158"/>
      <c r="X12" s="338"/>
      <c r="Y12" s="158"/>
      <c r="Z12" s="338"/>
      <c r="AA12" s="158"/>
      <c r="AB12" s="158"/>
      <c r="AC12" s="158"/>
      <c r="AD12" s="168"/>
      <c r="AE12" s="168"/>
      <c r="AF12" s="168"/>
      <c r="AG12" s="168"/>
      <c r="AH12" s="168"/>
      <c r="AI12" s="168"/>
      <c r="AJ12" s="124">
        <f t="shared" si="2"/>
        <v>1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1049</v>
      </c>
      <c r="C13" s="150" t="s">
        <v>1050</v>
      </c>
      <c r="D13" s="150" t="s">
        <v>41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68"/>
      <c r="O13" s="346"/>
      <c r="P13" s="158"/>
      <c r="Q13" s="168"/>
      <c r="R13" s="168"/>
      <c r="S13" s="168"/>
      <c r="T13" s="158"/>
      <c r="U13" s="158"/>
      <c r="V13" s="158"/>
      <c r="W13" s="158"/>
      <c r="X13" s="338"/>
      <c r="Y13" s="158"/>
      <c r="Z13" s="338"/>
      <c r="AA13" s="158"/>
      <c r="AB13" s="158"/>
      <c r="AC13" s="15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>
        <v>1910150020</v>
      </c>
      <c r="C14" s="150" t="s">
        <v>1133</v>
      </c>
      <c r="D14" s="150" t="s">
        <v>1134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68"/>
      <c r="O14" s="346"/>
      <c r="P14" s="158"/>
      <c r="Q14" s="168"/>
      <c r="R14" s="168"/>
      <c r="S14" s="168"/>
      <c r="T14" s="158"/>
      <c r="U14" s="158"/>
      <c r="V14" s="158"/>
      <c r="W14" s="158"/>
      <c r="X14" s="338"/>
      <c r="Y14" s="158"/>
      <c r="Z14" s="338"/>
      <c r="AA14" s="158"/>
      <c r="AB14" s="158"/>
      <c r="AC14" s="15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1051</v>
      </c>
      <c r="C15" s="150" t="s">
        <v>236</v>
      </c>
      <c r="D15" s="150" t="s">
        <v>692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68"/>
      <c r="O15" s="346"/>
      <c r="P15" s="158"/>
      <c r="Q15" s="168"/>
      <c r="R15" s="168"/>
      <c r="S15" s="168"/>
      <c r="T15" s="158"/>
      <c r="U15" s="158"/>
      <c r="V15" s="158"/>
      <c r="W15" s="158"/>
      <c r="X15" s="338"/>
      <c r="Y15" s="158"/>
      <c r="Z15" s="338"/>
      <c r="AA15" s="158"/>
      <c r="AB15" s="158"/>
      <c r="AC15" s="15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1052</v>
      </c>
      <c r="C16" s="150" t="s">
        <v>31</v>
      </c>
      <c r="D16" s="150" t="s">
        <v>100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73"/>
      <c r="O16" s="346"/>
      <c r="P16" s="158"/>
      <c r="Q16" s="173"/>
      <c r="R16" s="173"/>
      <c r="S16" s="173"/>
      <c r="T16" s="158"/>
      <c r="U16" s="158"/>
      <c r="V16" s="158"/>
      <c r="W16" s="158"/>
      <c r="X16" s="338"/>
      <c r="Y16" s="158"/>
      <c r="Z16" s="338"/>
      <c r="AA16" s="158"/>
      <c r="AB16" s="158"/>
      <c r="AC16" s="158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1053</v>
      </c>
      <c r="C17" s="150" t="s">
        <v>1054</v>
      </c>
      <c r="D17" s="150" t="s">
        <v>26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73"/>
      <c r="O17" s="346"/>
      <c r="P17" s="158" t="s">
        <v>8</v>
      </c>
      <c r="Q17" s="173"/>
      <c r="R17" s="173"/>
      <c r="S17" s="173" t="s">
        <v>8</v>
      </c>
      <c r="T17" s="158"/>
      <c r="U17" s="158"/>
      <c r="V17" s="158"/>
      <c r="W17" s="158"/>
      <c r="X17" s="338"/>
      <c r="Y17" s="158"/>
      <c r="Z17" s="338"/>
      <c r="AA17" s="158"/>
      <c r="AB17" s="158"/>
      <c r="AC17" s="158"/>
      <c r="AD17" s="173"/>
      <c r="AE17" s="173"/>
      <c r="AF17" s="173"/>
      <c r="AG17" s="173"/>
      <c r="AH17" s="173"/>
      <c r="AI17" s="173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24">
        <v>10</v>
      </c>
      <c r="B18" s="150" t="s">
        <v>1055</v>
      </c>
      <c r="C18" s="150" t="s">
        <v>45</v>
      </c>
      <c r="D18" s="150" t="s">
        <v>26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68"/>
      <c r="O18" s="346"/>
      <c r="P18" s="158"/>
      <c r="Q18" s="168"/>
      <c r="R18" s="168"/>
      <c r="S18" s="168"/>
      <c r="T18" s="158"/>
      <c r="U18" s="158"/>
      <c r="V18" s="158"/>
      <c r="W18" s="158"/>
      <c r="X18" s="338"/>
      <c r="Y18" s="158"/>
      <c r="Z18" s="338"/>
      <c r="AA18" s="158"/>
      <c r="AB18" s="158"/>
      <c r="AC18" s="15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24">
        <v>11</v>
      </c>
      <c r="B19" s="150" t="s">
        <v>1056</v>
      </c>
      <c r="C19" s="150" t="s">
        <v>798</v>
      </c>
      <c r="D19" s="150" t="s">
        <v>58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68"/>
      <c r="O19" s="346"/>
      <c r="P19" s="158"/>
      <c r="Q19" s="168"/>
      <c r="R19" s="168"/>
      <c r="S19" s="168" t="s">
        <v>8</v>
      </c>
      <c r="T19" s="158"/>
      <c r="U19" s="158"/>
      <c r="V19" s="158"/>
      <c r="W19" s="158"/>
      <c r="X19" s="338"/>
      <c r="Y19" s="158"/>
      <c r="Z19" s="338"/>
      <c r="AA19" s="158"/>
      <c r="AB19" s="158"/>
      <c r="AC19" s="158"/>
      <c r="AD19" s="168"/>
      <c r="AE19" s="168"/>
      <c r="AF19" s="168"/>
      <c r="AG19" s="168"/>
      <c r="AH19" s="168"/>
      <c r="AI19" s="16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24">
        <v>12</v>
      </c>
      <c r="B20" s="150" t="s">
        <v>1057</v>
      </c>
      <c r="C20" s="150" t="s">
        <v>1058</v>
      </c>
      <c r="D20" s="150" t="s">
        <v>129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68"/>
      <c r="O20" s="346"/>
      <c r="P20" s="158"/>
      <c r="Q20" s="168"/>
      <c r="R20" s="168"/>
      <c r="S20" s="168" t="s">
        <v>8</v>
      </c>
      <c r="T20" s="158"/>
      <c r="U20" s="158"/>
      <c r="V20" s="158"/>
      <c r="W20" s="158"/>
      <c r="X20" s="338"/>
      <c r="Y20" s="158"/>
      <c r="Z20" s="338"/>
      <c r="AA20" s="158"/>
      <c r="AB20" s="158"/>
      <c r="AC20" s="158"/>
      <c r="AD20" s="168"/>
      <c r="AE20" s="168"/>
      <c r="AF20" s="168"/>
      <c r="AG20" s="168"/>
      <c r="AH20" s="168"/>
      <c r="AI20" s="168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24">
        <v>13</v>
      </c>
      <c r="B21" s="150" t="s">
        <v>1059</v>
      </c>
      <c r="C21" s="150" t="s">
        <v>49</v>
      </c>
      <c r="D21" s="150" t="s">
        <v>781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74"/>
      <c r="O21" s="346"/>
      <c r="P21" s="158"/>
      <c r="Q21" s="174"/>
      <c r="R21" s="174"/>
      <c r="S21" s="174"/>
      <c r="T21" s="158"/>
      <c r="U21" s="158"/>
      <c r="V21" s="158"/>
      <c r="W21" s="158" t="s">
        <v>8</v>
      </c>
      <c r="X21" s="338"/>
      <c r="Y21" s="158"/>
      <c r="Z21" s="338"/>
      <c r="AA21" s="158"/>
      <c r="AB21" s="158"/>
      <c r="AC21" s="158"/>
      <c r="AD21" s="174"/>
      <c r="AE21" s="174"/>
      <c r="AF21" s="174"/>
      <c r="AG21" s="174"/>
      <c r="AH21" s="174"/>
      <c r="AI21" s="174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4" s="1" customFormat="1" ht="30" customHeight="1">
      <c r="A22" s="124">
        <v>14</v>
      </c>
      <c r="B22" s="150" t="s">
        <v>1060</v>
      </c>
      <c r="C22" s="150" t="s">
        <v>1061</v>
      </c>
      <c r="D22" s="150" t="s">
        <v>810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68"/>
      <c r="O22" s="346"/>
      <c r="P22" s="158"/>
      <c r="Q22" s="168"/>
      <c r="R22" s="168"/>
      <c r="S22" s="168"/>
      <c r="T22" s="158"/>
      <c r="U22" s="158"/>
      <c r="V22" s="158"/>
      <c r="W22" s="158"/>
      <c r="X22" s="338"/>
      <c r="Y22" s="158"/>
      <c r="Z22" s="338"/>
      <c r="AA22" s="158"/>
      <c r="AB22" s="158"/>
      <c r="AC22" s="15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5"/>
      <c r="AN22" s="326"/>
      <c r="AO22" s="25"/>
    </row>
    <row r="23" spans="1:44" s="1" customFormat="1" ht="30" customHeight="1">
      <c r="A23" s="196">
        <v>15</v>
      </c>
      <c r="B23" s="150" t="s">
        <v>1062</v>
      </c>
      <c r="C23" s="150" t="s">
        <v>1063</v>
      </c>
      <c r="D23" s="150" t="s">
        <v>112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68"/>
      <c r="O23" s="346"/>
      <c r="P23" s="158"/>
      <c r="Q23" s="168"/>
      <c r="R23" s="168"/>
      <c r="S23" s="168"/>
      <c r="T23" s="158"/>
      <c r="U23" s="158"/>
      <c r="V23" s="158"/>
      <c r="W23" s="158"/>
      <c r="X23" s="338"/>
      <c r="Y23" s="158"/>
      <c r="Z23" s="338"/>
      <c r="AA23" s="158"/>
      <c r="AB23" s="158"/>
      <c r="AC23" s="158"/>
      <c r="AD23" s="168"/>
      <c r="AE23" s="168"/>
      <c r="AF23" s="168"/>
      <c r="AG23" s="168"/>
      <c r="AH23" s="168"/>
      <c r="AI23" s="168"/>
      <c r="AJ23" s="192"/>
      <c r="AK23" s="192"/>
      <c r="AL23" s="192"/>
      <c r="AM23" s="204"/>
      <c r="AN23" s="197"/>
      <c r="AO23" s="25"/>
    </row>
    <row r="24" spans="1:44" s="1" customFormat="1" ht="30" customHeight="1">
      <c r="A24" s="196">
        <v>16</v>
      </c>
      <c r="B24" s="150" t="s">
        <v>1064</v>
      </c>
      <c r="C24" s="150" t="s">
        <v>1065</v>
      </c>
      <c r="D24" s="150" t="s">
        <v>90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68"/>
      <c r="O24" s="346"/>
      <c r="P24" s="158"/>
      <c r="Q24" s="168"/>
      <c r="R24" s="168"/>
      <c r="S24" s="168" t="s">
        <v>8</v>
      </c>
      <c r="T24" s="158"/>
      <c r="U24" s="158"/>
      <c r="V24" s="158"/>
      <c r="W24" s="158"/>
      <c r="X24" s="338"/>
      <c r="Y24" s="158"/>
      <c r="Z24" s="338"/>
      <c r="AA24" s="158"/>
      <c r="AB24" s="158"/>
      <c r="AC24" s="158"/>
      <c r="AD24" s="168"/>
      <c r="AE24" s="168"/>
      <c r="AF24" s="168"/>
      <c r="AG24" s="168"/>
      <c r="AH24" s="168"/>
      <c r="AI24" s="168"/>
      <c r="AJ24" s="192"/>
      <c r="AK24" s="192"/>
      <c r="AL24" s="192"/>
      <c r="AM24" s="204"/>
      <c r="AN24" s="197"/>
      <c r="AO24" s="25"/>
    </row>
    <row r="25" spans="1:44" s="1" customFormat="1" ht="30" customHeight="1">
      <c r="A25" s="196">
        <v>17</v>
      </c>
      <c r="B25" s="150" t="s">
        <v>1066</v>
      </c>
      <c r="C25" s="150" t="s">
        <v>1067</v>
      </c>
      <c r="D25" s="150" t="s">
        <v>91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68"/>
      <c r="O25" s="346"/>
      <c r="P25" s="158"/>
      <c r="Q25" s="168"/>
      <c r="R25" s="168"/>
      <c r="S25" s="168" t="s">
        <v>8</v>
      </c>
      <c r="T25" s="158"/>
      <c r="U25" s="158"/>
      <c r="V25" s="158"/>
      <c r="W25" s="158" t="s">
        <v>8</v>
      </c>
      <c r="X25" s="338"/>
      <c r="Y25" s="158"/>
      <c r="Z25" s="338"/>
      <c r="AA25" s="158"/>
      <c r="AB25" s="158"/>
      <c r="AC25" s="158"/>
      <c r="AD25" s="168"/>
      <c r="AE25" s="168"/>
      <c r="AF25" s="168"/>
      <c r="AG25" s="168"/>
      <c r="AH25" s="168"/>
      <c r="AI25" s="168"/>
      <c r="AJ25" s="192"/>
      <c r="AK25" s="192"/>
      <c r="AL25" s="192"/>
      <c r="AM25" s="204"/>
      <c r="AN25" s="197"/>
      <c r="AO25" s="25"/>
    </row>
    <row r="26" spans="1:44" s="1" customFormat="1" ht="30" customHeight="1">
      <c r="A26" s="196">
        <v>18</v>
      </c>
      <c r="B26" s="150" t="s">
        <v>1068</v>
      </c>
      <c r="C26" s="150" t="s">
        <v>72</v>
      </c>
      <c r="D26" s="150" t="s">
        <v>1069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68"/>
      <c r="O26" s="346"/>
      <c r="P26" s="158"/>
      <c r="Q26" s="168"/>
      <c r="R26" s="168"/>
      <c r="S26" s="168"/>
      <c r="T26" s="158"/>
      <c r="U26" s="158"/>
      <c r="V26" s="158"/>
      <c r="W26" s="158"/>
      <c r="X26" s="338"/>
      <c r="Y26" s="158"/>
      <c r="Z26" s="338"/>
      <c r="AA26" s="158"/>
      <c r="AB26" s="158"/>
      <c r="AC26" s="15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4" s="1" customFormat="1" ht="30" customHeight="1">
      <c r="A27" s="196">
        <v>19</v>
      </c>
      <c r="B27" s="150"/>
      <c r="C27" s="235" t="s">
        <v>1142</v>
      </c>
      <c r="D27" s="235" t="s">
        <v>11</v>
      </c>
      <c r="E27" s="176"/>
      <c r="F27" s="158"/>
      <c r="G27" s="168"/>
      <c r="H27" s="168"/>
      <c r="I27" s="168"/>
      <c r="J27" s="168"/>
      <c r="K27" s="168"/>
      <c r="L27" s="168"/>
      <c r="M27" s="158"/>
      <c r="N27" s="168"/>
      <c r="O27" s="347"/>
      <c r="P27" s="168"/>
      <c r="Q27" s="168"/>
      <c r="R27" s="168"/>
      <c r="S27" s="168"/>
      <c r="T27" s="158"/>
      <c r="U27" s="158"/>
      <c r="V27" s="158"/>
      <c r="W27" s="158"/>
      <c r="X27" s="338"/>
      <c r="Y27" s="158"/>
      <c r="Z27" s="339"/>
      <c r="AA27" s="158"/>
      <c r="AB27" s="158"/>
      <c r="AC27" s="15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4" s="1" customFormat="1" ht="30" customHeight="1">
      <c r="A28" s="196">
        <v>20</v>
      </c>
      <c r="B28" s="150"/>
      <c r="C28" s="150"/>
      <c r="D28" s="150"/>
      <c r="E28" s="176"/>
      <c r="F28" s="158"/>
      <c r="G28" s="168"/>
      <c r="H28" s="168"/>
      <c r="I28" s="168"/>
      <c r="J28" s="168"/>
      <c r="K28" s="168"/>
      <c r="L28" s="168"/>
      <c r="M28" s="158"/>
      <c r="N28" s="168"/>
      <c r="O28" s="168"/>
      <c r="P28" s="168"/>
      <c r="Q28" s="168"/>
      <c r="R28" s="168"/>
      <c r="S28" s="168"/>
      <c r="T28" s="158"/>
      <c r="U28" s="158"/>
      <c r="V28" s="158"/>
      <c r="W28" s="158"/>
      <c r="X28" s="339"/>
      <c r="Y28" s="158"/>
      <c r="Z28" s="158"/>
      <c r="AA28" s="158"/>
      <c r="AB28" s="158"/>
      <c r="AC28" s="15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4" s="1" customFormat="1" ht="48" customHeight="1">
      <c r="A29" s="327" t="s">
        <v>12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125">
        <f>SUM(AJ9:AJ28)</f>
        <v>8</v>
      </c>
      <c r="AK29" s="125">
        <f>SUM(AK9:AK28)</f>
        <v>0</v>
      </c>
      <c r="AL29" s="125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28" t="s">
        <v>13</v>
      </c>
      <c r="B31" s="328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30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24" t="s">
        <v>5</v>
      </c>
      <c r="B32" s="123"/>
      <c r="C32" s="300" t="s">
        <v>7</v>
      </c>
      <c r="D32" s="301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24">
        <v>1</v>
      </c>
      <c r="B33" s="150" t="s">
        <v>1044</v>
      </c>
      <c r="C33" s="150" t="s">
        <v>1045</v>
      </c>
      <c r="D33" s="150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25"/>
      <c r="AQ33" s="326"/>
    </row>
    <row r="34" spans="1:43" s="1" customFormat="1" ht="30" customHeight="1">
      <c r="A34" s="124">
        <v>2</v>
      </c>
      <c r="B34" s="150" t="s">
        <v>1046</v>
      </c>
      <c r="C34" s="150" t="s">
        <v>882</v>
      </c>
      <c r="D34" s="150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124">
        <v>3</v>
      </c>
      <c r="B35" s="150" t="s">
        <v>1047</v>
      </c>
      <c r="C35" s="150" t="s">
        <v>102</v>
      </c>
      <c r="D35" s="150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4</v>
      </c>
      <c r="B36" s="150" t="s">
        <v>1048</v>
      </c>
      <c r="C36" s="150" t="s">
        <v>123</v>
      </c>
      <c r="D36" s="150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5</v>
      </c>
      <c r="B37" s="150" t="s">
        <v>1049</v>
      </c>
      <c r="C37" s="150" t="s">
        <v>1050</v>
      </c>
      <c r="D37" s="150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6</v>
      </c>
      <c r="B38" s="150">
        <v>1910150020</v>
      </c>
      <c r="C38" s="150" t="s">
        <v>1133</v>
      </c>
      <c r="D38" s="150" t="s">
        <v>1134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7</v>
      </c>
      <c r="B39" s="150" t="s">
        <v>1051</v>
      </c>
      <c r="C39" s="150" t="s">
        <v>236</v>
      </c>
      <c r="D39" s="150" t="s">
        <v>692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8</v>
      </c>
      <c r="B40" s="150" t="s">
        <v>1052</v>
      </c>
      <c r="C40" s="150" t="s">
        <v>31</v>
      </c>
      <c r="D40" s="150" t="s">
        <v>100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9</v>
      </c>
      <c r="B41" s="150" t="s">
        <v>1053</v>
      </c>
      <c r="C41" s="150" t="s">
        <v>1054</v>
      </c>
      <c r="D41" s="150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10</v>
      </c>
      <c r="B42" s="150" t="s">
        <v>1055</v>
      </c>
      <c r="C42" s="150" t="s">
        <v>45</v>
      </c>
      <c r="D42" s="150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11</v>
      </c>
      <c r="B43" s="150" t="s">
        <v>1056</v>
      </c>
      <c r="C43" s="150" t="s">
        <v>798</v>
      </c>
      <c r="D43" s="150" t="s">
        <v>58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124">
        <v>12</v>
      </c>
      <c r="B44" s="150" t="s">
        <v>1057</v>
      </c>
      <c r="C44" s="150" t="s">
        <v>1058</v>
      </c>
      <c r="D44" s="150" t="s">
        <v>129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124">
        <v>13</v>
      </c>
      <c r="B45" s="150" t="s">
        <v>1059</v>
      </c>
      <c r="C45" s="150" t="s">
        <v>49</v>
      </c>
      <c r="D45" s="150" t="s">
        <v>781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124">
        <v>14</v>
      </c>
      <c r="B46" s="150" t="s">
        <v>1060</v>
      </c>
      <c r="C46" s="150" t="s">
        <v>1061</v>
      </c>
      <c r="D46" s="150" t="s">
        <v>810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325"/>
      <c r="AQ46" s="326"/>
    </row>
    <row r="47" spans="1:43" s="1" customFormat="1" ht="30" customHeight="1">
      <c r="A47" s="124">
        <v>15</v>
      </c>
      <c r="B47" s="150" t="s">
        <v>1062</v>
      </c>
      <c r="C47" s="150" t="s">
        <v>1063</v>
      </c>
      <c r="D47" s="150" t="s">
        <v>112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16</v>
      </c>
      <c r="B48" s="150" t="s">
        <v>1064</v>
      </c>
      <c r="C48" s="150" t="s">
        <v>1065</v>
      </c>
      <c r="D48" s="150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17</v>
      </c>
      <c r="B49" s="150" t="s">
        <v>1066</v>
      </c>
      <c r="C49" s="150" t="s">
        <v>1067</v>
      </c>
      <c r="D49" s="150" t="s">
        <v>91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18</v>
      </c>
      <c r="B50" s="150" t="s">
        <v>1068</v>
      </c>
      <c r="C50" s="150" t="s">
        <v>72</v>
      </c>
      <c r="D50" s="150" t="s">
        <v>1069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19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20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21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22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23</v>
      </c>
      <c r="B55" s="123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24</v>
      </c>
      <c r="B56" s="123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25</v>
      </c>
      <c r="B57" s="123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26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27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28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29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124">
        <v>30</v>
      </c>
      <c r="B62" s="123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124">
        <v>31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124">
        <v>32</v>
      </c>
      <c r="B64" s="123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124">
        <v>33</v>
      </c>
      <c r="B65" s="123"/>
      <c r="C65" s="9"/>
      <c r="D65" s="10"/>
      <c r="E65" s="124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124">
        <v>34</v>
      </c>
      <c r="B66" s="123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327" t="s">
        <v>12</v>
      </c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125">
        <f t="shared" ref="AJ67:AO67" si="9">SUM(AJ33:AJ66)</f>
        <v>0</v>
      </c>
      <c r="AK67" s="125">
        <f t="shared" si="9"/>
        <v>0</v>
      </c>
      <c r="AL67" s="125">
        <f t="shared" si="9"/>
        <v>0</v>
      </c>
      <c r="AM67" s="125">
        <f t="shared" si="9"/>
        <v>0</v>
      </c>
      <c r="AN67" s="125">
        <f t="shared" si="9"/>
        <v>0</v>
      </c>
      <c r="AO67" s="125">
        <f t="shared" si="9"/>
        <v>0</v>
      </c>
    </row>
    <row r="68" spans="1:41" ht="15.75" customHeight="1">
      <c r="A68" s="26"/>
      <c r="B68" s="26"/>
      <c r="C68" s="308"/>
      <c r="D68" s="308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22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22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08"/>
      <c r="D71" s="308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08"/>
      <c r="D72" s="308"/>
      <c r="E72" s="308"/>
      <c r="F72" s="308"/>
      <c r="G72" s="308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08"/>
      <c r="D73" s="308"/>
      <c r="E73" s="308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08"/>
      <c r="D74" s="308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3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O9:O27"/>
    <mergeCell ref="X9:X28"/>
    <mergeCell ref="Z9:Z2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topLeftCell="A5" zoomScale="55" zoomScaleNormal="55" workbookViewId="0">
      <selection activeCell="AA12" sqref="AA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5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3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4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3" t="s">
        <v>1119</v>
      </c>
      <c r="AG6" s="323"/>
      <c r="AH6" s="323"/>
      <c r="AI6" s="323"/>
      <c r="AJ6" s="323"/>
      <c r="AK6" s="323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1088</v>
      </c>
      <c r="C9" s="114" t="s">
        <v>1089</v>
      </c>
      <c r="D9" s="115" t="s">
        <v>53</v>
      </c>
      <c r="E9" s="176"/>
      <c r="F9" s="168"/>
      <c r="G9" s="158"/>
      <c r="H9" s="168"/>
      <c r="I9" s="168"/>
      <c r="J9" s="168"/>
      <c r="K9" s="168"/>
      <c r="L9" s="168"/>
      <c r="M9" s="168"/>
      <c r="N9" s="168"/>
      <c r="O9" s="185"/>
      <c r="P9" s="168"/>
      <c r="Q9" s="168"/>
      <c r="R9" s="168"/>
      <c r="S9" s="168"/>
      <c r="T9" s="168"/>
      <c r="U9" s="168"/>
      <c r="V9" s="168"/>
      <c r="W9" s="168"/>
      <c r="X9" s="337" t="s">
        <v>1154</v>
      </c>
      <c r="Y9" s="15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5" si="0">COUNTIF(E9:AI9,"P")+2*COUNTIF(F9:AJ9,"2P")</f>
        <v>0</v>
      </c>
      <c r="AL9" s="124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1090</v>
      </c>
      <c r="C10" s="114" t="s">
        <v>1091</v>
      </c>
      <c r="D10" s="115" t="s">
        <v>108</v>
      </c>
      <c r="E10" s="176"/>
      <c r="F10" s="168"/>
      <c r="G10" s="158"/>
      <c r="H10" s="168"/>
      <c r="I10" s="168"/>
      <c r="J10" s="168"/>
      <c r="K10" s="168"/>
      <c r="L10" s="168"/>
      <c r="M10" s="168"/>
      <c r="N10" s="168"/>
      <c r="O10" s="185"/>
      <c r="P10" s="168"/>
      <c r="Q10" s="168"/>
      <c r="R10" s="168"/>
      <c r="S10" s="168"/>
      <c r="T10" s="168"/>
      <c r="U10" s="168"/>
      <c r="V10" s="168" t="s">
        <v>8</v>
      </c>
      <c r="W10" s="168" t="s">
        <v>8</v>
      </c>
      <c r="X10" s="338"/>
      <c r="Y10" s="158" t="s">
        <v>8</v>
      </c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25" si="2">COUNTIF(E10:AI10,"K")+2*COUNTIF(E10:AI10,"2K")+COUNTIF(E10:AI10,"TK")+COUNTIF(E10:AI10,"KT")</f>
        <v>3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1092</v>
      </c>
      <c r="C11" s="114" t="s">
        <v>1093</v>
      </c>
      <c r="D11" s="115" t="s">
        <v>108</v>
      </c>
      <c r="E11" s="176"/>
      <c r="F11" s="168"/>
      <c r="G11" s="158"/>
      <c r="H11" s="168"/>
      <c r="I11" s="168"/>
      <c r="J11" s="168"/>
      <c r="K11" s="168"/>
      <c r="L11" s="168"/>
      <c r="M11" s="168"/>
      <c r="N11" s="168"/>
      <c r="O11" s="185"/>
      <c r="P11" s="168"/>
      <c r="Q11" s="168"/>
      <c r="R11" s="168" t="s">
        <v>8</v>
      </c>
      <c r="S11" s="168"/>
      <c r="T11" s="168"/>
      <c r="U11" s="168"/>
      <c r="V11" s="168"/>
      <c r="W11" s="168"/>
      <c r="X11" s="338"/>
      <c r="Y11" s="15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1094</v>
      </c>
      <c r="C12" s="114" t="s">
        <v>1095</v>
      </c>
      <c r="D12" s="115" t="s">
        <v>57</v>
      </c>
      <c r="E12" s="176"/>
      <c r="F12" s="168"/>
      <c r="G12" s="158"/>
      <c r="H12" s="168"/>
      <c r="I12" s="168"/>
      <c r="J12" s="168"/>
      <c r="K12" s="168"/>
      <c r="L12" s="168"/>
      <c r="M12" s="168"/>
      <c r="N12" s="168"/>
      <c r="O12" s="185"/>
      <c r="P12" s="168"/>
      <c r="Q12" s="168"/>
      <c r="R12" s="168"/>
      <c r="S12" s="168"/>
      <c r="T12" s="168"/>
      <c r="U12" s="168"/>
      <c r="V12" s="168"/>
      <c r="W12" s="168"/>
      <c r="X12" s="338"/>
      <c r="Y12" s="15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1096</v>
      </c>
      <c r="C13" s="114" t="s">
        <v>1097</v>
      </c>
      <c r="D13" s="115" t="s">
        <v>58</v>
      </c>
      <c r="E13" s="176"/>
      <c r="F13" s="168"/>
      <c r="G13" s="158"/>
      <c r="H13" s="168"/>
      <c r="I13" s="168"/>
      <c r="J13" s="168"/>
      <c r="K13" s="168"/>
      <c r="L13" s="168"/>
      <c r="M13" s="168"/>
      <c r="N13" s="168"/>
      <c r="O13" s="185"/>
      <c r="P13" s="168"/>
      <c r="Q13" s="168"/>
      <c r="R13" s="168"/>
      <c r="S13" s="168"/>
      <c r="T13" s="168"/>
      <c r="U13" s="168"/>
      <c r="V13" s="168"/>
      <c r="W13" s="168"/>
      <c r="X13" s="338"/>
      <c r="Y13" s="15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 t="s">
        <v>1070</v>
      </c>
      <c r="C14" s="114" t="s">
        <v>1071</v>
      </c>
      <c r="D14" s="115" t="s">
        <v>1072</v>
      </c>
      <c r="E14" s="176"/>
      <c r="F14" s="168"/>
      <c r="G14" s="158"/>
      <c r="H14" s="168"/>
      <c r="I14" s="168"/>
      <c r="J14" s="168"/>
      <c r="K14" s="168"/>
      <c r="L14" s="168"/>
      <c r="M14" s="168"/>
      <c r="N14" s="168"/>
      <c r="O14" s="185"/>
      <c r="P14" s="168"/>
      <c r="Q14" s="168"/>
      <c r="R14" s="168"/>
      <c r="S14" s="168"/>
      <c r="T14" s="168"/>
      <c r="U14" s="168"/>
      <c r="V14" s="168"/>
      <c r="W14" s="168"/>
      <c r="X14" s="338"/>
      <c r="Y14" s="15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1098</v>
      </c>
      <c r="C15" s="114" t="s">
        <v>1099</v>
      </c>
      <c r="D15" s="115" t="s">
        <v>1100</v>
      </c>
      <c r="E15" s="176"/>
      <c r="F15" s="168"/>
      <c r="G15" s="158"/>
      <c r="H15" s="168"/>
      <c r="I15" s="168"/>
      <c r="J15" s="168"/>
      <c r="K15" s="168"/>
      <c r="L15" s="168"/>
      <c r="M15" s="168"/>
      <c r="N15" s="168"/>
      <c r="O15" s="185"/>
      <c r="P15" s="168"/>
      <c r="Q15" s="168"/>
      <c r="R15" s="168"/>
      <c r="S15" s="168"/>
      <c r="T15" s="168"/>
      <c r="U15" s="168"/>
      <c r="V15" s="168"/>
      <c r="W15" s="168"/>
      <c r="X15" s="338"/>
      <c r="Y15" s="15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1101</v>
      </c>
      <c r="C16" s="114" t="s">
        <v>1102</v>
      </c>
      <c r="D16" s="115" t="s">
        <v>105</v>
      </c>
      <c r="E16" s="177"/>
      <c r="F16" s="173"/>
      <c r="G16" s="158"/>
      <c r="H16" s="173"/>
      <c r="I16" s="173"/>
      <c r="J16" s="173"/>
      <c r="K16" s="173"/>
      <c r="L16" s="173"/>
      <c r="M16" s="173"/>
      <c r="N16" s="173"/>
      <c r="O16" s="185"/>
      <c r="P16" s="173"/>
      <c r="Q16" s="173"/>
      <c r="R16" s="173"/>
      <c r="S16" s="173"/>
      <c r="T16" s="173"/>
      <c r="U16" s="173"/>
      <c r="V16" s="173"/>
      <c r="W16" s="173"/>
      <c r="X16" s="338"/>
      <c r="Y16" s="158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1073</v>
      </c>
      <c r="C17" s="114" t="s">
        <v>1074</v>
      </c>
      <c r="D17" s="115" t="s">
        <v>60</v>
      </c>
      <c r="E17" s="177"/>
      <c r="F17" s="173"/>
      <c r="G17" s="158"/>
      <c r="H17" s="173"/>
      <c r="I17" s="173"/>
      <c r="J17" s="173"/>
      <c r="K17" s="173"/>
      <c r="L17" s="173"/>
      <c r="M17" s="173"/>
      <c r="N17" s="173"/>
      <c r="O17" s="185"/>
      <c r="P17" s="173"/>
      <c r="Q17" s="173"/>
      <c r="R17" s="173"/>
      <c r="S17" s="173"/>
      <c r="T17" s="173"/>
      <c r="U17" s="173"/>
      <c r="V17" s="173"/>
      <c r="W17" s="173" t="s">
        <v>8</v>
      </c>
      <c r="X17" s="338"/>
      <c r="Y17" s="158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51">
        <v>10</v>
      </c>
      <c r="B18" s="150" t="s">
        <v>1075</v>
      </c>
      <c r="C18" s="114" t="s">
        <v>1076</v>
      </c>
      <c r="D18" s="115" t="s">
        <v>86</v>
      </c>
      <c r="E18" s="176"/>
      <c r="F18" s="168"/>
      <c r="G18" s="158"/>
      <c r="H18" s="168"/>
      <c r="I18" s="168"/>
      <c r="J18" s="168"/>
      <c r="K18" s="168"/>
      <c r="L18" s="168"/>
      <c r="M18" s="168"/>
      <c r="N18" s="168"/>
      <c r="O18" s="185" t="s">
        <v>8</v>
      </c>
      <c r="P18" s="168" t="s">
        <v>8</v>
      </c>
      <c r="Q18" s="168" t="s">
        <v>8</v>
      </c>
      <c r="R18" s="168" t="s">
        <v>8</v>
      </c>
      <c r="S18" s="168"/>
      <c r="T18" s="168"/>
      <c r="U18" s="168"/>
      <c r="V18" s="168"/>
      <c r="W18" s="168"/>
      <c r="X18" s="338"/>
      <c r="Y18" s="15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4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51">
        <v>11</v>
      </c>
      <c r="B19" s="150" t="s">
        <v>1077</v>
      </c>
      <c r="C19" s="114" t="s">
        <v>1078</v>
      </c>
      <c r="D19" s="115" t="s">
        <v>35</v>
      </c>
      <c r="E19" s="176"/>
      <c r="F19" s="168"/>
      <c r="G19" s="158"/>
      <c r="H19" s="168"/>
      <c r="I19" s="168"/>
      <c r="J19" s="168"/>
      <c r="K19" s="168"/>
      <c r="L19" s="168"/>
      <c r="M19" s="168"/>
      <c r="N19" s="168"/>
      <c r="O19" s="185"/>
      <c r="P19" s="168"/>
      <c r="Q19" s="168"/>
      <c r="R19" s="168"/>
      <c r="S19" s="168"/>
      <c r="T19" s="168"/>
      <c r="U19" s="168"/>
      <c r="V19" s="168"/>
      <c r="W19" s="168"/>
      <c r="X19" s="338"/>
      <c r="Y19" s="15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51">
        <v>12</v>
      </c>
      <c r="B20" s="150" t="s">
        <v>1079</v>
      </c>
      <c r="C20" s="114" t="s">
        <v>1080</v>
      </c>
      <c r="D20" s="115" t="s">
        <v>90</v>
      </c>
      <c r="E20" s="176"/>
      <c r="F20" s="168"/>
      <c r="G20" s="158"/>
      <c r="H20" s="168"/>
      <c r="I20" s="168"/>
      <c r="J20" s="168"/>
      <c r="K20" s="168"/>
      <c r="L20" s="168"/>
      <c r="M20" s="168"/>
      <c r="N20" s="168"/>
      <c r="O20" s="185"/>
      <c r="P20" s="168"/>
      <c r="Q20" s="168"/>
      <c r="R20" s="168"/>
      <c r="S20" s="168"/>
      <c r="T20" s="168"/>
      <c r="U20" s="168"/>
      <c r="V20" s="174"/>
      <c r="W20" s="174"/>
      <c r="X20" s="338"/>
      <c r="Y20" s="158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51">
        <v>13</v>
      </c>
      <c r="B21" s="150" t="s">
        <v>1081</v>
      </c>
      <c r="C21" s="114" t="s">
        <v>140</v>
      </c>
      <c r="D21" s="115" t="s">
        <v>1082</v>
      </c>
      <c r="E21" s="176"/>
      <c r="F21" s="168"/>
      <c r="G21" s="158"/>
      <c r="H21" s="168"/>
      <c r="I21" s="168"/>
      <c r="J21" s="168"/>
      <c r="K21" s="168"/>
      <c r="L21" s="168"/>
      <c r="M21" s="168"/>
      <c r="N21" s="168"/>
      <c r="O21" s="185"/>
      <c r="P21" s="168"/>
      <c r="Q21" s="168"/>
      <c r="R21" s="168"/>
      <c r="S21" s="168"/>
      <c r="T21" s="168"/>
      <c r="U21" s="168"/>
      <c r="V21" s="168"/>
      <c r="W21" s="168"/>
      <c r="X21" s="338"/>
      <c r="Y21" s="15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325"/>
      <c r="AN21" s="326"/>
      <c r="AO21" s="25"/>
    </row>
    <row r="22" spans="1:44" s="1" customFormat="1" ht="30" customHeight="1">
      <c r="A22" s="151">
        <v>14</v>
      </c>
      <c r="B22" s="150" t="s">
        <v>1083</v>
      </c>
      <c r="C22" s="114" t="s">
        <v>1084</v>
      </c>
      <c r="D22" s="115" t="s">
        <v>107</v>
      </c>
      <c r="E22" s="176"/>
      <c r="F22" s="168"/>
      <c r="G22" s="158"/>
      <c r="H22" s="168"/>
      <c r="I22" s="168"/>
      <c r="J22" s="168"/>
      <c r="K22" s="168"/>
      <c r="L22" s="168"/>
      <c r="M22" s="168"/>
      <c r="N22" s="168"/>
      <c r="O22" s="185"/>
      <c r="P22" s="168"/>
      <c r="Q22" s="168"/>
      <c r="R22" s="168"/>
      <c r="S22" s="168"/>
      <c r="T22" s="168"/>
      <c r="U22" s="168"/>
      <c r="V22" s="168"/>
      <c r="W22" s="168"/>
      <c r="X22" s="338"/>
      <c r="Y22" s="15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5"/>
      <c r="AN22" s="25"/>
      <c r="AO22" s="25"/>
    </row>
    <row r="23" spans="1:44" s="1" customFormat="1" ht="30" customHeight="1">
      <c r="A23" s="151">
        <v>15</v>
      </c>
      <c r="B23" s="150" t="s">
        <v>1085</v>
      </c>
      <c r="C23" s="114" t="s">
        <v>1086</v>
      </c>
      <c r="D23" s="115" t="s">
        <v>1087</v>
      </c>
      <c r="E23" s="176"/>
      <c r="F23" s="168"/>
      <c r="G23" s="158"/>
      <c r="H23" s="168"/>
      <c r="I23" s="168"/>
      <c r="J23" s="168"/>
      <c r="K23" s="168"/>
      <c r="L23" s="168"/>
      <c r="M23" s="168"/>
      <c r="N23" s="168"/>
      <c r="O23" s="185"/>
      <c r="P23" s="168"/>
      <c r="Q23" s="168"/>
      <c r="R23" s="168"/>
      <c r="S23" s="168"/>
      <c r="T23" s="168"/>
      <c r="U23" s="168"/>
      <c r="V23" s="168"/>
      <c r="W23" s="168"/>
      <c r="X23" s="338"/>
      <c r="Y23" s="15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4" s="1" customFormat="1" ht="30" customHeight="1">
      <c r="A24" s="151">
        <v>16</v>
      </c>
      <c r="B24" s="150" t="s">
        <v>1103</v>
      </c>
      <c r="C24" s="114" t="s">
        <v>1104</v>
      </c>
      <c r="D24" s="115" t="s">
        <v>95</v>
      </c>
      <c r="E24" s="176"/>
      <c r="F24" s="168"/>
      <c r="G24" s="158"/>
      <c r="H24" s="168"/>
      <c r="I24" s="168"/>
      <c r="J24" s="168"/>
      <c r="K24" s="168"/>
      <c r="L24" s="168"/>
      <c r="M24" s="168"/>
      <c r="N24" s="168"/>
      <c r="O24" s="185"/>
      <c r="P24" s="168"/>
      <c r="Q24" s="168"/>
      <c r="R24" s="168"/>
      <c r="S24" s="168"/>
      <c r="T24" s="168"/>
      <c r="U24" s="168"/>
      <c r="V24" s="168"/>
      <c r="W24" s="168"/>
      <c r="X24" s="338"/>
      <c r="Y24" s="15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4" s="1" customFormat="1" ht="30" customHeight="1">
      <c r="A25" s="151">
        <v>17</v>
      </c>
      <c r="B25" s="157"/>
      <c r="C25" s="157"/>
      <c r="D25" s="157"/>
      <c r="E25" s="177"/>
      <c r="F25" s="173"/>
      <c r="G25" s="173"/>
      <c r="H25" s="173"/>
      <c r="I25" s="173"/>
      <c r="J25" s="173"/>
      <c r="K25" s="173"/>
      <c r="L25" s="173"/>
      <c r="M25" s="173"/>
      <c r="N25" s="173"/>
      <c r="O25" s="185"/>
      <c r="P25" s="173"/>
      <c r="Q25" s="173"/>
      <c r="R25" s="173"/>
      <c r="S25" s="173"/>
      <c r="T25" s="173"/>
      <c r="U25" s="173"/>
      <c r="V25" s="168"/>
      <c r="W25" s="168"/>
      <c r="X25" s="339"/>
      <c r="Y25" s="15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4" s="1" customFormat="1" ht="48" customHeight="1">
      <c r="A26" s="327" t="s">
        <v>12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125">
        <f>SUM(AJ9:AJ25)</f>
        <v>9</v>
      </c>
      <c r="AK26" s="125">
        <f>SUM(AK9:AK25)</f>
        <v>0</v>
      </c>
      <c r="AL26" s="125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276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28" t="s">
        <v>13</v>
      </c>
      <c r="B28" s="328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30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24" t="s">
        <v>5</v>
      </c>
      <c r="B29" s="123"/>
      <c r="C29" s="300" t="s">
        <v>7</v>
      </c>
      <c r="D29" s="301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220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24">
        <v>1</v>
      </c>
      <c r="B30" s="150" t="s">
        <v>1088</v>
      </c>
      <c r="C30" s="114" t="s">
        <v>1089</v>
      </c>
      <c r="D30" s="115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25"/>
      <c r="AQ30" s="326"/>
    </row>
    <row r="31" spans="1:44" s="1" customFormat="1" ht="30" customHeight="1">
      <c r="A31" s="124">
        <v>2</v>
      </c>
      <c r="B31" s="150" t="s">
        <v>1090</v>
      </c>
      <c r="C31" s="114" t="s">
        <v>1091</v>
      </c>
      <c r="D31" s="115" t="s">
        <v>108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277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24">
        <v>3</v>
      </c>
      <c r="B32" s="150" t="s">
        <v>1092</v>
      </c>
      <c r="C32" s="114" t="s">
        <v>1093</v>
      </c>
      <c r="D32" s="115" t="s">
        <v>108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24">
        <v>4</v>
      </c>
      <c r="B33" s="150" t="s">
        <v>1094</v>
      </c>
      <c r="C33" s="114" t="s">
        <v>1095</v>
      </c>
      <c r="D33" s="115" t="s">
        <v>57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24">
        <v>5</v>
      </c>
      <c r="B34" s="150" t="s">
        <v>1096</v>
      </c>
      <c r="C34" s="114" t="s">
        <v>1097</v>
      </c>
      <c r="D34" s="115" t="s">
        <v>58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24">
        <v>6</v>
      </c>
      <c r="B35" s="150" t="s">
        <v>1070</v>
      </c>
      <c r="C35" s="114" t="s">
        <v>1071</v>
      </c>
      <c r="D35" s="115" t="s">
        <v>1072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46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7</v>
      </c>
      <c r="B36" s="150" t="s">
        <v>1098</v>
      </c>
      <c r="C36" s="114" t="s">
        <v>1099</v>
      </c>
      <c r="D36" s="115" t="s">
        <v>1100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8</v>
      </c>
      <c r="B37" s="150" t="s">
        <v>1101</v>
      </c>
      <c r="C37" s="114" t="s">
        <v>1102</v>
      </c>
      <c r="D37" s="115" t="s">
        <v>105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9</v>
      </c>
      <c r="B38" s="150" t="s">
        <v>1073</v>
      </c>
      <c r="C38" s="114" t="s">
        <v>1074</v>
      </c>
      <c r="D38" s="115" t="s">
        <v>60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10</v>
      </c>
      <c r="B39" s="150" t="s">
        <v>1075</v>
      </c>
      <c r="C39" s="114" t="s">
        <v>1076</v>
      </c>
      <c r="D39" s="115" t="s">
        <v>86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11</v>
      </c>
      <c r="B40" s="150" t="s">
        <v>1077</v>
      </c>
      <c r="C40" s="114" t="s">
        <v>1078</v>
      </c>
      <c r="D40" s="115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12</v>
      </c>
      <c r="B41" s="150" t="s">
        <v>1079</v>
      </c>
      <c r="C41" s="114" t="s">
        <v>1080</v>
      </c>
      <c r="D41" s="115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13</v>
      </c>
      <c r="B42" s="150" t="s">
        <v>1081</v>
      </c>
      <c r="C42" s="114" t="s">
        <v>140</v>
      </c>
      <c r="D42" s="115" t="s">
        <v>1082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8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14</v>
      </c>
      <c r="B43" s="150" t="s">
        <v>1083</v>
      </c>
      <c r="C43" s="114" t="s">
        <v>1084</v>
      </c>
      <c r="D43" s="115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25"/>
      <c r="AQ43" s="326"/>
    </row>
    <row r="44" spans="1:43" s="1" customFormat="1" ht="30" customHeight="1">
      <c r="A44" s="124">
        <v>15</v>
      </c>
      <c r="B44" s="150" t="s">
        <v>1085</v>
      </c>
      <c r="C44" s="114" t="s">
        <v>1086</v>
      </c>
      <c r="D44" s="115" t="s">
        <v>1087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24">
        <v>16</v>
      </c>
      <c r="B45" s="150" t="s">
        <v>1103</v>
      </c>
      <c r="C45" s="114" t="s">
        <v>1104</v>
      </c>
      <c r="D45" s="115" t="s">
        <v>95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46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24">
        <v>17</v>
      </c>
      <c r="B46" s="157"/>
      <c r="C46" s="157"/>
      <c r="D46" s="157"/>
      <c r="E46" s="7"/>
      <c r="F46" s="8"/>
      <c r="G46" s="8"/>
      <c r="H46" s="8"/>
      <c r="I46" s="8"/>
      <c r="J46" s="8"/>
      <c r="K46" s="8"/>
      <c r="L46" s="8"/>
      <c r="M46" s="8"/>
      <c r="N46" s="8"/>
      <c r="O46" s="46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24">
        <v>18</v>
      </c>
      <c r="B47" s="12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46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19</v>
      </c>
      <c r="B48" s="12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46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20</v>
      </c>
      <c r="B49" s="12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21</v>
      </c>
      <c r="B50" s="12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46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22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23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24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25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26</v>
      </c>
      <c r="B55" s="123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27</v>
      </c>
      <c r="B56" s="123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28</v>
      </c>
      <c r="B57" s="123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29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30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31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32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46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24">
        <v>33</v>
      </c>
      <c r="B62" s="123"/>
      <c r="C62" s="9"/>
      <c r="D62" s="10"/>
      <c r="E62" s="124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24">
        <v>34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27" t="s">
        <v>12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125">
        <f t="shared" ref="AJ64:AO64" si="9">SUM(AJ30:AJ63)</f>
        <v>0</v>
      </c>
      <c r="AK64" s="125">
        <f t="shared" si="9"/>
        <v>0</v>
      </c>
      <c r="AL64" s="125">
        <f t="shared" si="9"/>
        <v>0</v>
      </c>
      <c r="AM64" s="125">
        <f t="shared" si="9"/>
        <v>0</v>
      </c>
      <c r="AN64" s="125">
        <f t="shared" si="9"/>
        <v>0</v>
      </c>
      <c r="AO64" s="125">
        <f t="shared" si="9"/>
        <v>0</v>
      </c>
    </row>
    <row r="65" spans="1:38" ht="15.75" customHeight="1">
      <c r="A65" s="26"/>
      <c r="B65" s="26"/>
      <c r="C65" s="308"/>
      <c r="D65" s="308"/>
      <c r="E65" s="33"/>
      <c r="H65" s="35"/>
      <c r="I65" s="36"/>
      <c r="J65" s="36"/>
      <c r="K65" s="36"/>
      <c r="L65" s="36"/>
      <c r="M65" s="36"/>
      <c r="N65" s="36"/>
      <c r="O65" s="27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22"/>
      <c r="D66" s="33"/>
      <c r="E66" s="33"/>
      <c r="H66" s="36"/>
      <c r="I66" s="36"/>
      <c r="J66" s="36"/>
      <c r="K66" s="36"/>
      <c r="L66" s="36"/>
      <c r="M66" s="36"/>
      <c r="N66" s="36"/>
      <c r="O66" s="27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22"/>
      <c r="D67" s="33"/>
      <c r="E67" s="33"/>
      <c r="H67" s="36"/>
      <c r="I67" s="36"/>
      <c r="J67" s="36"/>
      <c r="K67" s="36"/>
      <c r="L67" s="36"/>
      <c r="M67" s="36"/>
      <c r="N67" s="36"/>
      <c r="O67" s="27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08"/>
      <c r="D68" s="308"/>
      <c r="E68" s="33"/>
      <c r="H68" s="36"/>
      <c r="I68" s="36"/>
      <c r="J68" s="36"/>
      <c r="K68" s="36"/>
      <c r="L68" s="36"/>
      <c r="M68" s="36"/>
      <c r="N68" s="36"/>
      <c r="O68" s="279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08"/>
      <c r="D69" s="308"/>
      <c r="E69" s="308"/>
      <c r="F69" s="308"/>
      <c r="G69" s="308"/>
      <c r="H69" s="36"/>
      <c r="I69" s="36"/>
      <c r="J69" s="36"/>
      <c r="K69" s="36"/>
      <c r="L69" s="36"/>
      <c r="M69" s="36"/>
      <c r="N69" s="36"/>
      <c r="O69" s="279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08"/>
      <c r="D70" s="308"/>
      <c r="E70" s="308"/>
      <c r="H70" s="36"/>
      <c r="I70" s="36"/>
      <c r="J70" s="36"/>
      <c r="K70" s="36"/>
      <c r="L70" s="36"/>
      <c r="M70" s="36"/>
      <c r="N70" s="36"/>
      <c r="O70" s="279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08"/>
      <c r="D71" s="308"/>
      <c r="E71" s="33"/>
      <c r="H71" s="36"/>
      <c r="I71" s="36"/>
      <c r="J71" s="36"/>
      <c r="K71" s="36"/>
      <c r="L71" s="36"/>
      <c r="M71" s="36"/>
      <c r="N71" s="36"/>
      <c r="O71" s="279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1">
    <mergeCell ref="AP30:AQ30"/>
    <mergeCell ref="AP43:AQ43"/>
    <mergeCell ref="A64:AI64"/>
    <mergeCell ref="C65:D65"/>
    <mergeCell ref="C68:D68"/>
    <mergeCell ref="AM21:AN21"/>
    <mergeCell ref="A26:AI26"/>
    <mergeCell ref="A28:AI28"/>
    <mergeCell ref="C70:E70"/>
    <mergeCell ref="C71:D71"/>
    <mergeCell ref="C69:G69"/>
    <mergeCell ref="C29:D29"/>
    <mergeCell ref="X9:X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5" sqref="A5:AL5"/>
    </sheetView>
  </sheetViews>
  <sheetFormatPr defaultColWidth="9.33203125" defaultRowHeight="19.5"/>
  <cols>
    <col min="1" max="1" width="8.6640625" style="77" customWidth="1"/>
    <col min="2" max="2" width="26.83203125" style="77" customWidth="1"/>
    <col min="3" max="3" width="29.6640625" style="77" customWidth="1"/>
    <col min="4" max="4" width="14.1640625" style="77" customWidth="1"/>
    <col min="5" max="35" width="7" style="77" customWidth="1"/>
    <col min="36" max="38" width="8.33203125" style="77" customWidth="1"/>
    <col min="39" max="39" width="10.83203125" style="77" customWidth="1"/>
    <col min="40" max="40" width="12.1640625" style="77" customWidth="1"/>
    <col min="41" max="41" width="10.83203125" style="77" customWidth="1"/>
    <col min="42" max="16384" width="9.33203125" style="77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13" t="s">
        <v>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09" t="s">
        <v>234</v>
      </c>
      <c r="AG6" s="309"/>
      <c r="AH6" s="309"/>
      <c r="AI6" s="309"/>
      <c r="AJ6" s="309"/>
      <c r="AK6" s="309"/>
      <c r="AL6" s="2"/>
    </row>
    <row r="7" spans="1:41" ht="15.75" customHeight="1">
      <c r="AE7" s="78"/>
      <c r="AF7" s="78"/>
      <c r="AG7" s="78"/>
      <c r="AH7" s="78"/>
      <c r="AI7" s="79"/>
    </row>
    <row r="8" spans="1:41" s="84" customFormat="1" ht="33" customHeight="1">
      <c r="A8" s="80" t="s">
        <v>5</v>
      </c>
      <c r="B8" s="81" t="s">
        <v>6</v>
      </c>
      <c r="C8" s="310" t="s">
        <v>7</v>
      </c>
      <c r="D8" s="311"/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2">
        <v>7</v>
      </c>
      <c r="L8" s="82">
        <v>8</v>
      </c>
      <c r="M8" s="82">
        <v>9</v>
      </c>
      <c r="N8" s="82">
        <v>10</v>
      </c>
      <c r="O8" s="82">
        <v>11</v>
      </c>
      <c r="P8" s="82">
        <v>12</v>
      </c>
      <c r="Q8" s="82">
        <v>13</v>
      </c>
      <c r="R8" s="82">
        <v>14</v>
      </c>
      <c r="S8" s="82">
        <v>15</v>
      </c>
      <c r="T8" s="82">
        <v>16</v>
      </c>
      <c r="U8" s="82">
        <v>17</v>
      </c>
      <c r="V8" s="82">
        <v>18</v>
      </c>
      <c r="W8" s="82">
        <v>19</v>
      </c>
      <c r="X8" s="82">
        <v>20</v>
      </c>
      <c r="Y8" s="82">
        <v>21</v>
      </c>
      <c r="Z8" s="82">
        <v>22</v>
      </c>
      <c r="AA8" s="82">
        <v>23</v>
      </c>
      <c r="AB8" s="82">
        <v>24</v>
      </c>
      <c r="AC8" s="82">
        <v>25</v>
      </c>
      <c r="AD8" s="82">
        <v>26</v>
      </c>
      <c r="AE8" s="82">
        <v>27</v>
      </c>
      <c r="AF8" s="82">
        <v>28</v>
      </c>
      <c r="AG8" s="82">
        <v>29</v>
      </c>
      <c r="AH8" s="82">
        <v>30</v>
      </c>
      <c r="AI8" s="82">
        <v>31</v>
      </c>
      <c r="AJ8" s="83" t="s">
        <v>8</v>
      </c>
      <c r="AK8" s="83" t="s">
        <v>9</v>
      </c>
      <c r="AL8" s="83" t="s">
        <v>10</v>
      </c>
    </row>
    <row r="9" spans="1:41" s="84" customFormat="1" ht="30" customHeight="1">
      <c r="A9" s="80">
        <v>1</v>
      </c>
      <c r="B9" s="140" t="s">
        <v>235</v>
      </c>
      <c r="C9" s="141" t="s">
        <v>236</v>
      </c>
      <c r="D9" s="142" t="s">
        <v>66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80">
        <f>COUNTIF(E9:AI9,"K")+2*COUNTIF(E9:AI9,"2K")+COUNTIF(E9:AI9,"TK")+COUNTIF(E9:AI9,"KT")</f>
        <v>0</v>
      </c>
      <c r="AK9" s="80">
        <f t="shared" ref="AK9:AK34" si="0">COUNTIF(E9:AI9,"P")+2*COUNTIF(F9:AJ9,"2P")</f>
        <v>0</v>
      </c>
      <c r="AL9" s="80">
        <f t="shared" ref="AL9:AL34" si="1">COUNTIF(E9:AI9,"T")+2*COUNTIF(E9:AI9,"2T")+COUNTIF(E9:AI9,"TK")+COUNTIF(E9:AI9,"KT")</f>
        <v>0</v>
      </c>
      <c r="AM9" s="86"/>
      <c r="AN9" s="87"/>
      <c r="AO9" s="88"/>
    </row>
    <row r="10" spans="1:41" s="84" customFormat="1" ht="30" customHeight="1">
      <c r="A10" s="80">
        <v>2</v>
      </c>
      <c r="B10" s="140" t="s">
        <v>237</v>
      </c>
      <c r="C10" s="141" t="s">
        <v>238</v>
      </c>
      <c r="D10" s="142" t="s">
        <v>84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80">
        <f t="shared" ref="AJ10:AJ34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88"/>
      <c r="AN10" s="88"/>
      <c r="AO10" s="88"/>
    </row>
    <row r="11" spans="1:41" s="84" customFormat="1" ht="30" customHeight="1">
      <c r="A11" s="80">
        <v>3</v>
      </c>
      <c r="B11" s="140" t="s">
        <v>239</v>
      </c>
      <c r="C11" s="141" t="s">
        <v>240</v>
      </c>
      <c r="D11" s="142" t="s">
        <v>53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80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88"/>
      <c r="AN11" s="88"/>
      <c r="AO11" s="88"/>
    </row>
    <row r="12" spans="1:41" s="84" customFormat="1" ht="30" customHeight="1">
      <c r="A12" s="80">
        <v>4</v>
      </c>
      <c r="B12" s="143" t="s">
        <v>241</v>
      </c>
      <c r="C12" s="144" t="s">
        <v>242</v>
      </c>
      <c r="D12" s="116" t="s">
        <v>243</v>
      </c>
      <c r="E12" s="17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88"/>
      <c r="AN12" s="88"/>
      <c r="AO12" s="88"/>
    </row>
    <row r="13" spans="1:41" s="84" customFormat="1" ht="30" customHeight="1">
      <c r="A13" s="80">
        <v>5</v>
      </c>
      <c r="B13" s="140" t="s">
        <v>244</v>
      </c>
      <c r="C13" s="141" t="s">
        <v>245</v>
      </c>
      <c r="D13" s="142" t="s">
        <v>32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88"/>
      <c r="AN13" s="88"/>
      <c r="AO13" s="88"/>
    </row>
    <row r="14" spans="1:41" s="84" customFormat="1" ht="30" customHeight="1">
      <c r="A14" s="80">
        <v>6</v>
      </c>
      <c r="B14" s="140" t="s">
        <v>246</v>
      </c>
      <c r="C14" s="141" t="s">
        <v>247</v>
      </c>
      <c r="D14" s="142" t="s">
        <v>67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88"/>
      <c r="AN14" s="88"/>
      <c r="AO14" s="88"/>
    </row>
    <row r="15" spans="1:41" s="84" customFormat="1" ht="30" customHeight="1">
      <c r="A15" s="80">
        <v>7</v>
      </c>
      <c r="B15" s="140" t="s">
        <v>248</v>
      </c>
      <c r="C15" s="141" t="s">
        <v>134</v>
      </c>
      <c r="D15" s="142" t="s">
        <v>56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88"/>
      <c r="AN15" s="88"/>
      <c r="AO15" s="88"/>
    </row>
    <row r="16" spans="1:41" s="84" customFormat="1" ht="30" customHeight="1">
      <c r="A16" s="80">
        <v>8</v>
      </c>
      <c r="B16" s="140" t="s">
        <v>249</v>
      </c>
      <c r="C16" s="141" t="s">
        <v>70</v>
      </c>
      <c r="D16" s="142" t="s">
        <v>43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88"/>
      <c r="AN16" s="88"/>
      <c r="AO16" s="88"/>
    </row>
    <row r="17" spans="1:41" s="84" customFormat="1" ht="30" customHeight="1">
      <c r="A17" s="80">
        <v>9</v>
      </c>
      <c r="B17" s="140" t="s">
        <v>250</v>
      </c>
      <c r="C17" s="141" t="s">
        <v>251</v>
      </c>
      <c r="D17" s="145" t="s">
        <v>44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68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68"/>
      <c r="AB17" s="181"/>
      <c r="AC17" s="168"/>
      <c r="AD17" s="180"/>
      <c r="AE17" s="180"/>
      <c r="AF17" s="180"/>
      <c r="AG17" s="180"/>
      <c r="AH17" s="180"/>
      <c r="AI17" s="18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88"/>
      <c r="AN17" s="88"/>
      <c r="AO17" s="88"/>
    </row>
    <row r="18" spans="1:41" s="84" customFormat="1" ht="30" customHeight="1">
      <c r="A18" s="80">
        <v>10</v>
      </c>
      <c r="B18" s="140" t="s">
        <v>252</v>
      </c>
      <c r="C18" s="141" t="s">
        <v>253</v>
      </c>
      <c r="D18" s="142" t="s">
        <v>129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88"/>
      <c r="AN18" s="88"/>
      <c r="AO18" s="88"/>
    </row>
    <row r="19" spans="1:41" s="84" customFormat="1" ht="30" customHeight="1">
      <c r="A19" s="80">
        <v>11</v>
      </c>
      <c r="B19" s="140" t="s">
        <v>254</v>
      </c>
      <c r="C19" s="141" t="s">
        <v>255</v>
      </c>
      <c r="D19" s="142" t="s">
        <v>256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88"/>
      <c r="AN19" s="88"/>
      <c r="AO19" s="88"/>
    </row>
    <row r="20" spans="1:41" s="84" customFormat="1" ht="30" customHeight="1">
      <c r="A20" s="80">
        <v>12</v>
      </c>
      <c r="B20" s="140" t="s">
        <v>257</v>
      </c>
      <c r="C20" s="141" t="s">
        <v>97</v>
      </c>
      <c r="D20" s="142" t="s">
        <v>74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88"/>
      <c r="AN20" s="88"/>
      <c r="AO20" s="88"/>
    </row>
    <row r="21" spans="1:41" s="84" customFormat="1" ht="30" customHeight="1">
      <c r="A21" s="80">
        <v>13</v>
      </c>
      <c r="B21" s="140" t="s">
        <v>258</v>
      </c>
      <c r="C21" s="141" t="s">
        <v>259</v>
      </c>
      <c r="D21" s="142" t="s">
        <v>39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88"/>
      <c r="AN21" s="88"/>
      <c r="AO21" s="88"/>
    </row>
    <row r="22" spans="1:41" s="84" customFormat="1" ht="30" customHeight="1">
      <c r="A22" s="80">
        <v>14</v>
      </c>
      <c r="B22" s="140" t="s">
        <v>260</v>
      </c>
      <c r="C22" s="141" t="s">
        <v>111</v>
      </c>
      <c r="D22" s="142" t="s">
        <v>11</v>
      </c>
      <c r="E22" s="17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58"/>
      <c r="AB22" s="158"/>
      <c r="AC22" s="168"/>
      <c r="AD22" s="168"/>
      <c r="AE22" s="168"/>
      <c r="AF22" s="168"/>
      <c r="AG22" s="168"/>
      <c r="AH22" s="168"/>
      <c r="AI22" s="168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314"/>
      <c r="AN22" s="315"/>
      <c r="AO22" s="88"/>
    </row>
    <row r="23" spans="1:41" s="84" customFormat="1" ht="30" customHeight="1">
      <c r="A23" s="80">
        <v>15</v>
      </c>
      <c r="B23" s="140" t="s">
        <v>261</v>
      </c>
      <c r="C23" s="141" t="s">
        <v>115</v>
      </c>
      <c r="D23" s="142" t="s">
        <v>262</v>
      </c>
      <c r="E23" s="176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58"/>
      <c r="AB23" s="158"/>
      <c r="AC23" s="168"/>
      <c r="AD23" s="168"/>
      <c r="AE23" s="168"/>
      <c r="AF23" s="168"/>
      <c r="AG23" s="168"/>
      <c r="AH23" s="168"/>
      <c r="AI23" s="168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88"/>
      <c r="AN23" s="88"/>
      <c r="AO23" s="88"/>
    </row>
    <row r="24" spans="1:41" s="84" customFormat="1" ht="30" customHeight="1">
      <c r="A24" s="80">
        <v>16</v>
      </c>
      <c r="B24" s="140" t="s">
        <v>263</v>
      </c>
      <c r="C24" s="141" t="s">
        <v>264</v>
      </c>
      <c r="D24" s="142" t="s">
        <v>262</v>
      </c>
      <c r="E24" s="176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8"/>
      <c r="AB24" s="158"/>
      <c r="AC24" s="168"/>
      <c r="AD24" s="168"/>
      <c r="AE24" s="168"/>
      <c r="AF24" s="168"/>
      <c r="AG24" s="168"/>
      <c r="AH24" s="168"/>
      <c r="AI24" s="168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88"/>
      <c r="AN24" s="88"/>
      <c r="AO24" s="88"/>
    </row>
    <row r="25" spans="1:41" s="84" customFormat="1" ht="30" customHeight="1">
      <c r="A25" s="80">
        <v>17</v>
      </c>
      <c r="B25" s="140" t="s">
        <v>265</v>
      </c>
      <c r="C25" s="141" t="s">
        <v>266</v>
      </c>
      <c r="D25" s="142" t="s">
        <v>262</v>
      </c>
      <c r="E25" s="17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58"/>
      <c r="AB25" s="158"/>
      <c r="AC25" s="168"/>
      <c r="AD25" s="168"/>
      <c r="AE25" s="168"/>
      <c r="AF25" s="168"/>
      <c r="AG25" s="168"/>
      <c r="AH25" s="168"/>
      <c r="AI25" s="168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88"/>
      <c r="AN25" s="88"/>
      <c r="AO25" s="88"/>
    </row>
    <row r="26" spans="1:41" s="84" customFormat="1" ht="30" customHeight="1">
      <c r="A26" s="80">
        <v>18</v>
      </c>
      <c r="B26" s="140" t="s">
        <v>267</v>
      </c>
      <c r="C26" s="141" t="s">
        <v>75</v>
      </c>
      <c r="D26" s="142" t="s">
        <v>262</v>
      </c>
      <c r="E26" s="176"/>
      <c r="F26" s="168"/>
      <c r="G26" s="168"/>
      <c r="H26" s="168"/>
      <c r="I26" s="168"/>
      <c r="J26" s="168"/>
      <c r="K26" s="168"/>
      <c r="L26" s="168"/>
      <c r="M26" s="168"/>
      <c r="N26" s="180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58"/>
      <c r="AB26" s="158"/>
      <c r="AC26" s="168"/>
      <c r="AD26" s="168"/>
      <c r="AE26" s="168"/>
      <c r="AF26" s="168"/>
      <c r="AG26" s="168"/>
      <c r="AH26" s="168"/>
      <c r="AI26" s="168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88"/>
      <c r="AN26" s="88"/>
      <c r="AO26" s="88"/>
    </row>
    <row r="27" spans="1:41" s="84" customFormat="1" ht="30" customHeight="1">
      <c r="A27" s="80">
        <v>19</v>
      </c>
      <c r="B27" s="140" t="s">
        <v>268</v>
      </c>
      <c r="C27" s="141" t="s">
        <v>269</v>
      </c>
      <c r="D27" s="142" t="s">
        <v>142</v>
      </c>
      <c r="E27" s="17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58"/>
      <c r="AB27" s="158"/>
      <c r="AC27" s="168"/>
      <c r="AD27" s="168"/>
      <c r="AE27" s="168"/>
      <c r="AF27" s="168"/>
      <c r="AG27" s="168"/>
      <c r="AH27" s="168"/>
      <c r="AI27" s="168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88"/>
      <c r="AN27" s="88"/>
      <c r="AO27" s="88"/>
    </row>
    <row r="28" spans="1:41" s="84" customFormat="1" ht="30" customHeight="1">
      <c r="A28" s="80">
        <v>20</v>
      </c>
      <c r="B28" s="140" t="s">
        <v>270</v>
      </c>
      <c r="C28" s="141" t="s">
        <v>271</v>
      </c>
      <c r="D28" s="142" t="s">
        <v>29</v>
      </c>
      <c r="E28" s="17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58"/>
      <c r="AB28" s="158"/>
      <c r="AC28" s="168"/>
      <c r="AD28" s="168"/>
      <c r="AE28" s="168"/>
      <c r="AF28" s="168"/>
      <c r="AG28" s="168"/>
      <c r="AH28" s="168"/>
      <c r="AI28" s="168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88"/>
      <c r="AN28" s="88"/>
      <c r="AO28" s="88"/>
    </row>
    <row r="29" spans="1:41" s="84" customFormat="1" ht="30" customHeight="1">
      <c r="A29" s="80">
        <v>21</v>
      </c>
      <c r="B29" s="140" t="s">
        <v>272</v>
      </c>
      <c r="C29" s="141" t="s">
        <v>106</v>
      </c>
      <c r="D29" s="142" t="s">
        <v>107</v>
      </c>
      <c r="E29" s="176"/>
      <c r="F29" s="168"/>
      <c r="G29" s="168"/>
      <c r="H29" s="168"/>
      <c r="I29" s="168"/>
      <c r="J29" s="168"/>
      <c r="K29" s="168"/>
      <c r="L29" s="168"/>
      <c r="M29" s="168"/>
      <c r="N29" s="180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58"/>
      <c r="AB29" s="158"/>
      <c r="AC29" s="168"/>
      <c r="AD29" s="168"/>
      <c r="AE29" s="168"/>
      <c r="AF29" s="168"/>
      <c r="AG29" s="168"/>
      <c r="AH29" s="168"/>
      <c r="AI29" s="168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88"/>
      <c r="AN29" s="88"/>
      <c r="AO29" s="88"/>
    </row>
    <row r="30" spans="1:41" s="84" customFormat="1" ht="30" customHeight="1">
      <c r="A30" s="80">
        <v>22</v>
      </c>
      <c r="B30" s="140" t="s">
        <v>273</v>
      </c>
      <c r="C30" s="141" t="s">
        <v>131</v>
      </c>
      <c r="D30" s="142" t="s">
        <v>153</v>
      </c>
      <c r="E30" s="17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58"/>
      <c r="AB30" s="158"/>
      <c r="AC30" s="168"/>
      <c r="AD30" s="168"/>
      <c r="AE30" s="168"/>
      <c r="AF30" s="168"/>
      <c r="AG30" s="168"/>
      <c r="AH30" s="168"/>
      <c r="AI30" s="168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88"/>
      <c r="AN30" s="88"/>
      <c r="AO30" s="88"/>
    </row>
    <row r="31" spans="1:41" s="84" customFormat="1" ht="30" customHeight="1">
      <c r="A31" s="80">
        <v>23</v>
      </c>
      <c r="B31" s="140" t="s">
        <v>274</v>
      </c>
      <c r="C31" s="141" t="s">
        <v>70</v>
      </c>
      <c r="D31" s="145" t="s">
        <v>91</v>
      </c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58"/>
      <c r="AB31" s="158"/>
      <c r="AC31" s="168"/>
      <c r="AD31" s="168"/>
      <c r="AE31" s="168"/>
      <c r="AF31" s="168"/>
      <c r="AG31" s="168"/>
      <c r="AH31" s="168"/>
      <c r="AI31" s="168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88"/>
      <c r="AN31" s="88"/>
      <c r="AO31" s="88"/>
    </row>
    <row r="32" spans="1:41" s="84" customFormat="1" ht="30" customHeight="1">
      <c r="A32" s="80">
        <v>24</v>
      </c>
      <c r="B32" s="140" t="s">
        <v>275</v>
      </c>
      <c r="C32" s="141" t="s">
        <v>276</v>
      </c>
      <c r="D32" s="142" t="s">
        <v>91</v>
      </c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58"/>
      <c r="AB32" s="158"/>
      <c r="AC32" s="168"/>
      <c r="AD32" s="168"/>
      <c r="AE32" s="168"/>
      <c r="AF32" s="168"/>
      <c r="AG32" s="168"/>
      <c r="AH32" s="168"/>
      <c r="AI32" s="168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88"/>
      <c r="AN32" s="88"/>
      <c r="AO32" s="88"/>
    </row>
    <row r="33" spans="1:44" s="84" customFormat="1" ht="30" customHeight="1">
      <c r="A33" s="80">
        <v>25</v>
      </c>
      <c r="B33" s="140" t="s">
        <v>277</v>
      </c>
      <c r="C33" s="141" t="s">
        <v>45</v>
      </c>
      <c r="D33" s="142" t="s">
        <v>83</v>
      </c>
      <c r="E33" s="176"/>
      <c r="F33" s="168"/>
      <c r="G33" s="168"/>
      <c r="H33" s="168"/>
      <c r="I33" s="168"/>
      <c r="J33" s="168"/>
      <c r="K33" s="168"/>
      <c r="L33" s="168"/>
      <c r="M33" s="168"/>
      <c r="N33" s="180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58"/>
      <c r="AB33" s="158"/>
      <c r="AC33" s="168"/>
      <c r="AD33" s="168"/>
      <c r="AE33" s="168"/>
      <c r="AF33" s="168"/>
      <c r="AG33" s="168"/>
      <c r="AH33" s="168"/>
      <c r="AI33" s="168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88"/>
      <c r="AN33" s="88"/>
      <c r="AO33" s="88"/>
    </row>
    <row r="34" spans="1:44" s="84" customFormat="1" ht="30" customHeight="1">
      <c r="A34" s="80">
        <v>26</v>
      </c>
      <c r="B34" s="140"/>
      <c r="C34" s="141"/>
      <c r="D34" s="142"/>
      <c r="E34" s="17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58"/>
      <c r="AB34" s="158"/>
      <c r="AC34" s="168"/>
      <c r="AD34" s="168"/>
      <c r="AE34" s="168"/>
      <c r="AF34" s="168"/>
      <c r="AG34" s="168"/>
      <c r="AH34" s="168"/>
      <c r="AI34" s="168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88"/>
      <c r="AN34" s="88"/>
      <c r="AO34" s="88"/>
    </row>
    <row r="35" spans="1:44" s="84" customFormat="1" ht="48" customHeight="1">
      <c r="A35" s="316" t="s">
        <v>12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80">
        <f>SUM(AJ9:AJ34)</f>
        <v>0</v>
      </c>
      <c r="AK35" s="80">
        <f>SUM(AK9:AK34)</f>
        <v>0</v>
      </c>
      <c r="AL35" s="80">
        <f>SUM(AL9:AL34)</f>
        <v>0</v>
      </c>
      <c r="AM35" s="88"/>
      <c r="AN35" s="89"/>
      <c r="AO35" s="89"/>
      <c r="AP35" s="77"/>
      <c r="AQ35" s="77"/>
      <c r="AR35" s="77"/>
    </row>
    <row r="36" spans="1:44" s="84" customFormat="1" ht="30" customHeight="1">
      <c r="A36" s="90"/>
      <c r="B36" s="90"/>
      <c r="C36" s="100"/>
      <c r="D36" s="100"/>
      <c r="E36" s="10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0"/>
      <c r="AK36" s="90"/>
      <c r="AL36" s="90"/>
      <c r="AM36" s="88"/>
      <c r="AN36" s="88"/>
      <c r="AO36" s="88"/>
    </row>
    <row r="37" spans="1:44" s="84" customFormat="1" ht="41.25" customHeight="1">
      <c r="A37" s="317" t="s">
        <v>13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8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4" customFormat="1" ht="30" customHeight="1">
      <c r="A38" s="80" t="s">
        <v>5</v>
      </c>
      <c r="B38" s="81"/>
      <c r="C38" s="310" t="s">
        <v>7</v>
      </c>
      <c r="D38" s="311"/>
      <c r="E38" s="82">
        <v>1</v>
      </c>
      <c r="F38" s="82">
        <v>2</v>
      </c>
      <c r="G38" s="82">
        <v>3</v>
      </c>
      <c r="H38" s="82">
        <v>4</v>
      </c>
      <c r="I38" s="82">
        <v>5</v>
      </c>
      <c r="J38" s="82">
        <v>6</v>
      </c>
      <c r="K38" s="82">
        <v>7</v>
      </c>
      <c r="L38" s="82">
        <v>8</v>
      </c>
      <c r="M38" s="82">
        <v>9</v>
      </c>
      <c r="N38" s="82">
        <v>10</v>
      </c>
      <c r="O38" s="82">
        <v>11</v>
      </c>
      <c r="P38" s="82">
        <v>12</v>
      </c>
      <c r="Q38" s="82">
        <v>13</v>
      </c>
      <c r="R38" s="82">
        <v>14</v>
      </c>
      <c r="S38" s="82">
        <v>15</v>
      </c>
      <c r="T38" s="82">
        <v>16</v>
      </c>
      <c r="U38" s="82">
        <v>17</v>
      </c>
      <c r="V38" s="82">
        <v>18</v>
      </c>
      <c r="W38" s="82">
        <v>19</v>
      </c>
      <c r="X38" s="82">
        <v>20</v>
      </c>
      <c r="Y38" s="82">
        <v>21</v>
      </c>
      <c r="Z38" s="82">
        <v>22</v>
      </c>
      <c r="AA38" s="82">
        <v>23</v>
      </c>
      <c r="AB38" s="82">
        <v>24</v>
      </c>
      <c r="AC38" s="82">
        <v>25</v>
      </c>
      <c r="AD38" s="82">
        <v>26</v>
      </c>
      <c r="AE38" s="82">
        <v>27</v>
      </c>
      <c r="AF38" s="82">
        <v>28</v>
      </c>
      <c r="AG38" s="82">
        <v>29</v>
      </c>
      <c r="AH38" s="82">
        <v>30</v>
      </c>
      <c r="AI38" s="82">
        <v>31</v>
      </c>
      <c r="AJ38" s="92" t="s">
        <v>20</v>
      </c>
      <c r="AK38" s="92" t="s">
        <v>21</v>
      </c>
      <c r="AL38" s="92" t="s">
        <v>22</v>
      </c>
      <c r="AM38" s="92" t="s">
        <v>23</v>
      </c>
      <c r="AN38" s="93" t="s">
        <v>24</v>
      </c>
      <c r="AO38" s="93" t="s">
        <v>25</v>
      </c>
    </row>
    <row r="39" spans="1:44" s="84" customFormat="1" ht="30" customHeight="1">
      <c r="A39" s="80">
        <v>1</v>
      </c>
      <c r="B39" s="140" t="s">
        <v>235</v>
      </c>
      <c r="C39" s="141" t="s">
        <v>236</v>
      </c>
      <c r="D39" s="142" t="s">
        <v>66</v>
      </c>
      <c r="E39" s="99"/>
      <c r="F39" s="85"/>
      <c r="G39" s="85" t="s">
        <v>15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94">
        <f>COUNTIF(E39:AI39,"BT")</f>
        <v>0</v>
      </c>
      <c r="AK39" s="94">
        <f>COUNTIF(F39:AJ39,"D")</f>
        <v>1</v>
      </c>
      <c r="AL39" s="94">
        <f>COUNTIF(G39:AK39,"ĐP")</f>
        <v>0</v>
      </c>
      <c r="AM39" s="94">
        <f>COUNTIF(H39:AL39,"CT")</f>
        <v>0</v>
      </c>
      <c r="AN39" s="94">
        <f>COUNTIF(I39:AM39,"HT")</f>
        <v>0</v>
      </c>
      <c r="AO39" s="94">
        <f>COUNTIF(J39:AN39,"VK")</f>
        <v>0</v>
      </c>
      <c r="AP39" s="314"/>
      <c r="AQ39" s="315"/>
    </row>
    <row r="40" spans="1:44" s="84" customFormat="1" ht="30" customHeight="1">
      <c r="A40" s="80">
        <v>2</v>
      </c>
      <c r="B40" s="140" t="s">
        <v>237</v>
      </c>
      <c r="C40" s="141" t="s">
        <v>238</v>
      </c>
      <c r="D40" s="142" t="s">
        <v>84</v>
      </c>
      <c r="E40" s="10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4">
        <f t="shared" ref="AJ40:AJ64" si="3">COUNTIF(E40:AI40,"BT")</f>
        <v>0</v>
      </c>
      <c r="AK40" s="94">
        <f t="shared" ref="AK40:AK64" si="4">COUNTIF(F40:AJ40,"D")</f>
        <v>0</v>
      </c>
      <c r="AL40" s="94">
        <f t="shared" ref="AL40:AL64" si="5">COUNTIF(G40:AK40,"ĐP")</f>
        <v>0</v>
      </c>
      <c r="AM40" s="94">
        <f t="shared" ref="AM40:AM64" si="6">COUNTIF(H40:AL40,"CT")</f>
        <v>0</v>
      </c>
      <c r="AN40" s="94">
        <f t="shared" ref="AN40:AN64" si="7">COUNTIF(I40:AM40,"HT")</f>
        <v>0</v>
      </c>
      <c r="AO40" s="94">
        <f t="shared" ref="AO40:AO64" si="8">COUNTIF(J40:AN40,"VK")</f>
        <v>0</v>
      </c>
      <c r="AP40" s="88"/>
      <c r="AQ40" s="88"/>
    </row>
    <row r="41" spans="1:44" s="84" customFormat="1" ht="30" customHeight="1">
      <c r="A41" s="80">
        <v>3</v>
      </c>
      <c r="B41" s="140" t="s">
        <v>239</v>
      </c>
      <c r="C41" s="141" t="s">
        <v>240</v>
      </c>
      <c r="D41" s="142" t="s">
        <v>53</v>
      </c>
      <c r="E41" s="99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94">
        <f t="shared" si="3"/>
        <v>0</v>
      </c>
      <c r="AK41" s="94">
        <f t="shared" si="4"/>
        <v>0</v>
      </c>
      <c r="AL41" s="94">
        <f t="shared" si="5"/>
        <v>0</v>
      </c>
      <c r="AM41" s="94">
        <f t="shared" si="6"/>
        <v>0</v>
      </c>
      <c r="AN41" s="94">
        <f t="shared" si="7"/>
        <v>0</v>
      </c>
      <c r="AO41" s="94">
        <f t="shared" si="8"/>
        <v>0</v>
      </c>
      <c r="AP41" s="88"/>
      <c r="AQ41" s="88"/>
    </row>
    <row r="42" spans="1:44" s="84" customFormat="1" ht="30" customHeight="1">
      <c r="A42" s="80">
        <v>4</v>
      </c>
      <c r="B42" s="143" t="s">
        <v>241</v>
      </c>
      <c r="C42" s="144" t="s">
        <v>242</v>
      </c>
      <c r="D42" s="116" t="s">
        <v>243</v>
      </c>
      <c r="E42" s="9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94">
        <f t="shared" si="3"/>
        <v>0</v>
      </c>
      <c r="AK42" s="94">
        <f t="shared" si="4"/>
        <v>0</v>
      </c>
      <c r="AL42" s="94">
        <f t="shared" si="5"/>
        <v>0</v>
      </c>
      <c r="AM42" s="94">
        <f t="shared" si="6"/>
        <v>0</v>
      </c>
      <c r="AN42" s="94">
        <f t="shared" si="7"/>
        <v>0</v>
      </c>
      <c r="AO42" s="94">
        <f t="shared" si="8"/>
        <v>0</v>
      </c>
      <c r="AP42" s="88"/>
      <c r="AQ42" s="88"/>
    </row>
    <row r="43" spans="1:44" s="84" customFormat="1" ht="30" customHeight="1">
      <c r="A43" s="80">
        <v>5</v>
      </c>
      <c r="B43" s="140" t="s">
        <v>244</v>
      </c>
      <c r="C43" s="141" t="s">
        <v>245</v>
      </c>
      <c r="D43" s="142" t="s">
        <v>32</v>
      </c>
      <c r="E43" s="99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94">
        <f t="shared" si="3"/>
        <v>0</v>
      </c>
      <c r="AK43" s="94">
        <f t="shared" si="4"/>
        <v>0</v>
      </c>
      <c r="AL43" s="94">
        <f t="shared" si="5"/>
        <v>0</v>
      </c>
      <c r="AM43" s="94">
        <f t="shared" si="6"/>
        <v>0</v>
      </c>
      <c r="AN43" s="94">
        <f t="shared" si="7"/>
        <v>0</v>
      </c>
      <c r="AO43" s="94">
        <f t="shared" si="8"/>
        <v>0</v>
      </c>
      <c r="AP43" s="88"/>
      <c r="AQ43" s="88"/>
    </row>
    <row r="44" spans="1:44" s="84" customFormat="1" ht="30" customHeight="1">
      <c r="A44" s="80">
        <v>6</v>
      </c>
      <c r="B44" s="140" t="s">
        <v>246</v>
      </c>
      <c r="C44" s="141" t="s">
        <v>247</v>
      </c>
      <c r="D44" s="142" t="s">
        <v>67</v>
      </c>
      <c r="E44" s="99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94">
        <f t="shared" si="3"/>
        <v>0</v>
      </c>
      <c r="AK44" s="94">
        <f t="shared" si="4"/>
        <v>0</v>
      </c>
      <c r="AL44" s="94">
        <f t="shared" si="5"/>
        <v>0</v>
      </c>
      <c r="AM44" s="94">
        <f t="shared" si="6"/>
        <v>0</v>
      </c>
      <c r="AN44" s="94">
        <f t="shared" si="7"/>
        <v>0</v>
      </c>
      <c r="AO44" s="94">
        <f t="shared" si="8"/>
        <v>0</v>
      </c>
      <c r="AP44" s="88"/>
      <c r="AQ44" s="88"/>
    </row>
    <row r="45" spans="1:44" s="84" customFormat="1" ht="30" customHeight="1">
      <c r="A45" s="80">
        <v>7</v>
      </c>
      <c r="B45" s="140" t="s">
        <v>248</v>
      </c>
      <c r="C45" s="141" t="s">
        <v>134</v>
      </c>
      <c r="D45" s="142" t="s">
        <v>56</v>
      </c>
      <c r="E45" s="99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94">
        <f t="shared" si="3"/>
        <v>0</v>
      </c>
      <c r="AK45" s="94">
        <f t="shared" si="4"/>
        <v>0</v>
      </c>
      <c r="AL45" s="94">
        <f t="shared" si="5"/>
        <v>0</v>
      </c>
      <c r="AM45" s="94">
        <f t="shared" si="6"/>
        <v>0</v>
      </c>
      <c r="AN45" s="94">
        <f t="shared" si="7"/>
        <v>0</v>
      </c>
      <c r="AO45" s="94">
        <f t="shared" si="8"/>
        <v>0</v>
      </c>
      <c r="AP45" s="88"/>
      <c r="AQ45" s="88"/>
    </row>
    <row r="46" spans="1:44" s="84" customFormat="1" ht="30" customHeight="1">
      <c r="A46" s="80">
        <v>8</v>
      </c>
      <c r="B46" s="140" t="s">
        <v>249</v>
      </c>
      <c r="C46" s="141" t="s">
        <v>70</v>
      </c>
      <c r="D46" s="142" t="s">
        <v>43</v>
      </c>
      <c r="E46" s="99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94">
        <f t="shared" si="3"/>
        <v>0</v>
      </c>
      <c r="AK46" s="94">
        <f t="shared" si="4"/>
        <v>0</v>
      </c>
      <c r="AL46" s="94">
        <f t="shared" si="5"/>
        <v>0</v>
      </c>
      <c r="AM46" s="94">
        <f t="shared" si="6"/>
        <v>0</v>
      </c>
      <c r="AN46" s="94">
        <f t="shared" si="7"/>
        <v>0</v>
      </c>
      <c r="AO46" s="94">
        <f t="shared" si="8"/>
        <v>0</v>
      </c>
      <c r="AP46" s="88"/>
      <c r="AQ46" s="88"/>
    </row>
    <row r="47" spans="1:44" s="84" customFormat="1" ht="30" customHeight="1">
      <c r="A47" s="80">
        <v>9</v>
      </c>
      <c r="B47" s="140" t="s">
        <v>250</v>
      </c>
      <c r="C47" s="141" t="s">
        <v>251</v>
      </c>
      <c r="D47" s="145" t="s">
        <v>44</v>
      </c>
      <c r="E47" s="99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4">
        <f t="shared" si="3"/>
        <v>0</v>
      </c>
      <c r="AK47" s="94">
        <f t="shared" si="4"/>
        <v>0</v>
      </c>
      <c r="AL47" s="94">
        <f t="shared" si="5"/>
        <v>0</v>
      </c>
      <c r="AM47" s="94">
        <f t="shared" si="6"/>
        <v>0</v>
      </c>
      <c r="AN47" s="94">
        <f t="shared" si="7"/>
        <v>0</v>
      </c>
      <c r="AO47" s="94">
        <f t="shared" si="8"/>
        <v>0</v>
      </c>
      <c r="AP47" s="88"/>
      <c r="AQ47" s="88"/>
    </row>
    <row r="48" spans="1:44" s="84" customFormat="1" ht="30" customHeight="1">
      <c r="A48" s="80">
        <v>10</v>
      </c>
      <c r="B48" s="140" t="s">
        <v>252</v>
      </c>
      <c r="C48" s="141" t="s">
        <v>253</v>
      </c>
      <c r="D48" s="142" t="s">
        <v>129</v>
      </c>
      <c r="E48" s="99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94">
        <f t="shared" si="3"/>
        <v>0</v>
      </c>
      <c r="AK48" s="94">
        <f t="shared" si="4"/>
        <v>0</v>
      </c>
      <c r="AL48" s="94">
        <f t="shared" si="5"/>
        <v>0</v>
      </c>
      <c r="AM48" s="94">
        <f t="shared" si="6"/>
        <v>0</v>
      </c>
      <c r="AN48" s="94">
        <f t="shared" si="7"/>
        <v>0</v>
      </c>
      <c r="AO48" s="94">
        <f t="shared" si="8"/>
        <v>0</v>
      </c>
      <c r="AP48" s="88"/>
      <c r="AQ48" s="88"/>
    </row>
    <row r="49" spans="1:43" s="84" customFormat="1" ht="30" customHeight="1">
      <c r="A49" s="80">
        <v>11</v>
      </c>
      <c r="B49" s="140" t="s">
        <v>254</v>
      </c>
      <c r="C49" s="141" t="s">
        <v>255</v>
      </c>
      <c r="D49" s="142" t="s">
        <v>256</v>
      </c>
      <c r="E49" s="99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94">
        <f t="shared" si="3"/>
        <v>0</v>
      </c>
      <c r="AK49" s="94">
        <f t="shared" si="4"/>
        <v>0</v>
      </c>
      <c r="AL49" s="94">
        <f t="shared" si="5"/>
        <v>0</v>
      </c>
      <c r="AM49" s="94">
        <f t="shared" si="6"/>
        <v>0</v>
      </c>
      <c r="AN49" s="94">
        <f t="shared" si="7"/>
        <v>0</v>
      </c>
      <c r="AO49" s="94">
        <f t="shared" si="8"/>
        <v>0</v>
      </c>
      <c r="AP49" s="88"/>
      <c r="AQ49" s="88"/>
    </row>
    <row r="50" spans="1:43" s="84" customFormat="1" ht="30" customHeight="1">
      <c r="A50" s="80">
        <v>12</v>
      </c>
      <c r="B50" s="140" t="s">
        <v>257</v>
      </c>
      <c r="C50" s="141" t="s">
        <v>97</v>
      </c>
      <c r="D50" s="142" t="s">
        <v>74</v>
      </c>
      <c r="E50" s="99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94">
        <f t="shared" si="3"/>
        <v>0</v>
      </c>
      <c r="AK50" s="94">
        <f t="shared" si="4"/>
        <v>0</v>
      </c>
      <c r="AL50" s="94">
        <f t="shared" si="5"/>
        <v>0</v>
      </c>
      <c r="AM50" s="94">
        <f t="shared" si="6"/>
        <v>0</v>
      </c>
      <c r="AN50" s="94">
        <f t="shared" si="7"/>
        <v>0</v>
      </c>
      <c r="AO50" s="94">
        <f t="shared" si="8"/>
        <v>0</v>
      </c>
      <c r="AP50" s="88"/>
      <c r="AQ50" s="88"/>
    </row>
    <row r="51" spans="1:43" s="84" customFormat="1" ht="30" customHeight="1">
      <c r="A51" s="80">
        <v>13</v>
      </c>
      <c r="B51" s="140" t="s">
        <v>258</v>
      </c>
      <c r="C51" s="141" t="s">
        <v>259</v>
      </c>
      <c r="D51" s="142" t="s">
        <v>39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94">
        <f t="shared" si="3"/>
        <v>0</v>
      </c>
      <c r="AK51" s="94">
        <f t="shared" si="4"/>
        <v>0</v>
      </c>
      <c r="AL51" s="94">
        <f t="shared" si="5"/>
        <v>0</v>
      </c>
      <c r="AM51" s="94">
        <f t="shared" si="6"/>
        <v>0</v>
      </c>
      <c r="AN51" s="94">
        <f t="shared" si="7"/>
        <v>0</v>
      </c>
      <c r="AO51" s="94">
        <f t="shared" si="8"/>
        <v>0</v>
      </c>
      <c r="AP51" s="88"/>
      <c r="AQ51" s="88"/>
    </row>
    <row r="52" spans="1:43" s="84" customFormat="1" ht="30" customHeight="1">
      <c r="A52" s="80">
        <v>14</v>
      </c>
      <c r="B52" s="140" t="s">
        <v>260</v>
      </c>
      <c r="C52" s="141" t="s">
        <v>111</v>
      </c>
      <c r="D52" s="142" t="s">
        <v>11</v>
      </c>
      <c r="E52" s="99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94">
        <f t="shared" si="3"/>
        <v>0</v>
      </c>
      <c r="AK52" s="94">
        <f t="shared" si="4"/>
        <v>0</v>
      </c>
      <c r="AL52" s="94">
        <f t="shared" si="5"/>
        <v>0</v>
      </c>
      <c r="AM52" s="94">
        <f t="shared" si="6"/>
        <v>0</v>
      </c>
      <c r="AN52" s="94">
        <f t="shared" si="7"/>
        <v>0</v>
      </c>
      <c r="AO52" s="94">
        <f t="shared" si="8"/>
        <v>0</v>
      </c>
      <c r="AP52" s="314"/>
      <c r="AQ52" s="315"/>
    </row>
    <row r="53" spans="1:43" s="84" customFormat="1" ht="30" customHeight="1">
      <c r="A53" s="80">
        <v>15</v>
      </c>
      <c r="B53" s="140" t="s">
        <v>261</v>
      </c>
      <c r="C53" s="141" t="s">
        <v>115</v>
      </c>
      <c r="D53" s="142" t="s">
        <v>262</v>
      </c>
      <c r="E53" s="99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94">
        <f t="shared" si="3"/>
        <v>0</v>
      </c>
      <c r="AK53" s="94">
        <f t="shared" si="4"/>
        <v>0</v>
      </c>
      <c r="AL53" s="94">
        <f t="shared" si="5"/>
        <v>0</v>
      </c>
      <c r="AM53" s="94">
        <f t="shared" si="6"/>
        <v>0</v>
      </c>
      <c r="AN53" s="94">
        <f t="shared" si="7"/>
        <v>0</v>
      </c>
      <c r="AO53" s="94">
        <f t="shared" si="8"/>
        <v>0</v>
      </c>
    </row>
    <row r="54" spans="1:43" s="84" customFormat="1" ht="30" customHeight="1">
      <c r="A54" s="80">
        <v>16</v>
      </c>
      <c r="B54" s="140" t="s">
        <v>263</v>
      </c>
      <c r="C54" s="141" t="s">
        <v>264</v>
      </c>
      <c r="D54" s="142" t="s">
        <v>262</v>
      </c>
      <c r="E54" s="99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94">
        <f t="shared" si="3"/>
        <v>0</v>
      </c>
      <c r="AK54" s="94">
        <f t="shared" si="4"/>
        <v>0</v>
      </c>
      <c r="AL54" s="94">
        <f t="shared" si="5"/>
        <v>0</v>
      </c>
      <c r="AM54" s="94">
        <f t="shared" si="6"/>
        <v>0</v>
      </c>
      <c r="AN54" s="94">
        <f t="shared" si="7"/>
        <v>0</v>
      </c>
      <c r="AO54" s="94">
        <f t="shared" si="8"/>
        <v>0</v>
      </c>
    </row>
    <row r="55" spans="1:43" s="84" customFormat="1" ht="30" customHeight="1">
      <c r="A55" s="80">
        <v>17</v>
      </c>
      <c r="B55" s="140" t="s">
        <v>265</v>
      </c>
      <c r="C55" s="141" t="s">
        <v>266</v>
      </c>
      <c r="D55" s="142" t="s">
        <v>262</v>
      </c>
      <c r="E55" s="99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94">
        <f t="shared" si="3"/>
        <v>0</v>
      </c>
      <c r="AK55" s="94">
        <f t="shared" si="4"/>
        <v>0</v>
      </c>
      <c r="AL55" s="94">
        <f t="shared" si="5"/>
        <v>0</v>
      </c>
      <c r="AM55" s="94">
        <f t="shared" si="6"/>
        <v>0</v>
      </c>
      <c r="AN55" s="94">
        <f t="shared" si="7"/>
        <v>0</v>
      </c>
      <c r="AO55" s="94">
        <f t="shared" si="8"/>
        <v>0</v>
      </c>
    </row>
    <row r="56" spans="1:43" s="84" customFormat="1" ht="30" customHeight="1">
      <c r="A56" s="80">
        <v>18</v>
      </c>
      <c r="B56" s="140" t="s">
        <v>267</v>
      </c>
      <c r="C56" s="141" t="s">
        <v>75</v>
      </c>
      <c r="D56" s="142" t="s">
        <v>262</v>
      </c>
      <c r="E56" s="99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94">
        <f t="shared" si="3"/>
        <v>0</v>
      </c>
      <c r="AK56" s="94">
        <f t="shared" si="4"/>
        <v>0</v>
      </c>
      <c r="AL56" s="94">
        <f t="shared" si="5"/>
        <v>0</v>
      </c>
      <c r="AM56" s="94">
        <f t="shared" si="6"/>
        <v>0</v>
      </c>
      <c r="AN56" s="94">
        <f t="shared" si="7"/>
        <v>0</v>
      </c>
      <c r="AO56" s="94">
        <f t="shared" si="8"/>
        <v>0</v>
      </c>
    </row>
    <row r="57" spans="1:43" s="84" customFormat="1" ht="30" customHeight="1">
      <c r="A57" s="80">
        <v>19</v>
      </c>
      <c r="B57" s="140" t="s">
        <v>268</v>
      </c>
      <c r="C57" s="141" t="s">
        <v>269</v>
      </c>
      <c r="D57" s="142" t="s">
        <v>142</v>
      </c>
      <c r="E57" s="99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94">
        <f t="shared" si="3"/>
        <v>0</v>
      </c>
      <c r="AK57" s="94">
        <f t="shared" si="4"/>
        <v>0</v>
      </c>
      <c r="AL57" s="94">
        <f t="shared" si="5"/>
        <v>0</v>
      </c>
      <c r="AM57" s="94">
        <f t="shared" si="6"/>
        <v>0</v>
      </c>
      <c r="AN57" s="94">
        <f t="shared" si="7"/>
        <v>0</v>
      </c>
      <c r="AO57" s="94">
        <f t="shared" si="8"/>
        <v>0</v>
      </c>
    </row>
    <row r="58" spans="1:43" s="84" customFormat="1" ht="30" customHeight="1">
      <c r="A58" s="80">
        <v>20</v>
      </c>
      <c r="B58" s="140" t="s">
        <v>270</v>
      </c>
      <c r="C58" s="141" t="s">
        <v>271</v>
      </c>
      <c r="D58" s="142" t="s">
        <v>29</v>
      </c>
      <c r="E58" s="99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94">
        <f t="shared" si="3"/>
        <v>0</v>
      </c>
      <c r="AK58" s="94">
        <f t="shared" si="4"/>
        <v>0</v>
      </c>
      <c r="AL58" s="94">
        <f t="shared" si="5"/>
        <v>0</v>
      </c>
      <c r="AM58" s="94">
        <f t="shared" si="6"/>
        <v>0</v>
      </c>
      <c r="AN58" s="94">
        <f t="shared" si="7"/>
        <v>0</v>
      </c>
      <c r="AO58" s="94">
        <f t="shared" si="8"/>
        <v>0</v>
      </c>
    </row>
    <row r="59" spans="1:43" s="84" customFormat="1" ht="30" customHeight="1">
      <c r="A59" s="80">
        <v>21</v>
      </c>
      <c r="B59" s="140" t="s">
        <v>272</v>
      </c>
      <c r="C59" s="141" t="s">
        <v>106</v>
      </c>
      <c r="D59" s="142" t="s">
        <v>107</v>
      </c>
      <c r="E59" s="99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94">
        <f t="shared" si="3"/>
        <v>0</v>
      </c>
      <c r="AK59" s="94">
        <f t="shared" si="4"/>
        <v>0</v>
      </c>
      <c r="AL59" s="94">
        <f t="shared" si="5"/>
        <v>0</v>
      </c>
      <c r="AM59" s="94">
        <f t="shared" si="6"/>
        <v>0</v>
      </c>
      <c r="AN59" s="94">
        <f t="shared" si="7"/>
        <v>0</v>
      </c>
      <c r="AO59" s="94">
        <f t="shared" si="8"/>
        <v>0</v>
      </c>
    </row>
    <row r="60" spans="1:43" s="84" customFormat="1" ht="30" customHeight="1">
      <c r="A60" s="80">
        <v>22</v>
      </c>
      <c r="B60" s="140" t="s">
        <v>273</v>
      </c>
      <c r="C60" s="141" t="s">
        <v>131</v>
      </c>
      <c r="D60" s="142" t="s">
        <v>153</v>
      </c>
      <c r="E60" s="99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94">
        <f t="shared" si="3"/>
        <v>0</v>
      </c>
      <c r="AK60" s="94">
        <f t="shared" si="4"/>
        <v>0</v>
      </c>
      <c r="AL60" s="94">
        <f t="shared" si="5"/>
        <v>0</v>
      </c>
      <c r="AM60" s="94">
        <f t="shared" si="6"/>
        <v>0</v>
      </c>
      <c r="AN60" s="94">
        <f t="shared" si="7"/>
        <v>0</v>
      </c>
      <c r="AO60" s="94">
        <f t="shared" si="8"/>
        <v>0</v>
      </c>
    </row>
    <row r="61" spans="1:43" s="84" customFormat="1" ht="30" customHeight="1">
      <c r="A61" s="80">
        <v>23</v>
      </c>
      <c r="B61" s="140" t="s">
        <v>274</v>
      </c>
      <c r="C61" s="141" t="s">
        <v>70</v>
      </c>
      <c r="D61" s="145" t="s">
        <v>91</v>
      </c>
      <c r="E61" s="99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94">
        <f t="shared" si="3"/>
        <v>0</v>
      </c>
      <c r="AK61" s="94">
        <f t="shared" si="4"/>
        <v>0</v>
      </c>
      <c r="AL61" s="94">
        <f t="shared" si="5"/>
        <v>0</v>
      </c>
      <c r="AM61" s="94">
        <f t="shared" si="6"/>
        <v>0</v>
      </c>
      <c r="AN61" s="94">
        <f t="shared" si="7"/>
        <v>0</v>
      </c>
      <c r="AO61" s="94">
        <f t="shared" si="8"/>
        <v>0</v>
      </c>
    </row>
    <row r="62" spans="1:43" s="84" customFormat="1" ht="30" customHeight="1">
      <c r="A62" s="80">
        <v>24</v>
      </c>
      <c r="B62" s="140" t="s">
        <v>275</v>
      </c>
      <c r="C62" s="141" t="s">
        <v>276</v>
      </c>
      <c r="D62" s="142" t="s">
        <v>91</v>
      </c>
      <c r="E62" s="99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94">
        <f t="shared" si="3"/>
        <v>0</v>
      </c>
      <c r="AK62" s="94">
        <f t="shared" si="4"/>
        <v>0</v>
      </c>
      <c r="AL62" s="94">
        <f t="shared" si="5"/>
        <v>0</v>
      </c>
      <c r="AM62" s="94">
        <f t="shared" si="6"/>
        <v>0</v>
      </c>
      <c r="AN62" s="94">
        <f t="shared" si="7"/>
        <v>0</v>
      </c>
      <c r="AO62" s="94">
        <f t="shared" si="8"/>
        <v>0</v>
      </c>
    </row>
    <row r="63" spans="1:43" s="84" customFormat="1" ht="30" customHeight="1">
      <c r="A63" s="80">
        <v>25</v>
      </c>
      <c r="B63" s="140" t="s">
        <v>277</v>
      </c>
      <c r="C63" s="141" t="s">
        <v>45</v>
      </c>
      <c r="D63" s="142" t="s">
        <v>83</v>
      </c>
      <c r="E63" s="99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94">
        <f t="shared" si="3"/>
        <v>0</v>
      </c>
      <c r="AK63" s="94">
        <f t="shared" si="4"/>
        <v>0</v>
      </c>
      <c r="AL63" s="94">
        <f t="shared" si="5"/>
        <v>0</v>
      </c>
      <c r="AM63" s="94">
        <f t="shared" si="6"/>
        <v>0</v>
      </c>
      <c r="AN63" s="94">
        <f t="shared" si="7"/>
        <v>0</v>
      </c>
      <c r="AO63" s="94">
        <f t="shared" si="8"/>
        <v>0</v>
      </c>
    </row>
    <row r="64" spans="1:43" s="84" customFormat="1" ht="30" customHeight="1">
      <c r="A64" s="80">
        <v>26</v>
      </c>
      <c r="B64" s="140"/>
      <c r="C64" s="141"/>
      <c r="D64" s="142"/>
      <c r="E64" s="99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94">
        <f t="shared" si="3"/>
        <v>0</v>
      </c>
      <c r="AK64" s="94">
        <f t="shared" si="4"/>
        <v>0</v>
      </c>
      <c r="AL64" s="94">
        <f t="shared" si="5"/>
        <v>0</v>
      </c>
      <c r="AM64" s="94">
        <f t="shared" si="6"/>
        <v>0</v>
      </c>
      <c r="AN64" s="94">
        <f t="shared" si="7"/>
        <v>0</v>
      </c>
      <c r="AO64" s="94">
        <f t="shared" si="8"/>
        <v>0</v>
      </c>
    </row>
    <row r="65" spans="1:41" ht="51" customHeight="1">
      <c r="A65" s="316" t="s">
        <v>12</v>
      </c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80">
        <f t="shared" ref="AJ65:AO65" si="9">SUM(AJ39:AJ64)</f>
        <v>0</v>
      </c>
      <c r="AK65" s="80">
        <f t="shared" si="9"/>
        <v>1</v>
      </c>
      <c r="AL65" s="80">
        <f t="shared" si="9"/>
        <v>0</v>
      </c>
      <c r="AM65" s="80">
        <f t="shared" si="9"/>
        <v>0</v>
      </c>
      <c r="AN65" s="80">
        <f t="shared" si="9"/>
        <v>0</v>
      </c>
      <c r="AO65" s="80">
        <f t="shared" si="9"/>
        <v>0</v>
      </c>
    </row>
    <row r="66" spans="1:41" ht="15.75" customHeight="1">
      <c r="A66" s="89"/>
      <c r="B66" s="89"/>
      <c r="C66" s="319"/>
      <c r="D66" s="319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41" ht="15.75" customHeight="1">
      <c r="C67" s="98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41" ht="15.75" customHeight="1">
      <c r="C68" s="98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1:41" ht="15.75" customHeight="1">
      <c r="C69" s="319"/>
      <c r="D69" s="319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1:41" ht="15.75" customHeight="1">
      <c r="C70" s="319"/>
      <c r="D70" s="319"/>
      <c r="E70" s="319"/>
      <c r="F70" s="319"/>
      <c r="G70" s="319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1:41" ht="15.75" customHeight="1">
      <c r="C71" s="319"/>
      <c r="D71" s="319"/>
      <c r="E71" s="319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1:41" ht="15.75" customHeight="1">
      <c r="C72" s="319"/>
      <c r="D72" s="319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299" t="s">
        <v>1124</v>
      </c>
      <c r="AG6" s="299"/>
      <c r="AH6" s="299"/>
      <c r="AI6" s="299"/>
      <c r="AJ6" s="299"/>
      <c r="AK6" s="299"/>
      <c r="AL6" s="164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60" t="s">
        <v>5</v>
      </c>
      <c r="B8" s="162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60">
        <v>1</v>
      </c>
      <c r="B9" s="133" t="s">
        <v>278</v>
      </c>
      <c r="C9" s="138" t="s">
        <v>279</v>
      </c>
      <c r="D9" s="111" t="s">
        <v>108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160">
        <f>COUNTIF(E9:AI9,"K")+2*COUNTIF(E9:AI9,"2K")+COUNTIF(E9:AI9,"TK")+COUNTIF(E9:AI9,"KT")</f>
        <v>0</v>
      </c>
      <c r="AK9" s="160">
        <f t="shared" ref="AK9:AK21" si="0">COUNTIF(E9:AI9,"P")+2*COUNTIF(F9:AJ9,"2P")</f>
        <v>0</v>
      </c>
      <c r="AL9" s="160">
        <f t="shared" ref="AL9:AL21" si="1">COUNTIF(E9:AI9,"T")+2*COUNTIF(E9:AI9,"2T")+COUNTIF(E9:AI9,"TK")+COUNTIF(E9:AI9,"KT")</f>
        <v>0</v>
      </c>
      <c r="AM9" s="61"/>
      <c r="AN9" s="62"/>
      <c r="AO9" s="159"/>
    </row>
    <row r="10" spans="1:41" s="60" customFormat="1" ht="30" customHeight="1">
      <c r="A10" s="160">
        <v>2</v>
      </c>
      <c r="B10" s="133" t="s">
        <v>280</v>
      </c>
      <c r="C10" s="138" t="s">
        <v>87</v>
      </c>
      <c r="D10" s="111" t="s">
        <v>32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5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8"/>
      <c r="AB10" s="158"/>
      <c r="AC10" s="168"/>
      <c r="AD10" s="168"/>
      <c r="AE10" s="168"/>
      <c r="AF10" s="168"/>
      <c r="AG10" s="168"/>
      <c r="AH10" s="168"/>
      <c r="AI10" s="168"/>
      <c r="AJ10" s="160">
        <f t="shared" ref="AJ10:AJ21" si="2">COUNTIF(E10:AI10,"K")+2*COUNTIF(E10:AI10,"2K")+COUNTIF(E10:AI10,"TK")+COUNTIF(E10:AI10,"KT")</f>
        <v>0</v>
      </c>
      <c r="AK10" s="160">
        <f t="shared" si="0"/>
        <v>0</v>
      </c>
      <c r="AL10" s="160">
        <f t="shared" si="1"/>
        <v>0</v>
      </c>
      <c r="AM10" s="159"/>
      <c r="AN10" s="159"/>
      <c r="AO10" s="159"/>
    </row>
    <row r="11" spans="1:41" s="60" customFormat="1" ht="30" customHeight="1">
      <c r="A11" s="160">
        <v>3</v>
      </c>
      <c r="B11" s="133" t="s">
        <v>281</v>
      </c>
      <c r="C11" s="138" t="s">
        <v>282</v>
      </c>
      <c r="D11" s="111" t="s">
        <v>57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160">
        <f t="shared" si="2"/>
        <v>0</v>
      </c>
      <c r="AK11" s="160">
        <f t="shared" si="0"/>
        <v>0</v>
      </c>
      <c r="AL11" s="160">
        <f t="shared" si="1"/>
        <v>0</v>
      </c>
      <c r="AM11" s="159"/>
      <c r="AN11" s="159"/>
      <c r="AO11" s="159"/>
    </row>
    <row r="12" spans="1:41" s="71" customFormat="1" ht="30" customHeight="1">
      <c r="A12" s="45">
        <v>4</v>
      </c>
      <c r="B12" s="182" t="s">
        <v>283</v>
      </c>
      <c r="C12" s="183" t="s">
        <v>63</v>
      </c>
      <c r="D12" s="184" t="s">
        <v>159</v>
      </c>
      <c r="E12" s="177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58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85"/>
      <c r="AB12" s="185"/>
      <c r="AC12" s="173"/>
      <c r="AD12" s="173"/>
      <c r="AE12" s="173"/>
      <c r="AF12" s="173"/>
      <c r="AG12" s="173"/>
      <c r="AH12" s="173"/>
      <c r="AI12" s="173"/>
      <c r="AJ12" s="45">
        <f t="shared" si="2"/>
        <v>0</v>
      </c>
      <c r="AK12" s="45">
        <f t="shared" si="0"/>
        <v>0</v>
      </c>
      <c r="AL12" s="45">
        <f t="shared" si="1"/>
        <v>0</v>
      </c>
      <c r="AM12" s="70"/>
      <c r="AN12" s="70"/>
      <c r="AO12" s="70"/>
    </row>
    <row r="13" spans="1:41" s="60" customFormat="1" ht="30" customHeight="1">
      <c r="A13" s="160">
        <v>5</v>
      </c>
      <c r="B13" s="133" t="s">
        <v>284</v>
      </c>
      <c r="C13" s="138" t="s">
        <v>38</v>
      </c>
      <c r="D13" s="111" t="s">
        <v>135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160">
        <f t="shared" si="2"/>
        <v>0</v>
      </c>
      <c r="AK13" s="160">
        <f t="shared" si="0"/>
        <v>0</v>
      </c>
      <c r="AL13" s="160">
        <f t="shared" si="1"/>
        <v>0</v>
      </c>
      <c r="AM13" s="159"/>
      <c r="AN13" s="159"/>
      <c r="AO13" s="159"/>
    </row>
    <row r="14" spans="1:41" s="60" customFormat="1" ht="30" customHeight="1">
      <c r="A14" s="160">
        <v>6</v>
      </c>
      <c r="B14" s="133" t="s">
        <v>285</v>
      </c>
      <c r="C14" s="138" t="s">
        <v>31</v>
      </c>
      <c r="D14" s="111" t="s">
        <v>39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5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160">
        <f t="shared" si="2"/>
        <v>0</v>
      </c>
      <c r="AK14" s="160">
        <f t="shared" si="0"/>
        <v>0</v>
      </c>
      <c r="AL14" s="160">
        <f t="shared" si="1"/>
        <v>0</v>
      </c>
      <c r="AM14" s="159"/>
      <c r="AN14" s="159"/>
      <c r="AO14" s="159"/>
    </row>
    <row r="15" spans="1:41" s="60" customFormat="1" ht="30" customHeight="1">
      <c r="A15" s="160">
        <v>7</v>
      </c>
      <c r="B15" s="133" t="s">
        <v>286</v>
      </c>
      <c r="C15" s="138" t="s">
        <v>287</v>
      </c>
      <c r="D15" s="111" t="s">
        <v>104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160">
        <f t="shared" si="2"/>
        <v>0</v>
      </c>
      <c r="AK15" s="160">
        <f t="shared" si="0"/>
        <v>0</v>
      </c>
      <c r="AL15" s="160">
        <f t="shared" si="1"/>
        <v>0</v>
      </c>
      <c r="AM15" s="159"/>
      <c r="AN15" s="159"/>
      <c r="AO15" s="159"/>
    </row>
    <row r="16" spans="1:41" s="60" customFormat="1" ht="30" customHeight="1">
      <c r="A16" s="160">
        <v>8</v>
      </c>
      <c r="B16" s="133" t="s">
        <v>288</v>
      </c>
      <c r="C16" s="138" t="s">
        <v>88</v>
      </c>
      <c r="D16" s="111" t="s">
        <v>29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58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60">
        <f t="shared" si="2"/>
        <v>0</v>
      </c>
      <c r="AK16" s="160">
        <f t="shared" si="0"/>
        <v>0</v>
      </c>
      <c r="AL16" s="160">
        <f t="shared" si="1"/>
        <v>0</v>
      </c>
      <c r="AM16" s="159"/>
      <c r="AN16" s="159"/>
      <c r="AO16" s="159"/>
    </row>
    <row r="17" spans="1:44" s="60" customFormat="1" ht="30" customHeight="1">
      <c r="A17" s="160">
        <v>9</v>
      </c>
      <c r="B17" s="133" t="s">
        <v>289</v>
      </c>
      <c r="C17" s="138" t="s">
        <v>97</v>
      </c>
      <c r="D17" s="111" t="s">
        <v>290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58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81"/>
      <c r="AC17" s="180"/>
      <c r="AD17" s="180"/>
      <c r="AE17" s="180"/>
      <c r="AF17" s="180"/>
      <c r="AG17" s="180"/>
      <c r="AH17" s="180"/>
      <c r="AI17" s="180"/>
      <c r="AJ17" s="160">
        <f t="shared" si="2"/>
        <v>0</v>
      </c>
      <c r="AK17" s="160">
        <f t="shared" si="0"/>
        <v>0</v>
      </c>
      <c r="AL17" s="160">
        <f t="shared" si="1"/>
        <v>0</v>
      </c>
      <c r="AM17" s="159"/>
      <c r="AN17" s="159"/>
      <c r="AO17" s="159"/>
    </row>
    <row r="18" spans="1:44" s="60" customFormat="1" ht="30" customHeight="1">
      <c r="A18" s="160">
        <v>10</v>
      </c>
      <c r="B18" s="133" t="s">
        <v>291</v>
      </c>
      <c r="C18" s="138" t="s">
        <v>106</v>
      </c>
      <c r="D18" s="111" t="s">
        <v>107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5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160">
        <f t="shared" si="2"/>
        <v>0</v>
      </c>
      <c r="AK18" s="160">
        <f t="shared" si="0"/>
        <v>0</v>
      </c>
      <c r="AL18" s="160">
        <f t="shared" si="1"/>
        <v>0</v>
      </c>
      <c r="AM18" s="159"/>
      <c r="AN18" s="159"/>
      <c r="AO18" s="159"/>
    </row>
    <row r="19" spans="1:44" s="60" customFormat="1" ht="30" customHeight="1">
      <c r="A19" s="160">
        <v>11</v>
      </c>
      <c r="B19" s="133" t="s">
        <v>292</v>
      </c>
      <c r="C19" s="138" t="s">
        <v>293</v>
      </c>
      <c r="D19" s="111" t="s">
        <v>294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5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160">
        <f t="shared" si="2"/>
        <v>0</v>
      </c>
      <c r="AK19" s="160">
        <f t="shared" si="0"/>
        <v>0</v>
      </c>
      <c r="AL19" s="160">
        <f t="shared" si="1"/>
        <v>0</v>
      </c>
      <c r="AM19" s="159"/>
      <c r="AN19" s="159"/>
      <c r="AO19" s="159"/>
    </row>
    <row r="20" spans="1:44" s="60" customFormat="1" ht="30" customHeight="1">
      <c r="A20" s="160">
        <v>12</v>
      </c>
      <c r="B20" s="133" t="s">
        <v>295</v>
      </c>
      <c r="C20" s="138" t="s">
        <v>99</v>
      </c>
      <c r="D20" s="111" t="s">
        <v>296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5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160">
        <f t="shared" si="2"/>
        <v>0</v>
      </c>
      <c r="AK20" s="160">
        <f t="shared" si="0"/>
        <v>0</v>
      </c>
      <c r="AL20" s="160">
        <f t="shared" si="1"/>
        <v>0</v>
      </c>
      <c r="AM20" s="159"/>
      <c r="AN20" s="159"/>
      <c r="AO20" s="159"/>
    </row>
    <row r="21" spans="1:44" s="60" customFormat="1" ht="30" customHeight="1">
      <c r="A21" s="160">
        <v>13</v>
      </c>
      <c r="B21" s="133"/>
      <c r="C21" s="138"/>
      <c r="D21" s="111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160">
        <f t="shared" si="2"/>
        <v>0</v>
      </c>
      <c r="AK21" s="160">
        <f t="shared" si="0"/>
        <v>0</v>
      </c>
      <c r="AL21" s="160">
        <f t="shared" si="1"/>
        <v>0</v>
      </c>
      <c r="AM21" s="159"/>
      <c r="AN21" s="159"/>
      <c r="AO21" s="159"/>
    </row>
    <row r="22" spans="1:44" s="60" customFormat="1" ht="48" customHeight="1">
      <c r="A22" s="305" t="s">
        <v>12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160">
        <f>SUM(AJ9:AJ21)</f>
        <v>0</v>
      </c>
      <c r="AK22" s="160">
        <f>SUM(AK9:AK21)</f>
        <v>0</v>
      </c>
      <c r="AL22" s="160">
        <f>SUM(AL9:AL21)</f>
        <v>0</v>
      </c>
      <c r="AM22" s="159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59"/>
      <c r="AN23" s="159"/>
      <c r="AO23" s="159"/>
    </row>
    <row r="24" spans="1:44" s="60" customFormat="1" ht="41.25" customHeight="1">
      <c r="A24" s="306" t="s">
        <v>13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7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60" t="s">
        <v>5</v>
      </c>
      <c r="B25" s="162"/>
      <c r="C25" s="300" t="s">
        <v>7</v>
      </c>
      <c r="D25" s="301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60">
        <v>1</v>
      </c>
      <c r="B26" s="133" t="s">
        <v>278</v>
      </c>
      <c r="C26" s="138" t="s">
        <v>279</v>
      </c>
      <c r="D26" s="111" t="s">
        <v>108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03"/>
      <c r="AQ26" s="304"/>
    </row>
    <row r="27" spans="1:44" s="60" customFormat="1" ht="30" customHeight="1">
      <c r="A27" s="160">
        <v>2</v>
      </c>
      <c r="B27" s="133" t="s">
        <v>280</v>
      </c>
      <c r="C27" s="138" t="s">
        <v>87</v>
      </c>
      <c r="D27" s="111" t="s">
        <v>32</v>
      </c>
      <c r="E27" s="1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59"/>
      <c r="AQ27" s="159"/>
    </row>
    <row r="28" spans="1:44" s="60" customFormat="1" ht="30" customHeight="1">
      <c r="A28" s="160">
        <v>3</v>
      </c>
      <c r="B28" s="133" t="s">
        <v>281</v>
      </c>
      <c r="C28" s="138" t="s">
        <v>282</v>
      </c>
      <c r="D28" s="111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59"/>
      <c r="AQ28" s="159"/>
    </row>
    <row r="29" spans="1:44" s="60" customFormat="1" ht="30" customHeight="1">
      <c r="A29" s="160">
        <v>4</v>
      </c>
      <c r="B29" s="182" t="s">
        <v>283</v>
      </c>
      <c r="C29" s="183" t="s">
        <v>63</v>
      </c>
      <c r="D29" s="184" t="s">
        <v>159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59"/>
      <c r="AQ29" s="159"/>
    </row>
    <row r="30" spans="1:44" s="60" customFormat="1" ht="30" customHeight="1">
      <c r="A30" s="160">
        <v>5</v>
      </c>
      <c r="B30" s="133" t="s">
        <v>284</v>
      </c>
      <c r="C30" s="138" t="s">
        <v>38</v>
      </c>
      <c r="D30" s="111" t="s">
        <v>135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59"/>
      <c r="AQ30" s="159"/>
    </row>
    <row r="31" spans="1:44" s="60" customFormat="1" ht="30" customHeight="1">
      <c r="A31" s="160">
        <v>6</v>
      </c>
      <c r="B31" s="133" t="s">
        <v>285</v>
      </c>
      <c r="C31" s="138" t="s">
        <v>31</v>
      </c>
      <c r="D31" s="111" t="s">
        <v>39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59"/>
      <c r="AQ31" s="159"/>
    </row>
    <row r="32" spans="1:44" s="60" customFormat="1" ht="30" customHeight="1">
      <c r="A32" s="160">
        <v>7</v>
      </c>
      <c r="B32" s="133" t="s">
        <v>286</v>
      </c>
      <c r="C32" s="138" t="s">
        <v>287</v>
      </c>
      <c r="D32" s="111" t="s">
        <v>104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59"/>
      <c r="AQ32" s="159"/>
    </row>
    <row r="33" spans="1:43" s="60" customFormat="1" ht="30" customHeight="1">
      <c r="A33" s="160">
        <v>8</v>
      </c>
      <c r="B33" s="133" t="s">
        <v>288</v>
      </c>
      <c r="C33" s="138" t="s">
        <v>88</v>
      </c>
      <c r="D33" s="111" t="s">
        <v>29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59"/>
      <c r="AQ33" s="159"/>
    </row>
    <row r="34" spans="1:43" s="60" customFormat="1" ht="30" customHeight="1">
      <c r="A34" s="160">
        <v>9</v>
      </c>
      <c r="B34" s="133" t="s">
        <v>289</v>
      </c>
      <c r="C34" s="138" t="s">
        <v>97</v>
      </c>
      <c r="D34" s="111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59"/>
      <c r="AQ34" s="159"/>
    </row>
    <row r="35" spans="1:43" s="60" customFormat="1" ht="30" customHeight="1">
      <c r="A35" s="160">
        <v>10</v>
      </c>
      <c r="B35" s="133" t="s">
        <v>291</v>
      </c>
      <c r="C35" s="138" t="s">
        <v>106</v>
      </c>
      <c r="D35" s="111" t="s">
        <v>107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59"/>
      <c r="AQ35" s="159"/>
    </row>
    <row r="36" spans="1:43" s="60" customFormat="1" ht="30" customHeight="1">
      <c r="A36" s="160">
        <v>11</v>
      </c>
      <c r="B36" s="133" t="s">
        <v>292</v>
      </c>
      <c r="C36" s="138" t="s">
        <v>293</v>
      </c>
      <c r="D36" s="111" t="s">
        <v>294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59"/>
      <c r="AQ36" s="159"/>
    </row>
    <row r="37" spans="1:43" s="60" customFormat="1" ht="30" customHeight="1">
      <c r="A37" s="160">
        <v>12</v>
      </c>
      <c r="B37" s="133" t="s">
        <v>295</v>
      </c>
      <c r="C37" s="138" t="s">
        <v>99</v>
      </c>
      <c r="D37" s="111" t="s">
        <v>296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59"/>
      <c r="AQ37" s="159"/>
    </row>
    <row r="38" spans="1:43" s="60" customFormat="1" ht="30" customHeight="1">
      <c r="A38" s="160">
        <v>13</v>
      </c>
      <c r="B38" s="133"/>
      <c r="C38" s="138"/>
      <c r="D38" s="11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59"/>
      <c r="AQ38" s="159"/>
    </row>
    <row r="39" spans="1:43" ht="51" customHeight="1">
      <c r="A39" s="305" t="s">
        <v>12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160">
        <f t="shared" ref="AJ39:AO39" si="9">SUM(AJ26:AJ38)</f>
        <v>0</v>
      </c>
      <c r="AK39" s="160">
        <f t="shared" si="9"/>
        <v>0</v>
      </c>
      <c r="AL39" s="160">
        <f t="shared" si="9"/>
        <v>0</v>
      </c>
      <c r="AM39" s="160">
        <f t="shared" si="9"/>
        <v>0</v>
      </c>
      <c r="AN39" s="160">
        <f t="shared" si="9"/>
        <v>0</v>
      </c>
      <c r="AO39" s="160">
        <f t="shared" si="9"/>
        <v>0</v>
      </c>
    </row>
    <row r="40" spans="1:43" ht="15.75" customHeight="1">
      <c r="A40" s="26"/>
      <c r="B40" s="26"/>
      <c r="C40" s="308"/>
      <c r="D40" s="30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6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6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308"/>
      <c r="D43" s="30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308"/>
      <c r="D44" s="308"/>
      <c r="E44" s="308"/>
      <c r="F44" s="308"/>
      <c r="G44" s="30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308"/>
      <c r="D45" s="308"/>
      <c r="E45" s="30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308"/>
      <c r="D46" s="308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299" t="s">
        <v>1125</v>
      </c>
      <c r="AG6" s="299"/>
      <c r="AH6" s="299"/>
      <c r="AI6" s="299"/>
      <c r="AJ6" s="299"/>
      <c r="AK6" s="299"/>
      <c r="AL6" s="5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65" t="s">
        <v>5</v>
      </c>
      <c r="B8" s="55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65">
        <v>1</v>
      </c>
      <c r="B9" s="133" t="s">
        <v>297</v>
      </c>
      <c r="C9" s="138" t="s">
        <v>298</v>
      </c>
      <c r="D9" s="111" t="s">
        <v>56</v>
      </c>
      <c r="E9" s="176"/>
      <c r="F9" s="158"/>
      <c r="G9" s="168"/>
      <c r="H9" s="15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58"/>
      <c r="W9" s="158"/>
      <c r="X9" s="158"/>
      <c r="Y9" s="168"/>
      <c r="Z9" s="168"/>
      <c r="AA9" s="158"/>
      <c r="AB9" s="158"/>
      <c r="AC9" s="168"/>
      <c r="AD9" s="168"/>
      <c r="AE9" s="168"/>
      <c r="AF9" s="158"/>
      <c r="AG9" s="168"/>
      <c r="AH9" s="168"/>
      <c r="AI9" s="168"/>
      <c r="AJ9" s="65">
        <f t="shared" ref="AJ9:AJ17" si="0">COUNTIF(E9:AI9,"K")+2*COUNTIF(E9:AI9,"2K")+COUNTIF(E9:AI9,"TK")+COUNTIF(E9:AI9,"KT")</f>
        <v>0</v>
      </c>
      <c r="AK9" s="65">
        <f t="shared" ref="AK9:AK17" si="1">COUNTIF(E9:AI9,"P")+2*COUNTIF(F9:AJ9,"2P")</f>
        <v>0</v>
      </c>
      <c r="AL9" s="65">
        <f t="shared" ref="AL9:AL17" si="2">COUNTIF(E9:AI9,"T")+2*COUNTIF(E9:AI9,"2T")+COUNTIF(E9:AI9,"TK")+COUNTIF(E9:AI9,"KT")</f>
        <v>0</v>
      </c>
      <c r="AM9" s="64"/>
      <c r="AN9" s="64"/>
      <c r="AO9" s="64"/>
    </row>
    <row r="10" spans="1:41" s="60" customFormat="1" ht="30" customHeight="1">
      <c r="A10" s="178">
        <v>2</v>
      </c>
      <c r="B10" s="133" t="s">
        <v>299</v>
      </c>
      <c r="C10" s="138" t="s">
        <v>55</v>
      </c>
      <c r="D10" s="111" t="s">
        <v>40</v>
      </c>
      <c r="E10" s="177"/>
      <c r="F10" s="158"/>
      <c r="G10" s="173"/>
      <c r="H10" s="158"/>
      <c r="I10" s="173"/>
      <c r="J10" s="173"/>
      <c r="K10" s="173"/>
      <c r="L10" s="173"/>
      <c r="M10" s="173"/>
      <c r="N10" s="173"/>
      <c r="O10" s="173"/>
      <c r="P10" s="158"/>
      <c r="Q10" s="173"/>
      <c r="R10" s="173"/>
      <c r="S10" s="173"/>
      <c r="T10" s="173"/>
      <c r="U10" s="173"/>
      <c r="V10" s="158"/>
      <c r="W10" s="158"/>
      <c r="X10" s="158"/>
      <c r="Y10" s="173"/>
      <c r="Z10" s="173"/>
      <c r="AA10" s="158"/>
      <c r="AB10" s="158"/>
      <c r="AC10" s="173"/>
      <c r="AD10" s="173"/>
      <c r="AE10" s="173"/>
      <c r="AF10" s="158"/>
      <c r="AG10" s="173"/>
      <c r="AH10" s="173"/>
      <c r="AI10" s="173"/>
      <c r="AJ10" s="65">
        <f t="shared" si="0"/>
        <v>0</v>
      </c>
      <c r="AK10" s="65">
        <f t="shared" si="1"/>
        <v>0</v>
      </c>
      <c r="AL10" s="65">
        <f t="shared" si="2"/>
        <v>0</v>
      </c>
      <c r="AM10" s="64"/>
      <c r="AN10" s="64"/>
      <c r="AO10" s="64"/>
    </row>
    <row r="11" spans="1:41" s="60" customFormat="1" ht="30" customHeight="1">
      <c r="A11" s="160">
        <v>3</v>
      </c>
      <c r="B11" s="133" t="s">
        <v>300</v>
      </c>
      <c r="C11" s="138" t="s">
        <v>301</v>
      </c>
      <c r="D11" s="111" t="s">
        <v>135</v>
      </c>
      <c r="E11" s="176"/>
      <c r="F11" s="158"/>
      <c r="G11" s="168"/>
      <c r="H11" s="15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58"/>
      <c r="W11" s="158"/>
      <c r="X11" s="158"/>
      <c r="Y11" s="168"/>
      <c r="Z11" s="168"/>
      <c r="AA11" s="158"/>
      <c r="AB11" s="158"/>
      <c r="AC11" s="168"/>
      <c r="AD11" s="168"/>
      <c r="AE11" s="168"/>
      <c r="AF11" s="158"/>
      <c r="AG11" s="168"/>
      <c r="AH11" s="168"/>
      <c r="AI11" s="168"/>
      <c r="AJ11" s="65">
        <f t="shared" si="0"/>
        <v>0</v>
      </c>
      <c r="AK11" s="65">
        <f t="shared" si="1"/>
        <v>0</v>
      </c>
      <c r="AL11" s="65">
        <f t="shared" si="2"/>
        <v>0</v>
      </c>
      <c r="AM11" s="64"/>
      <c r="AN11" s="64"/>
      <c r="AO11" s="64"/>
    </row>
    <row r="12" spans="1:41" s="60" customFormat="1" ht="30" customHeight="1">
      <c r="A12" s="160">
        <v>4</v>
      </c>
      <c r="B12" s="133" t="s">
        <v>302</v>
      </c>
      <c r="C12" s="138" t="s">
        <v>303</v>
      </c>
      <c r="D12" s="111" t="s">
        <v>114</v>
      </c>
      <c r="E12" s="176"/>
      <c r="F12" s="158"/>
      <c r="G12" s="168"/>
      <c r="H12" s="158"/>
      <c r="I12" s="168"/>
      <c r="J12" s="168"/>
      <c r="K12" s="168"/>
      <c r="L12" s="168"/>
      <c r="M12" s="168"/>
      <c r="N12" s="168"/>
      <c r="O12" s="168"/>
      <c r="P12" s="158"/>
      <c r="Q12" s="168"/>
      <c r="R12" s="168"/>
      <c r="S12" s="168"/>
      <c r="T12" s="168"/>
      <c r="U12" s="168"/>
      <c r="V12" s="158"/>
      <c r="W12" s="158"/>
      <c r="X12" s="158"/>
      <c r="Y12" s="168"/>
      <c r="Z12" s="168"/>
      <c r="AA12" s="158"/>
      <c r="AB12" s="158"/>
      <c r="AC12" s="168"/>
      <c r="AD12" s="168"/>
      <c r="AE12" s="168"/>
      <c r="AF12" s="158"/>
      <c r="AG12" s="168"/>
      <c r="AH12" s="168"/>
      <c r="AI12" s="168"/>
      <c r="AJ12" s="65">
        <f t="shared" si="0"/>
        <v>0</v>
      </c>
      <c r="AK12" s="65">
        <f t="shared" si="1"/>
        <v>0</v>
      </c>
      <c r="AL12" s="65">
        <f t="shared" si="2"/>
        <v>0</v>
      </c>
      <c r="AM12" s="64"/>
      <c r="AN12" s="64"/>
      <c r="AO12" s="64"/>
    </row>
    <row r="13" spans="1:41" s="60" customFormat="1" ht="30" customHeight="1">
      <c r="A13" s="160">
        <v>5</v>
      </c>
      <c r="B13" s="133" t="s">
        <v>304</v>
      </c>
      <c r="C13" s="138" t="s">
        <v>305</v>
      </c>
      <c r="D13" s="111" t="s">
        <v>78</v>
      </c>
      <c r="E13" s="176"/>
      <c r="F13" s="158"/>
      <c r="G13" s="168"/>
      <c r="H13" s="15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58"/>
      <c r="W13" s="158"/>
      <c r="X13" s="158"/>
      <c r="Y13" s="168"/>
      <c r="Z13" s="168"/>
      <c r="AA13" s="158"/>
      <c r="AB13" s="158"/>
      <c r="AC13" s="168"/>
      <c r="AD13" s="168"/>
      <c r="AE13" s="168"/>
      <c r="AF13" s="158"/>
      <c r="AG13" s="168"/>
      <c r="AH13" s="168"/>
      <c r="AI13" s="168"/>
      <c r="AJ13" s="65">
        <f t="shared" si="0"/>
        <v>0</v>
      </c>
      <c r="AK13" s="65">
        <f t="shared" si="1"/>
        <v>0</v>
      </c>
      <c r="AL13" s="65">
        <f t="shared" si="2"/>
        <v>0</v>
      </c>
      <c r="AM13" s="64"/>
      <c r="AN13" s="64"/>
      <c r="AO13" s="64"/>
    </row>
    <row r="14" spans="1:41" s="60" customFormat="1" ht="30" customHeight="1">
      <c r="A14" s="160">
        <v>6</v>
      </c>
      <c r="B14" s="133" t="s">
        <v>306</v>
      </c>
      <c r="C14" s="138" t="s">
        <v>307</v>
      </c>
      <c r="D14" s="111" t="s">
        <v>65</v>
      </c>
      <c r="E14" s="320" t="s">
        <v>1147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2"/>
      <c r="AJ14" s="65">
        <f t="shared" si="0"/>
        <v>0</v>
      </c>
      <c r="AK14" s="65">
        <f t="shared" si="1"/>
        <v>0</v>
      </c>
      <c r="AL14" s="65">
        <f t="shared" si="2"/>
        <v>0</v>
      </c>
      <c r="AM14" s="64"/>
      <c r="AN14" s="64"/>
      <c r="AO14" s="64"/>
    </row>
    <row r="15" spans="1:41" s="60" customFormat="1" ht="30" customHeight="1">
      <c r="A15" s="160">
        <v>7</v>
      </c>
      <c r="B15" s="133" t="s">
        <v>308</v>
      </c>
      <c r="C15" s="138" t="s">
        <v>309</v>
      </c>
      <c r="D15" s="111" t="s">
        <v>107</v>
      </c>
      <c r="E15" s="176"/>
      <c r="F15" s="158"/>
      <c r="G15" s="168"/>
      <c r="H15" s="15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58"/>
      <c r="W15" s="168"/>
      <c r="X15" s="158"/>
      <c r="Y15" s="168"/>
      <c r="Z15" s="168"/>
      <c r="AA15" s="158"/>
      <c r="AB15" s="158"/>
      <c r="AC15" s="168"/>
      <c r="AD15" s="168"/>
      <c r="AE15" s="168"/>
      <c r="AF15" s="158"/>
      <c r="AG15" s="168"/>
      <c r="AH15" s="168"/>
      <c r="AI15" s="168"/>
      <c r="AJ15" s="65">
        <f t="shared" si="0"/>
        <v>0</v>
      </c>
      <c r="AK15" s="65">
        <f t="shared" si="1"/>
        <v>0</v>
      </c>
      <c r="AL15" s="65">
        <f t="shared" si="2"/>
        <v>0</v>
      </c>
      <c r="AM15" s="64"/>
      <c r="AN15" s="64"/>
      <c r="AO15" s="64"/>
    </row>
    <row r="16" spans="1:41" s="60" customFormat="1" ht="30" customHeight="1">
      <c r="A16" s="160">
        <v>8</v>
      </c>
      <c r="B16" s="133" t="s">
        <v>310</v>
      </c>
      <c r="C16" s="138" t="s">
        <v>117</v>
      </c>
      <c r="D16" s="111" t="s">
        <v>95</v>
      </c>
      <c r="E16" s="176"/>
      <c r="F16" s="158"/>
      <c r="G16" s="168"/>
      <c r="H16" s="158"/>
      <c r="I16" s="168"/>
      <c r="J16" s="168"/>
      <c r="K16" s="168"/>
      <c r="L16" s="168"/>
      <c r="M16" s="168"/>
      <c r="N16" s="168"/>
      <c r="O16" s="168"/>
      <c r="P16" s="158"/>
      <c r="Q16" s="168"/>
      <c r="R16" s="168"/>
      <c r="S16" s="168"/>
      <c r="T16" s="168"/>
      <c r="U16" s="168"/>
      <c r="V16" s="158"/>
      <c r="W16" s="168"/>
      <c r="X16" s="158"/>
      <c r="Y16" s="168"/>
      <c r="Z16" s="168"/>
      <c r="AA16" s="158"/>
      <c r="AB16" s="158"/>
      <c r="AC16" s="168"/>
      <c r="AD16" s="168"/>
      <c r="AE16" s="168"/>
      <c r="AF16" s="158"/>
      <c r="AG16" s="168"/>
      <c r="AH16" s="168"/>
      <c r="AI16" s="168"/>
      <c r="AJ16" s="65">
        <f t="shared" si="0"/>
        <v>0</v>
      </c>
      <c r="AK16" s="65">
        <f t="shared" si="1"/>
        <v>0</v>
      </c>
      <c r="AL16" s="65">
        <f t="shared" si="2"/>
        <v>0</v>
      </c>
      <c r="AM16" s="64"/>
      <c r="AN16" s="64"/>
      <c r="AO16" s="64"/>
    </row>
    <row r="17" spans="1:44" s="60" customFormat="1" ht="30" customHeight="1">
      <c r="A17" s="160">
        <v>9</v>
      </c>
      <c r="B17" s="133"/>
      <c r="C17" s="138"/>
      <c r="D17" s="111"/>
      <c r="E17" s="176"/>
      <c r="F17" s="158"/>
      <c r="G17" s="168"/>
      <c r="H17" s="158"/>
      <c r="I17" s="168"/>
      <c r="J17" s="168"/>
      <c r="K17" s="168"/>
      <c r="L17" s="168"/>
      <c r="M17" s="168"/>
      <c r="N17" s="168"/>
      <c r="O17" s="168"/>
      <c r="P17" s="15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58"/>
      <c r="AB17" s="158"/>
      <c r="AC17" s="168"/>
      <c r="AD17" s="168"/>
      <c r="AE17" s="168"/>
      <c r="AF17" s="158"/>
      <c r="AG17" s="168"/>
      <c r="AH17" s="168"/>
      <c r="AI17" s="168"/>
      <c r="AJ17" s="65">
        <f t="shared" si="0"/>
        <v>0</v>
      </c>
      <c r="AK17" s="65">
        <f t="shared" si="1"/>
        <v>0</v>
      </c>
      <c r="AL17" s="65">
        <f t="shared" si="2"/>
        <v>0</v>
      </c>
      <c r="AM17" s="64"/>
      <c r="AN17" s="64"/>
      <c r="AO17" s="64"/>
    </row>
    <row r="18" spans="1:44" s="60" customFormat="1" ht="48" customHeight="1">
      <c r="A18" s="305" t="s">
        <v>12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65">
        <f>SUM(AJ9:AJ17)</f>
        <v>0</v>
      </c>
      <c r="AK18" s="65">
        <f>SUM(AK9:AK17)</f>
        <v>0</v>
      </c>
      <c r="AL18" s="65">
        <f>SUM(AL9:AL17)</f>
        <v>0</v>
      </c>
      <c r="AM18" s="64"/>
      <c r="AN18" s="26"/>
      <c r="AO18" s="26"/>
      <c r="AP18" s="56"/>
      <c r="AQ18" s="56"/>
      <c r="AR18" s="56"/>
    </row>
    <row r="19" spans="1:44" s="60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4"/>
      <c r="AN19" s="64"/>
      <c r="AO19" s="64"/>
    </row>
    <row r="20" spans="1:44" s="60" customFormat="1" ht="41.25" customHeight="1">
      <c r="A20" s="306" t="s">
        <v>13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7"/>
      <c r="AJ20" s="45" t="s">
        <v>14</v>
      </c>
      <c r="AK20" s="45" t="s">
        <v>15</v>
      </c>
      <c r="AL20" s="45" t="s">
        <v>16</v>
      </c>
      <c r="AM20" s="66" t="s">
        <v>17</v>
      </c>
      <c r="AN20" s="66" t="s">
        <v>18</v>
      </c>
      <c r="AO20" s="66" t="s">
        <v>19</v>
      </c>
    </row>
    <row r="21" spans="1:44" s="60" customFormat="1" ht="30" customHeight="1">
      <c r="A21" s="65" t="s">
        <v>5</v>
      </c>
      <c r="B21" s="55"/>
      <c r="C21" s="300" t="s">
        <v>7</v>
      </c>
      <c r="D21" s="301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7" t="s">
        <v>24</v>
      </c>
      <c r="AO21" s="67" t="s">
        <v>25</v>
      </c>
    </row>
    <row r="22" spans="1:44" s="60" customFormat="1" ht="30" customHeight="1">
      <c r="A22" s="65">
        <v>1</v>
      </c>
      <c r="B22" s="133" t="s">
        <v>297</v>
      </c>
      <c r="C22" s="138" t="s">
        <v>298</v>
      </c>
      <c r="D22" s="111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03"/>
      <c r="AQ22" s="304"/>
    </row>
    <row r="23" spans="1:44" s="60" customFormat="1" ht="30" customHeight="1">
      <c r="A23" s="65">
        <v>2</v>
      </c>
      <c r="B23" s="133" t="s">
        <v>299</v>
      </c>
      <c r="C23" s="138" t="s">
        <v>55</v>
      </c>
      <c r="D23" s="111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4"/>
      <c r="AQ23" s="64"/>
    </row>
    <row r="24" spans="1:44" s="60" customFormat="1" ht="30" customHeight="1">
      <c r="A24" s="65">
        <v>3</v>
      </c>
      <c r="B24" s="133" t="s">
        <v>300</v>
      </c>
      <c r="C24" s="138" t="s">
        <v>301</v>
      </c>
      <c r="D24" s="111" t="s">
        <v>135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4"/>
      <c r="AQ24" s="64"/>
    </row>
    <row r="25" spans="1:44" s="60" customFormat="1" ht="30" customHeight="1">
      <c r="A25" s="65">
        <v>4</v>
      </c>
      <c r="B25" s="133" t="s">
        <v>302</v>
      </c>
      <c r="C25" s="138" t="s">
        <v>303</v>
      </c>
      <c r="D25" s="111" t="s">
        <v>114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4"/>
      <c r="AQ25" s="64"/>
    </row>
    <row r="26" spans="1:44" s="60" customFormat="1" ht="30" customHeight="1">
      <c r="A26" s="65">
        <v>5</v>
      </c>
      <c r="B26" s="133" t="s">
        <v>304</v>
      </c>
      <c r="C26" s="138" t="s">
        <v>305</v>
      </c>
      <c r="D26" s="111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4"/>
      <c r="AQ26" s="64"/>
    </row>
    <row r="27" spans="1:44" s="60" customFormat="1" ht="30" customHeight="1">
      <c r="A27" s="65">
        <v>6</v>
      </c>
      <c r="B27" s="133" t="s">
        <v>306</v>
      </c>
      <c r="C27" s="138" t="s">
        <v>307</v>
      </c>
      <c r="D27" s="111" t="s">
        <v>65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4"/>
      <c r="AQ27" s="64"/>
    </row>
    <row r="28" spans="1:44" s="60" customFormat="1" ht="30" customHeight="1">
      <c r="A28" s="65">
        <v>7</v>
      </c>
      <c r="B28" s="133" t="s">
        <v>308</v>
      </c>
      <c r="C28" s="138" t="s">
        <v>309</v>
      </c>
      <c r="D28" s="111" t="s">
        <v>107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4"/>
      <c r="AQ28" s="64"/>
    </row>
    <row r="29" spans="1:44" s="60" customFormat="1" ht="30" customHeight="1">
      <c r="A29" s="65">
        <v>8</v>
      </c>
      <c r="B29" s="133" t="s">
        <v>310</v>
      </c>
      <c r="C29" s="138" t="s">
        <v>117</v>
      </c>
      <c r="D29" s="111" t="s">
        <v>95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4"/>
      <c r="AQ29" s="64"/>
    </row>
    <row r="30" spans="1:44" s="60" customFormat="1" ht="30" customHeight="1">
      <c r="A30" s="65">
        <v>9</v>
      </c>
      <c r="B30" s="133"/>
      <c r="C30" s="138"/>
      <c r="D30" s="111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4"/>
      <c r="AQ30" s="64"/>
    </row>
    <row r="31" spans="1:44" ht="51" customHeight="1">
      <c r="A31" s="305" t="s">
        <v>12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65">
        <f t="shared" ref="AJ31:AO31" si="9">SUM(AJ22:AJ30)</f>
        <v>0</v>
      </c>
      <c r="AK31" s="65">
        <f t="shared" si="9"/>
        <v>0</v>
      </c>
      <c r="AL31" s="65">
        <f t="shared" si="9"/>
        <v>0</v>
      </c>
      <c r="AM31" s="65">
        <f t="shared" si="9"/>
        <v>0</v>
      </c>
      <c r="AN31" s="65">
        <f t="shared" si="9"/>
        <v>0</v>
      </c>
      <c r="AO31" s="65">
        <f t="shared" si="9"/>
        <v>0</v>
      </c>
    </row>
    <row r="32" spans="1:44" ht="15.75" customHeight="1">
      <c r="A32" s="26"/>
      <c r="B32" s="26"/>
      <c r="C32" s="308"/>
      <c r="D32" s="308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3:38" ht="15.75" customHeight="1">
      <c r="C33" s="54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3:38" ht="15.75" customHeight="1">
      <c r="C34" s="5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3:38" ht="15.75" customHeight="1">
      <c r="C35" s="308"/>
      <c r="D35" s="30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3:38" ht="15.75" customHeight="1">
      <c r="C36" s="308"/>
      <c r="D36" s="308"/>
      <c r="E36" s="308"/>
      <c r="F36" s="308"/>
      <c r="G36" s="308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3:38" ht="15.75" customHeight="1">
      <c r="C37" s="308"/>
      <c r="D37" s="308"/>
      <c r="E37" s="30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3:38" ht="15.75" customHeight="1">
      <c r="C38" s="308"/>
      <c r="D38" s="308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</sheetData>
  <mergeCells count="19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E14:AI1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9" t="s">
        <v>314</v>
      </c>
      <c r="AG6" s="299"/>
      <c r="AH6" s="299"/>
      <c r="AI6" s="299"/>
      <c r="AJ6" s="299"/>
      <c r="AK6" s="299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3" customHeight="1">
      <c r="A9" s="192">
        <v>1</v>
      </c>
      <c r="B9" s="237"/>
      <c r="C9" s="241" t="s">
        <v>1145</v>
      </c>
      <c r="D9" s="240" t="s">
        <v>53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9"/>
      <c r="Q9" s="248"/>
      <c r="R9" s="248"/>
      <c r="S9" s="248"/>
      <c r="T9" s="248"/>
      <c r="U9" s="248"/>
      <c r="V9" s="248"/>
      <c r="W9" s="248"/>
      <c r="X9" s="248"/>
      <c r="Y9" s="244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39"/>
      <c r="AK9" s="239"/>
      <c r="AL9" s="239"/>
    </row>
    <row r="10" spans="1:41" s="60" customFormat="1" ht="30" customHeight="1">
      <c r="A10" s="3">
        <v>2</v>
      </c>
      <c r="B10" s="165" t="s">
        <v>316</v>
      </c>
      <c r="C10" s="166" t="s">
        <v>99</v>
      </c>
      <c r="D10" s="167" t="s">
        <v>108</v>
      </c>
      <c r="E10" s="250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5"/>
      <c r="AD10" s="244"/>
      <c r="AE10" s="244"/>
      <c r="AF10" s="244"/>
      <c r="AG10" s="244"/>
      <c r="AH10" s="244"/>
      <c r="AI10" s="244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61"/>
      <c r="AN10" s="62"/>
      <c r="AO10" s="63"/>
    </row>
    <row r="11" spans="1:41" s="60" customFormat="1" ht="30" customHeight="1">
      <c r="A11" s="192">
        <v>3</v>
      </c>
      <c r="B11" s="165" t="s">
        <v>396</v>
      </c>
      <c r="C11" s="166" t="s">
        <v>143</v>
      </c>
      <c r="D11" s="167" t="s">
        <v>32</v>
      </c>
      <c r="E11" s="250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5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5"/>
      <c r="AD11" s="244"/>
      <c r="AE11" s="244"/>
      <c r="AF11" s="244"/>
      <c r="AG11" s="244"/>
      <c r="AH11" s="244"/>
      <c r="AI11" s="244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238">
        <v>4</v>
      </c>
      <c r="B12" s="165" t="s">
        <v>397</v>
      </c>
      <c r="C12" s="166" t="s">
        <v>37</v>
      </c>
      <c r="D12" s="167" t="s">
        <v>54</v>
      </c>
      <c r="E12" s="250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244"/>
      <c r="R12" s="244"/>
      <c r="S12" s="244"/>
      <c r="T12" s="244"/>
      <c r="U12" s="244"/>
      <c r="V12" s="245"/>
      <c r="W12" s="244"/>
      <c r="X12" s="244"/>
      <c r="Y12" s="244"/>
      <c r="Z12" s="244"/>
      <c r="AA12" s="244"/>
      <c r="AB12" s="244"/>
      <c r="AC12" s="245"/>
      <c r="AD12" s="244"/>
      <c r="AE12" s="244"/>
      <c r="AF12" s="244"/>
      <c r="AG12" s="244"/>
      <c r="AH12" s="244"/>
      <c r="AI12" s="244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192">
        <v>5</v>
      </c>
      <c r="B13" s="165" t="s">
        <v>317</v>
      </c>
      <c r="C13" s="166" t="s">
        <v>55</v>
      </c>
      <c r="D13" s="167" t="s">
        <v>312</v>
      </c>
      <c r="E13" s="251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5"/>
      <c r="Q13" s="244"/>
      <c r="R13" s="244"/>
      <c r="S13" s="244"/>
      <c r="T13" s="244"/>
      <c r="U13" s="244"/>
      <c r="V13" s="245"/>
      <c r="W13" s="244"/>
      <c r="X13" s="244"/>
      <c r="Y13" s="244"/>
      <c r="Z13" s="244"/>
      <c r="AA13" s="244"/>
      <c r="AB13" s="244"/>
      <c r="AC13" s="245"/>
      <c r="AD13" s="244"/>
      <c r="AE13" s="244"/>
      <c r="AF13" s="244"/>
      <c r="AG13" s="244"/>
      <c r="AH13" s="244"/>
      <c r="AI13" s="244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238">
        <v>6</v>
      </c>
      <c r="B14" s="165" t="s">
        <v>398</v>
      </c>
      <c r="C14" s="166" t="s">
        <v>399</v>
      </c>
      <c r="D14" s="167" t="s">
        <v>312</v>
      </c>
      <c r="E14" s="251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5"/>
      <c r="AD14" s="244"/>
      <c r="AE14" s="244"/>
      <c r="AF14" s="244"/>
      <c r="AG14" s="244"/>
      <c r="AH14" s="244"/>
      <c r="AI14" s="244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192">
        <v>7</v>
      </c>
      <c r="B15" s="165" t="s">
        <v>400</v>
      </c>
      <c r="C15" s="166" t="s">
        <v>401</v>
      </c>
      <c r="D15" s="167" t="s">
        <v>93</v>
      </c>
      <c r="E15" s="250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5"/>
      <c r="Q15" s="244"/>
      <c r="R15" s="244"/>
      <c r="S15" s="244"/>
      <c r="T15" s="244"/>
      <c r="U15" s="244"/>
      <c r="V15" s="245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238">
        <v>8</v>
      </c>
      <c r="B16" s="165" t="s">
        <v>1120</v>
      </c>
      <c r="C16" s="166" t="s">
        <v>1121</v>
      </c>
      <c r="D16" s="167" t="s">
        <v>948</v>
      </c>
      <c r="E16" s="250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5"/>
      <c r="Q16" s="244"/>
      <c r="R16" s="244"/>
      <c r="S16" s="244"/>
      <c r="T16" s="244"/>
      <c r="U16" s="244"/>
      <c r="V16" s="245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131" s="60" customFormat="1" ht="30" customHeight="1">
      <c r="A17" s="192">
        <v>9</v>
      </c>
      <c r="B17" s="165" t="s">
        <v>318</v>
      </c>
      <c r="C17" s="166" t="s">
        <v>106</v>
      </c>
      <c r="D17" s="167" t="s">
        <v>100</v>
      </c>
      <c r="E17" s="250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5"/>
      <c r="Q17" s="247"/>
      <c r="R17" s="247"/>
      <c r="S17" s="247"/>
      <c r="T17" s="247"/>
      <c r="U17" s="247"/>
      <c r="V17" s="245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131" s="60" customFormat="1" ht="30" customHeight="1">
      <c r="A18" s="238">
        <v>10</v>
      </c>
      <c r="B18" s="165" t="s">
        <v>319</v>
      </c>
      <c r="C18" s="166" t="s">
        <v>320</v>
      </c>
      <c r="D18" s="167" t="s">
        <v>26</v>
      </c>
      <c r="E18" s="250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5"/>
      <c r="Q18" s="247"/>
      <c r="R18" s="247"/>
      <c r="S18" s="247"/>
      <c r="T18" s="247"/>
      <c r="U18" s="247"/>
      <c r="V18" s="245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131" s="60" customFormat="1" ht="30" customHeight="1">
      <c r="A19" s="192">
        <v>11</v>
      </c>
      <c r="B19" s="165" t="s">
        <v>321</v>
      </c>
      <c r="C19" s="166" t="s">
        <v>322</v>
      </c>
      <c r="D19" s="167" t="s">
        <v>26</v>
      </c>
      <c r="E19" s="250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5"/>
      <c r="Q19" s="244"/>
      <c r="R19" s="244"/>
      <c r="S19" s="244"/>
      <c r="T19" s="244"/>
      <c r="U19" s="244"/>
      <c r="V19" s="245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131" s="60" customFormat="1" ht="30" customHeight="1">
      <c r="A20" s="238">
        <v>12</v>
      </c>
      <c r="B20" s="165" t="s">
        <v>323</v>
      </c>
      <c r="C20" s="166" t="s">
        <v>28</v>
      </c>
      <c r="D20" s="167" t="s">
        <v>171</v>
      </c>
      <c r="E20" s="250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5"/>
      <c r="Q20" s="244"/>
      <c r="R20" s="244"/>
      <c r="S20" s="244"/>
      <c r="T20" s="244"/>
      <c r="U20" s="244"/>
      <c r="V20" s="245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131" s="60" customFormat="1" ht="30" customHeight="1">
      <c r="A21" s="192">
        <v>13</v>
      </c>
      <c r="B21" s="165" t="s">
        <v>405</v>
      </c>
      <c r="C21" s="166" t="s">
        <v>406</v>
      </c>
      <c r="D21" s="167" t="s">
        <v>85</v>
      </c>
      <c r="E21" s="250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5"/>
      <c r="Q21" s="244"/>
      <c r="R21" s="244"/>
      <c r="S21" s="244"/>
      <c r="T21" s="244"/>
      <c r="U21" s="244"/>
      <c r="V21" s="245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131" s="152" customFormat="1" ht="30" customHeight="1">
      <c r="A22" s="238">
        <v>14</v>
      </c>
      <c r="B22" s="165" t="s">
        <v>324</v>
      </c>
      <c r="C22" s="166" t="s">
        <v>148</v>
      </c>
      <c r="D22" s="167" t="s">
        <v>46</v>
      </c>
      <c r="E22" s="169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245"/>
      <c r="Q22" s="170"/>
      <c r="R22" s="170"/>
      <c r="S22" s="170"/>
      <c r="T22" s="170"/>
      <c r="U22" s="170"/>
      <c r="V22" s="245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255">
        <f>COUNTIF(E22:AI22,"K")+2*COUNTIF(E22:AI22,"2K")+COUNTIF(E22:AI22,"TK")+COUNTIF(E22:AI22,"KT")</f>
        <v>0</v>
      </c>
      <c r="AK22" s="256">
        <f t="shared" si="0"/>
        <v>0</v>
      </c>
      <c r="AL22" s="256">
        <f t="shared" si="1"/>
        <v>0</v>
      </c>
      <c r="AM22" s="253"/>
      <c r="AN22" s="253"/>
      <c r="AO22" s="253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</row>
    <row r="23" spans="1:131" s="60" customFormat="1" ht="30" customHeight="1">
      <c r="A23" s="192">
        <v>15</v>
      </c>
      <c r="B23" s="165" t="s">
        <v>325</v>
      </c>
      <c r="C23" s="166" t="s">
        <v>50</v>
      </c>
      <c r="D23" s="167" t="s">
        <v>76</v>
      </c>
      <c r="E23" s="251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5"/>
      <c r="Q23" s="244"/>
      <c r="R23" s="244"/>
      <c r="S23" s="244"/>
      <c r="T23" s="244"/>
      <c r="U23" s="244"/>
      <c r="V23" s="245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3">
        <f t="shared" si="2"/>
        <v>0</v>
      </c>
      <c r="AK23" s="3">
        <f t="shared" si="0"/>
        <v>0</v>
      </c>
      <c r="AL23" s="3">
        <f t="shared" si="1"/>
        <v>0</v>
      </c>
      <c r="AM23" s="303"/>
      <c r="AN23" s="304"/>
      <c r="AO23" s="63"/>
    </row>
    <row r="24" spans="1:131" s="60" customFormat="1" ht="30" customHeight="1">
      <c r="A24" s="238">
        <v>16</v>
      </c>
      <c r="B24" s="165" t="s">
        <v>407</v>
      </c>
      <c r="C24" s="166" t="s">
        <v>408</v>
      </c>
      <c r="D24" s="167" t="s">
        <v>113</v>
      </c>
      <c r="E24" s="250"/>
      <c r="F24" s="244"/>
      <c r="G24" s="244"/>
      <c r="H24" s="244"/>
      <c r="I24" s="244"/>
      <c r="J24" s="244"/>
      <c r="K24" s="244"/>
      <c r="L24" s="244"/>
      <c r="M24" s="244"/>
      <c r="N24" s="244"/>
      <c r="O24" s="252"/>
      <c r="P24" s="245"/>
      <c r="Q24" s="244"/>
      <c r="R24" s="244"/>
      <c r="S24" s="244"/>
      <c r="T24" s="244"/>
      <c r="U24" s="244"/>
      <c r="V24" s="245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131" s="60" customFormat="1" ht="30" customHeight="1">
      <c r="A25" s="192">
        <v>17</v>
      </c>
      <c r="B25" s="165" t="s">
        <v>326</v>
      </c>
      <c r="C25" s="166" t="s">
        <v>327</v>
      </c>
      <c r="D25" s="167" t="s">
        <v>78</v>
      </c>
      <c r="E25" s="251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5"/>
      <c r="Q25" s="244"/>
      <c r="R25" s="244"/>
      <c r="S25" s="244"/>
      <c r="T25" s="244"/>
      <c r="U25" s="244"/>
      <c r="V25" s="245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131" s="60" customFormat="1" ht="30" customHeight="1">
      <c r="A26" s="238">
        <v>18</v>
      </c>
      <c r="B26" s="165" t="s">
        <v>328</v>
      </c>
      <c r="C26" s="166" t="s">
        <v>28</v>
      </c>
      <c r="D26" s="167" t="s">
        <v>79</v>
      </c>
      <c r="E26" s="251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5"/>
      <c r="Q26" s="244"/>
      <c r="R26" s="244"/>
      <c r="S26" s="244"/>
      <c r="T26" s="244"/>
      <c r="U26" s="244"/>
      <c r="V26" s="245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131" s="60" customFormat="1" ht="30" customHeight="1">
      <c r="A27" s="192">
        <v>19</v>
      </c>
      <c r="B27" s="165" t="s">
        <v>412</v>
      </c>
      <c r="C27" s="166" t="s">
        <v>413</v>
      </c>
      <c r="D27" s="167" t="s">
        <v>34</v>
      </c>
      <c r="E27" s="251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5"/>
      <c r="Q27" s="244"/>
      <c r="R27" s="244"/>
      <c r="S27" s="244"/>
      <c r="T27" s="244"/>
      <c r="U27" s="244"/>
      <c r="V27" s="245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131" s="60" customFormat="1" ht="30" customHeight="1">
      <c r="A28" s="238">
        <v>20</v>
      </c>
      <c r="B28" s="165" t="s">
        <v>329</v>
      </c>
      <c r="C28" s="166" t="s">
        <v>330</v>
      </c>
      <c r="D28" s="167" t="s">
        <v>104</v>
      </c>
      <c r="E28" s="251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5"/>
      <c r="Q28" s="244"/>
      <c r="R28" s="244"/>
      <c r="S28" s="244"/>
      <c r="T28" s="244"/>
      <c r="U28" s="244"/>
      <c r="V28" s="245"/>
      <c r="W28" s="244"/>
      <c r="X28" s="244"/>
      <c r="Y28" s="244"/>
      <c r="Z28" s="244"/>
      <c r="AA28" s="244"/>
      <c r="AB28" s="244"/>
      <c r="AC28" s="245"/>
      <c r="AD28" s="244"/>
      <c r="AE28" s="244"/>
      <c r="AF28" s="244"/>
      <c r="AG28" s="244"/>
      <c r="AH28" s="244"/>
      <c r="AI28" s="244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131" s="60" customFormat="1" ht="30" customHeight="1">
      <c r="A29" s="192">
        <v>21</v>
      </c>
      <c r="B29" s="165" t="s">
        <v>414</v>
      </c>
      <c r="C29" s="166" t="s">
        <v>31</v>
      </c>
      <c r="D29" s="167" t="s">
        <v>104</v>
      </c>
      <c r="E29" s="251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5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5"/>
      <c r="AD29" s="244"/>
      <c r="AE29" s="244"/>
      <c r="AF29" s="244"/>
      <c r="AG29" s="244"/>
      <c r="AH29" s="244"/>
      <c r="AI29" s="244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131" s="60" customFormat="1" ht="30" customHeight="1">
      <c r="A30" s="238">
        <v>22</v>
      </c>
      <c r="B30" s="165" t="s">
        <v>331</v>
      </c>
      <c r="C30" s="166" t="s">
        <v>332</v>
      </c>
      <c r="D30" s="167" t="s">
        <v>333</v>
      </c>
      <c r="E30" s="251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5"/>
      <c r="Q30" s="244"/>
      <c r="R30" s="244"/>
      <c r="S30" s="244"/>
      <c r="T30" s="244"/>
      <c r="U30" s="244"/>
      <c r="V30" s="245"/>
      <c r="W30" s="244"/>
      <c r="X30" s="244"/>
      <c r="Y30" s="244"/>
      <c r="Z30" s="244"/>
      <c r="AA30" s="244"/>
      <c r="AB30" s="244"/>
      <c r="AC30" s="245"/>
      <c r="AD30" s="244"/>
      <c r="AE30" s="244"/>
      <c r="AF30" s="244"/>
      <c r="AG30" s="244"/>
      <c r="AH30" s="244"/>
      <c r="AI30" s="244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131" s="60" customFormat="1" ht="30" customHeight="1">
      <c r="A31" s="192">
        <v>23</v>
      </c>
      <c r="B31" s="165" t="s">
        <v>334</v>
      </c>
      <c r="C31" s="166" t="s">
        <v>106</v>
      </c>
      <c r="D31" s="167" t="s">
        <v>60</v>
      </c>
      <c r="E31" s="251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5"/>
      <c r="Q31" s="244"/>
      <c r="R31" s="244"/>
      <c r="S31" s="244"/>
      <c r="T31" s="244"/>
      <c r="U31" s="244"/>
      <c r="V31" s="245"/>
      <c r="W31" s="244"/>
      <c r="X31" s="244"/>
      <c r="Y31" s="244"/>
      <c r="Z31" s="244"/>
      <c r="AA31" s="244"/>
      <c r="AB31" s="244"/>
      <c r="AC31" s="245"/>
      <c r="AD31" s="244"/>
      <c r="AE31" s="244"/>
      <c r="AF31" s="244"/>
      <c r="AG31" s="244"/>
      <c r="AH31" s="244"/>
      <c r="AI31" s="244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131" s="60" customFormat="1" ht="30" customHeight="1">
      <c r="A32" s="238">
        <v>24</v>
      </c>
      <c r="B32" s="165" t="s">
        <v>335</v>
      </c>
      <c r="C32" s="166" t="s">
        <v>336</v>
      </c>
      <c r="D32" s="167" t="s">
        <v>11</v>
      </c>
      <c r="E32" s="251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5"/>
      <c r="Q32" s="244"/>
      <c r="R32" s="244"/>
      <c r="S32" s="244"/>
      <c r="T32" s="244"/>
      <c r="U32" s="244"/>
      <c r="V32" s="245"/>
      <c r="W32" s="244"/>
      <c r="X32" s="244"/>
      <c r="Y32" s="244"/>
      <c r="Z32" s="244"/>
      <c r="AA32" s="244"/>
      <c r="AB32" s="244"/>
      <c r="AC32" s="245"/>
      <c r="AD32" s="244"/>
      <c r="AE32" s="244"/>
      <c r="AF32" s="244"/>
      <c r="AG32" s="244"/>
      <c r="AH32" s="244"/>
      <c r="AI32" s="244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192">
        <v>25</v>
      </c>
      <c r="B33" s="165" t="s">
        <v>415</v>
      </c>
      <c r="C33" s="166" t="s">
        <v>416</v>
      </c>
      <c r="D33" s="167" t="s">
        <v>417</v>
      </c>
      <c r="E33" s="251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5"/>
      <c r="Q33" s="244"/>
      <c r="R33" s="244"/>
      <c r="S33" s="244"/>
      <c r="T33" s="244"/>
      <c r="U33" s="244"/>
      <c r="V33" s="245"/>
      <c r="W33" s="244"/>
      <c r="X33" s="244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238">
        <v>26</v>
      </c>
      <c r="B34" s="165" t="s">
        <v>418</v>
      </c>
      <c r="C34" s="166" t="s">
        <v>646</v>
      </c>
      <c r="D34" s="167" t="s">
        <v>112</v>
      </c>
      <c r="E34" s="251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5"/>
      <c r="Q34" s="244"/>
      <c r="R34" s="244"/>
      <c r="S34" s="244"/>
      <c r="T34" s="244"/>
      <c r="U34" s="244"/>
      <c r="V34" s="245"/>
      <c r="W34" s="244"/>
      <c r="X34" s="244"/>
      <c r="Y34" s="244"/>
      <c r="Z34" s="244"/>
      <c r="AA34" s="244"/>
      <c r="AB34" s="244"/>
      <c r="AC34" s="245"/>
      <c r="AD34" s="244"/>
      <c r="AE34" s="244"/>
      <c r="AF34" s="244"/>
      <c r="AG34" s="244"/>
      <c r="AH34" s="244"/>
      <c r="AI34" s="244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192">
        <v>27</v>
      </c>
      <c r="B35" s="165" t="s">
        <v>337</v>
      </c>
      <c r="C35" s="166" t="s">
        <v>338</v>
      </c>
      <c r="D35" s="167" t="s">
        <v>339</v>
      </c>
      <c r="E35" s="251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5"/>
      <c r="Q35" s="244"/>
      <c r="R35" s="244"/>
      <c r="S35" s="244"/>
      <c r="T35" s="244"/>
      <c r="U35" s="244"/>
      <c r="V35" s="245"/>
      <c r="W35" s="244"/>
      <c r="X35" s="244"/>
      <c r="Y35" s="244"/>
      <c r="Z35" s="244"/>
      <c r="AA35" s="244"/>
      <c r="AB35" s="244"/>
      <c r="AC35" s="245"/>
      <c r="AD35" s="244"/>
      <c r="AE35" s="244"/>
      <c r="AF35" s="244"/>
      <c r="AG35" s="244"/>
      <c r="AH35" s="244"/>
      <c r="AI35" s="244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238">
        <v>28</v>
      </c>
      <c r="B36" s="165" t="s">
        <v>419</v>
      </c>
      <c r="C36" s="166" t="s">
        <v>420</v>
      </c>
      <c r="D36" s="167" t="s">
        <v>90</v>
      </c>
      <c r="E36" s="251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5"/>
      <c r="Q36" s="244"/>
      <c r="R36" s="244"/>
      <c r="S36" s="244"/>
      <c r="T36" s="244"/>
      <c r="U36" s="244"/>
      <c r="V36" s="245"/>
      <c r="W36" s="244"/>
      <c r="X36" s="244"/>
      <c r="Y36" s="244"/>
      <c r="Z36" s="244"/>
      <c r="AA36" s="244"/>
      <c r="AB36" s="244"/>
      <c r="AC36" s="245"/>
      <c r="AD36" s="244"/>
      <c r="AE36" s="244"/>
      <c r="AF36" s="244"/>
      <c r="AG36" s="244"/>
      <c r="AH36" s="244"/>
      <c r="AI36" s="244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192">
        <v>29</v>
      </c>
      <c r="B37" s="165" t="s">
        <v>340</v>
      </c>
      <c r="C37" s="166" t="s">
        <v>341</v>
      </c>
      <c r="D37" s="167" t="s">
        <v>158</v>
      </c>
      <c r="E37" s="251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5"/>
      <c r="Q37" s="244"/>
      <c r="R37" s="244"/>
      <c r="S37" s="244"/>
      <c r="T37" s="244"/>
      <c r="U37" s="244"/>
      <c r="V37" s="245"/>
      <c r="W37" s="244"/>
      <c r="X37" s="244"/>
      <c r="Y37" s="244"/>
      <c r="Z37" s="244"/>
      <c r="AA37" s="244"/>
      <c r="AB37" s="244"/>
      <c r="AC37" s="245"/>
      <c r="AD37" s="244"/>
      <c r="AE37" s="244"/>
      <c r="AF37" s="244"/>
      <c r="AG37" s="244"/>
      <c r="AH37" s="244"/>
      <c r="AI37" s="244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71" customFormat="1" ht="30" customHeight="1">
      <c r="A38" s="238">
        <v>30</v>
      </c>
      <c r="B38" s="165" t="s">
        <v>342</v>
      </c>
      <c r="C38" s="166" t="s">
        <v>343</v>
      </c>
      <c r="D38" s="167" t="s">
        <v>36</v>
      </c>
      <c r="E38" s="251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5"/>
      <c r="Q38" s="244"/>
      <c r="R38" s="244"/>
      <c r="S38" s="244"/>
      <c r="T38" s="244"/>
      <c r="U38" s="244"/>
      <c r="V38" s="245"/>
      <c r="W38" s="244"/>
      <c r="X38" s="244"/>
      <c r="Y38" s="244"/>
      <c r="Z38" s="244"/>
      <c r="AA38" s="244"/>
      <c r="AB38" s="244"/>
      <c r="AC38" s="245"/>
      <c r="AD38" s="244"/>
      <c r="AE38" s="244"/>
      <c r="AF38" s="244"/>
      <c r="AG38" s="244"/>
      <c r="AH38" s="244"/>
      <c r="AI38" s="244"/>
      <c r="AJ38" s="45">
        <f t="shared" si="2"/>
        <v>0</v>
      </c>
      <c r="AK38" s="45">
        <f t="shared" si="0"/>
        <v>0</v>
      </c>
      <c r="AL38" s="45">
        <f t="shared" si="1"/>
        <v>0</v>
      </c>
      <c r="AM38" s="70"/>
      <c r="AN38" s="70"/>
      <c r="AO38" s="70"/>
    </row>
    <row r="39" spans="1:44" s="71" customFormat="1" ht="30" customHeight="1">
      <c r="A39" s="192">
        <v>31</v>
      </c>
      <c r="B39" s="165" t="s">
        <v>344</v>
      </c>
      <c r="C39" s="166" t="s">
        <v>73</v>
      </c>
      <c r="D39" s="167" t="s">
        <v>91</v>
      </c>
      <c r="E39" s="251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5"/>
      <c r="Q39" s="244"/>
      <c r="R39" s="244"/>
      <c r="S39" s="244"/>
      <c r="T39" s="244"/>
      <c r="U39" s="244"/>
      <c r="V39" s="245"/>
      <c r="W39" s="244"/>
      <c r="X39" s="244"/>
      <c r="Y39" s="244"/>
      <c r="Z39" s="244"/>
      <c r="AA39" s="244"/>
      <c r="AB39" s="244"/>
      <c r="AC39" s="245"/>
      <c r="AD39" s="244"/>
      <c r="AE39" s="244"/>
      <c r="AF39" s="244"/>
      <c r="AG39" s="244"/>
      <c r="AH39" s="244"/>
      <c r="AI39" s="244"/>
      <c r="AJ39" s="45">
        <f t="shared" si="2"/>
        <v>0</v>
      </c>
      <c r="AK39" s="45">
        <f t="shared" si="0"/>
        <v>0</v>
      </c>
      <c r="AL39" s="45">
        <f t="shared" si="1"/>
        <v>0</v>
      </c>
      <c r="AM39" s="70"/>
      <c r="AN39" s="70"/>
      <c r="AO39" s="70"/>
    </row>
    <row r="40" spans="1:44" s="60" customFormat="1" ht="30" customHeight="1">
      <c r="A40" s="238">
        <v>32</v>
      </c>
      <c r="B40" s="165" t="s">
        <v>562</v>
      </c>
      <c r="C40" s="166" t="s">
        <v>563</v>
      </c>
      <c r="D40" s="167" t="s">
        <v>91</v>
      </c>
      <c r="E40" s="251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5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5"/>
      <c r="AD40" s="244"/>
      <c r="AE40" s="244"/>
      <c r="AF40" s="244"/>
      <c r="AG40" s="244"/>
      <c r="AH40" s="244"/>
      <c r="AI40" s="244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192">
        <v>33</v>
      </c>
      <c r="B41" s="165" t="s">
        <v>345</v>
      </c>
      <c r="C41" s="166" t="s">
        <v>346</v>
      </c>
      <c r="D41" s="167" t="s">
        <v>48</v>
      </c>
      <c r="E41" s="251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5"/>
      <c r="Q41" s="244"/>
      <c r="R41" s="244"/>
      <c r="S41" s="244"/>
      <c r="T41" s="244"/>
      <c r="U41" s="244"/>
      <c r="V41" s="245"/>
      <c r="W41" s="244"/>
      <c r="X41" s="244"/>
      <c r="Y41" s="244"/>
      <c r="Z41" s="244"/>
      <c r="AA41" s="244"/>
      <c r="AB41" s="244"/>
      <c r="AC41" s="245"/>
      <c r="AD41" s="244"/>
      <c r="AE41" s="244"/>
      <c r="AF41" s="244"/>
      <c r="AG41" s="244"/>
      <c r="AH41" s="244"/>
      <c r="AI41" s="244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238">
        <v>34</v>
      </c>
      <c r="B42" s="165" t="s">
        <v>347</v>
      </c>
      <c r="C42" s="166" t="s">
        <v>348</v>
      </c>
      <c r="D42" s="167" t="s">
        <v>144</v>
      </c>
      <c r="E42" s="251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5"/>
      <c r="Q42" s="244"/>
      <c r="R42" s="244"/>
      <c r="S42" s="244"/>
      <c r="T42" s="244"/>
      <c r="U42" s="244"/>
      <c r="V42" s="245"/>
      <c r="W42" s="244"/>
      <c r="X42" s="244"/>
      <c r="Y42" s="244"/>
      <c r="Z42" s="244"/>
      <c r="AA42" s="244"/>
      <c r="AB42" s="244"/>
      <c r="AC42" s="245"/>
      <c r="AD42" s="244"/>
      <c r="AE42" s="244"/>
      <c r="AF42" s="244"/>
      <c r="AG42" s="244"/>
      <c r="AH42" s="244"/>
      <c r="AI42" s="244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305" t="s">
        <v>12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">
        <f>SUM(AJ10:AJ42)</f>
        <v>0</v>
      </c>
      <c r="AK43" s="3">
        <f>SUM(AK10:AK42)</f>
        <v>0</v>
      </c>
      <c r="AL43" s="3">
        <f>SUM(AL10:AL42)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306" t="s">
        <v>13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7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300" t="s">
        <v>7</v>
      </c>
      <c r="D46" s="301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316</v>
      </c>
      <c r="C47" s="166" t="s">
        <v>99</v>
      </c>
      <c r="D47" s="167" t="s">
        <v>108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03"/>
      <c r="AQ47" s="304"/>
    </row>
    <row r="48" spans="1:44" s="60" customFormat="1" ht="30" customHeight="1">
      <c r="A48" s="3">
        <v>2</v>
      </c>
      <c r="B48" s="165" t="s">
        <v>396</v>
      </c>
      <c r="C48" s="166" t="s">
        <v>143</v>
      </c>
      <c r="D48" s="167" t="s">
        <v>32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397</v>
      </c>
      <c r="C49" s="166" t="s">
        <v>37</v>
      </c>
      <c r="D49" s="167" t="s">
        <v>54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 t="s">
        <v>317</v>
      </c>
      <c r="C50" s="166" t="s">
        <v>55</v>
      </c>
      <c r="D50" s="167" t="s">
        <v>312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398</v>
      </c>
      <c r="C51" s="166" t="s">
        <v>399</v>
      </c>
      <c r="D51" s="167" t="s">
        <v>312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400</v>
      </c>
      <c r="C52" s="166" t="s">
        <v>401</v>
      </c>
      <c r="D52" s="167" t="s">
        <v>93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1120</v>
      </c>
      <c r="C53" s="166" t="s">
        <v>1121</v>
      </c>
      <c r="D53" s="167" t="s">
        <v>948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318</v>
      </c>
      <c r="C54" s="166" t="s">
        <v>106</v>
      </c>
      <c r="D54" s="167" t="s">
        <v>100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319</v>
      </c>
      <c r="C55" s="166" t="s">
        <v>320</v>
      </c>
      <c r="D55" s="167" t="s">
        <v>26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321</v>
      </c>
      <c r="C56" s="166" t="s">
        <v>322</v>
      </c>
      <c r="D56" s="167" t="s">
        <v>26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323</v>
      </c>
      <c r="C57" s="166" t="s">
        <v>28</v>
      </c>
      <c r="D57" s="167" t="s">
        <v>171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405</v>
      </c>
      <c r="C58" s="166" t="s">
        <v>406</v>
      </c>
      <c r="D58" s="167" t="s">
        <v>85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324</v>
      </c>
      <c r="C59" s="166" t="s">
        <v>148</v>
      </c>
      <c r="D59" s="167" t="s">
        <v>46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325</v>
      </c>
      <c r="C60" s="166" t="s">
        <v>50</v>
      </c>
      <c r="D60" s="167" t="s">
        <v>76</v>
      </c>
      <c r="E60" s="14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03"/>
      <c r="AQ60" s="304"/>
    </row>
    <row r="61" spans="1:43" s="60" customFormat="1" ht="30" customHeight="1">
      <c r="A61" s="3">
        <v>15</v>
      </c>
      <c r="B61" s="165" t="s">
        <v>407</v>
      </c>
      <c r="C61" s="166" t="s">
        <v>408</v>
      </c>
      <c r="D61" s="167" t="s">
        <v>113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326</v>
      </c>
      <c r="C62" s="166" t="s">
        <v>327</v>
      </c>
      <c r="D62" s="167" t="s">
        <v>78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410</v>
      </c>
      <c r="C63" s="166" t="s">
        <v>411</v>
      </c>
      <c r="D63" s="167" t="s">
        <v>78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328</v>
      </c>
      <c r="C64" s="166" t="s">
        <v>28</v>
      </c>
      <c r="D64" s="167" t="s">
        <v>79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412</v>
      </c>
      <c r="C65" s="166" t="s">
        <v>413</v>
      </c>
      <c r="D65" s="167" t="s">
        <v>34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329</v>
      </c>
      <c r="C66" s="166" t="s">
        <v>330</v>
      </c>
      <c r="D66" s="167" t="s">
        <v>104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414</v>
      </c>
      <c r="C67" s="166" t="s">
        <v>31</v>
      </c>
      <c r="D67" s="167" t="s">
        <v>104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331</v>
      </c>
      <c r="C68" s="166" t="s">
        <v>332</v>
      </c>
      <c r="D68" s="167" t="s">
        <v>333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334</v>
      </c>
      <c r="C69" s="166" t="s">
        <v>106</v>
      </c>
      <c r="D69" s="167" t="s">
        <v>60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335</v>
      </c>
      <c r="C70" s="166" t="s">
        <v>336</v>
      </c>
      <c r="D70" s="167" t="s">
        <v>11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415</v>
      </c>
      <c r="C71" s="166" t="s">
        <v>416</v>
      </c>
      <c r="D71" s="167" t="s">
        <v>417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418</v>
      </c>
      <c r="C72" s="166" t="s">
        <v>646</v>
      </c>
      <c r="D72" s="167" t="s">
        <v>112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337</v>
      </c>
      <c r="C73" s="166" t="s">
        <v>338</v>
      </c>
      <c r="D73" s="167" t="s">
        <v>339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419</v>
      </c>
      <c r="C74" s="166" t="s">
        <v>420</v>
      </c>
      <c r="D74" s="167" t="s">
        <v>90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340</v>
      </c>
      <c r="C75" s="166" t="s">
        <v>341</v>
      </c>
      <c r="D75" s="167" t="s">
        <v>158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342</v>
      </c>
      <c r="C76" s="166" t="s">
        <v>343</v>
      </c>
      <c r="D76" s="167" t="s">
        <v>36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344</v>
      </c>
      <c r="C77" s="166" t="s">
        <v>73</v>
      </c>
      <c r="D77" s="167" t="s">
        <v>91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562</v>
      </c>
      <c r="C78" s="166" t="s">
        <v>563</v>
      </c>
      <c r="D78" s="167" t="s">
        <v>91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345</v>
      </c>
      <c r="C79" s="166" t="s">
        <v>346</v>
      </c>
      <c r="D79" s="167" t="s">
        <v>48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 t="s">
        <v>347</v>
      </c>
      <c r="C80" s="166" t="s">
        <v>348</v>
      </c>
      <c r="D80" s="167" t="s">
        <v>144</v>
      </c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05" t="s">
        <v>12</v>
      </c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08"/>
      <c r="D82" s="308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308"/>
      <c r="D85" s="30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308"/>
      <c r="D86" s="308"/>
      <c r="E86" s="308"/>
      <c r="F86" s="308"/>
      <c r="G86" s="30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8"/>
      <c r="D87" s="308"/>
      <c r="E87" s="30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8"/>
      <c r="D88" s="30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9" t="s">
        <v>349</v>
      </c>
      <c r="AG6" s="299"/>
      <c r="AH6" s="299"/>
      <c r="AI6" s="299"/>
      <c r="AJ6" s="299"/>
      <c r="AK6" s="299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65" t="s">
        <v>350</v>
      </c>
      <c r="C9" s="166" t="s">
        <v>351</v>
      </c>
      <c r="D9" s="167" t="s">
        <v>52</v>
      </c>
      <c r="E9" s="1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68"/>
      <c r="Y9" s="168"/>
      <c r="Z9" s="168"/>
      <c r="AA9" s="16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65" t="s">
        <v>352</v>
      </c>
      <c r="C10" s="166" t="s">
        <v>353</v>
      </c>
      <c r="D10" s="167" t="s">
        <v>84</v>
      </c>
      <c r="E10" s="14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68"/>
      <c r="Y10" s="168"/>
      <c r="Z10" s="168"/>
      <c r="AA10" s="16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65" t="s">
        <v>354</v>
      </c>
      <c r="C11" s="166" t="s">
        <v>355</v>
      </c>
      <c r="D11" s="167" t="s">
        <v>53</v>
      </c>
      <c r="E11" s="14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58"/>
      <c r="W11" s="158"/>
      <c r="X11" s="168"/>
      <c r="Y11" s="168"/>
      <c r="Z11" s="168"/>
      <c r="AA11" s="16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65">
        <v>1810110050</v>
      </c>
      <c r="C12" s="166" t="s">
        <v>356</v>
      </c>
      <c r="D12" s="167" t="s">
        <v>56</v>
      </c>
      <c r="E12" s="14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58"/>
      <c r="W12" s="158"/>
      <c r="X12" s="168"/>
      <c r="Y12" s="168"/>
      <c r="Z12" s="168"/>
      <c r="AA12" s="16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65" t="s">
        <v>357</v>
      </c>
      <c r="C13" s="166" t="s">
        <v>137</v>
      </c>
      <c r="D13" s="167" t="s">
        <v>43</v>
      </c>
      <c r="E13" s="14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68"/>
      <c r="Y13" s="168"/>
      <c r="Z13" s="168"/>
      <c r="AA13" s="16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65" t="s">
        <v>358</v>
      </c>
      <c r="C14" s="166" t="s">
        <v>359</v>
      </c>
      <c r="D14" s="167" t="s">
        <v>57</v>
      </c>
      <c r="E14" s="14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58"/>
      <c r="W14" s="15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65" t="s">
        <v>360</v>
      </c>
      <c r="C15" s="166" t="s">
        <v>647</v>
      </c>
      <c r="D15" s="167" t="s">
        <v>361</v>
      </c>
      <c r="E15" s="14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58"/>
      <c r="W15" s="15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65" t="s">
        <v>362</v>
      </c>
      <c r="C16" s="166" t="s">
        <v>80</v>
      </c>
      <c r="D16" s="167" t="s">
        <v>69</v>
      </c>
      <c r="E16" s="146"/>
      <c r="F16" s="168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58"/>
      <c r="W16" s="158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65" t="s">
        <v>363</v>
      </c>
      <c r="C17" s="166" t="s">
        <v>364</v>
      </c>
      <c r="D17" s="167" t="s">
        <v>69</v>
      </c>
      <c r="E17" s="146"/>
      <c r="F17" s="168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58"/>
      <c r="W17" s="158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65" t="s">
        <v>365</v>
      </c>
      <c r="C18" s="166" t="s">
        <v>137</v>
      </c>
      <c r="D18" s="167" t="s">
        <v>71</v>
      </c>
      <c r="E18" s="14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58"/>
      <c r="W18" s="15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65" t="s">
        <v>366</v>
      </c>
      <c r="C19" s="166" t="s">
        <v>367</v>
      </c>
      <c r="D19" s="167" t="s">
        <v>368</v>
      </c>
      <c r="E19" s="14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58"/>
      <c r="W19" s="15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65" t="s">
        <v>369</v>
      </c>
      <c r="C20" s="166" t="s">
        <v>195</v>
      </c>
      <c r="D20" s="167" t="s">
        <v>30</v>
      </c>
      <c r="E20" s="14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58"/>
      <c r="W20" s="15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65" t="s">
        <v>402</v>
      </c>
      <c r="C21" s="166" t="s">
        <v>403</v>
      </c>
      <c r="D21" s="167" t="s">
        <v>404</v>
      </c>
      <c r="E21" s="169"/>
      <c r="F21" s="210"/>
      <c r="G21" s="170"/>
      <c r="H21" s="171"/>
      <c r="I21" s="171"/>
      <c r="J21" s="171"/>
      <c r="K21" s="171"/>
      <c r="L21" s="171"/>
      <c r="M21" s="171"/>
      <c r="N21" s="171"/>
      <c r="O21" s="171"/>
      <c r="P21" s="170"/>
      <c r="Q21" s="170"/>
      <c r="R21" s="236"/>
      <c r="S21" s="170"/>
      <c r="T21" s="170"/>
      <c r="U21" s="170"/>
      <c r="V21" s="158"/>
      <c r="W21" s="158"/>
      <c r="X21" s="236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65" t="s">
        <v>370</v>
      </c>
      <c r="C22" s="166" t="s">
        <v>371</v>
      </c>
      <c r="D22" s="167" t="s">
        <v>113</v>
      </c>
      <c r="E22" s="14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58"/>
      <c r="W22" s="15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303"/>
      <c r="AN22" s="304"/>
      <c r="AO22" s="63"/>
    </row>
    <row r="23" spans="1:41" s="60" customFormat="1" ht="30" customHeight="1">
      <c r="A23" s="3">
        <v>15</v>
      </c>
      <c r="B23" s="165" t="s">
        <v>372</v>
      </c>
      <c r="C23" s="166" t="s">
        <v>373</v>
      </c>
      <c r="D23" s="167" t="s">
        <v>156</v>
      </c>
      <c r="E23" s="146"/>
      <c r="F23" s="168"/>
      <c r="G23" s="168"/>
      <c r="H23" s="168"/>
      <c r="I23" s="168"/>
      <c r="J23" s="168"/>
      <c r="K23" s="168"/>
      <c r="L23" s="168"/>
      <c r="M23" s="168"/>
      <c r="N23" s="168"/>
      <c r="O23" s="199"/>
      <c r="P23" s="168"/>
      <c r="Q23" s="168"/>
      <c r="R23" s="168"/>
      <c r="S23" s="168"/>
      <c r="T23" s="168"/>
      <c r="U23" s="168"/>
      <c r="V23" s="158"/>
      <c r="W23" s="15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65" t="s">
        <v>409</v>
      </c>
      <c r="C24" s="166" t="s">
        <v>55</v>
      </c>
      <c r="D24" s="167" t="s">
        <v>42</v>
      </c>
      <c r="E24" s="14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58"/>
      <c r="W24" s="15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65" t="s">
        <v>374</v>
      </c>
      <c r="C25" s="166" t="s">
        <v>375</v>
      </c>
      <c r="D25" s="167" t="s">
        <v>116</v>
      </c>
      <c r="E25" s="14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58"/>
      <c r="W25" s="15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65" t="s">
        <v>410</v>
      </c>
      <c r="C26" s="166" t="s">
        <v>411</v>
      </c>
      <c r="D26" s="167" t="s">
        <v>78</v>
      </c>
      <c r="E26" s="14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58"/>
      <c r="W26" s="15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65" t="s">
        <v>376</v>
      </c>
      <c r="C27" s="166" t="s">
        <v>151</v>
      </c>
      <c r="D27" s="167" t="s">
        <v>152</v>
      </c>
      <c r="E27" s="14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58"/>
      <c r="W27" s="15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65" t="s">
        <v>377</v>
      </c>
      <c r="C28" s="166" t="s">
        <v>315</v>
      </c>
      <c r="D28" s="167" t="s">
        <v>64</v>
      </c>
      <c r="E28" s="14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58"/>
      <c r="W28" s="158"/>
      <c r="X28" s="168"/>
      <c r="Y28" s="168"/>
      <c r="Z28" s="168"/>
      <c r="AA28" s="168"/>
      <c r="AB28" s="168"/>
      <c r="AC28" s="15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65" t="s">
        <v>378</v>
      </c>
      <c r="C29" s="166" t="s">
        <v>379</v>
      </c>
      <c r="D29" s="167" t="s">
        <v>380</v>
      </c>
      <c r="E29" s="14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58"/>
      <c r="X29" s="168"/>
      <c r="Y29" s="168"/>
      <c r="Z29" s="168"/>
      <c r="AA29" s="168"/>
      <c r="AB29" s="168"/>
      <c r="AC29" s="15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65" t="s">
        <v>381</v>
      </c>
      <c r="C30" s="166" t="s">
        <v>1122</v>
      </c>
      <c r="D30" s="167" t="s">
        <v>29</v>
      </c>
      <c r="E30" s="14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58"/>
      <c r="W30" s="158"/>
      <c r="X30" s="168"/>
      <c r="Y30" s="168"/>
      <c r="Z30" s="168"/>
      <c r="AA30" s="168"/>
      <c r="AB30" s="168"/>
      <c r="AC30" s="158"/>
      <c r="AD30" s="168"/>
      <c r="AE30" s="168"/>
      <c r="AF30" s="168"/>
      <c r="AG30" s="168"/>
      <c r="AH30" s="168"/>
      <c r="AI30" s="168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63"/>
      <c r="AN30" s="63"/>
      <c r="AO30" s="63"/>
    </row>
    <row r="31" spans="1:41" s="60" customFormat="1" ht="30" customHeight="1">
      <c r="A31" s="3">
        <v>23</v>
      </c>
      <c r="B31" s="165" t="s">
        <v>382</v>
      </c>
      <c r="C31" s="166" t="s">
        <v>383</v>
      </c>
      <c r="D31" s="167" t="s">
        <v>29</v>
      </c>
      <c r="E31" s="14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58"/>
      <c r="W31" s="158"/>
      <c r="X31" s="168"/>
      <c r="Y31" s="168"/>
      <c r="Z31" s="168"/>
      <c r="AA31" s="168"/>
      <c r="AB31" s="168"/>
      <c r="AC31" s="15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65" t="s">
        <v>384</v>
      </c>
      <c r="C32" s="166" t="s">
        <v>106</v>
      </c>
      <c r="D32" s="167" t="s">
        <v>29</v>
      </c>
      <c r="E32" s="14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8"/>
      <c r="W32" s="158"/>
      <c r="X32" s="168"/>
      <c r="Y32" s="168"/>
      <c r="Z32" s="168"/>
      <c r="AA32" s="168"/>
      <c r="AB32" s="168"/>
      <c r="AC32" s="158"/>
      <c r="AD32" s="16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65" t="s">
        <v>385</v>
      </c>
      <c r="C33" s="166" t="s">
        <v>130</v>
      </c>
      <c r="D33" s="167" t="s">
        <v>89</v>
      </c>
      <c r="E33" s="14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58"/>
      <c r="W33" s="158"/>
      <c r="X33" s="168"/>
      <c r="Y33" s="168"/>
      <c r="Z33" s="168"/>
      <c r="AA33" s="168"/>
      <c r="AB33" s="168"/>
      <c r="AC33" s="158"/>
      <c r="AD33" s="168"/>
      <c r="AE33" s="168"/>
      <c r="AF33" s="168"/>
      <c r="AG33" s="168"/>
      <c r="AH33" s="168"/>
      <c r="AI33" s="16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65" t="s">
        <v>386</v>
      </c>
      <c r="C34" s="166" t="s">
        <v>132</v>
      </c>
      <c r="D34" s="167" t="s">
        <v>387</v>
      </c>
      <c r="E34" s="14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58"/>
      <c r="W34" s="158"/>
      <c r="X34" s="168"/>
      <c r="Y34" s="168"/>
      <c r="Z34" s="168"/>
      <c r="AA34" s="168"/>
      <c r="AB34" s="168"/>
      <c r="AC34" s="158"/>
      <c r="AD34" s="168"/>
      <c r="AE34" s="168"/>
      <c r="AF34" s="168"/>
      <c r="AG34" s="168"/>
      <c r="AH34" s="168"/>
      <c r="AI34" s="16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65" t="s">
        <v>421</v>
      </c>
      <c r="C35" s="166" t="s">
        <v>72</v>
      </c>
      <c r="D35" s="167" t="s">
        <v>387</v>
      </c>
      <c r="E35" s="14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8"/>
      <c r="W35" s="158"/>
      <c r="X35" s="168"/>
      <c r="Y35" s="168"/>
      <c r="Z35" s="168"/>
      <c r="AA35" s="168"/>
      <c r="AB35" s="168"/>
      <c r="AC35" s="158"/>
      <c r="AD35" s="168"/>
      <c r="AE35" s="168"/>
      <c r="AF35" s="168"/>
      <c r="AG35" s="168"/>
      <c r="AH35" s="168"/>
      <c r="AI35" s="16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65" t="s">
        <v>388</v>
      </c>
      <c r="C36" s="166" t="s">
        <v>123</v>
      </c>
      <c r="D36" s="167" t="s">
        <v>91</v>
      </c>
      <c r="E36" s="14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58"/>
      <c r="W36" s="158"/>
      <c r="X36" s="168"/>
      <c r="Y36" s="168"/>
      <c r="Z36" s="168"/>
      <c r="AA36" s="168"/>
      <c r="AB36" s="168"/>
      <c r="AC36" s="158"/>
      <c r="AD36" s="168"/>
      <c r="AE36" s="168"/>
      <c r="AF36" s="168"/>
      <c r="AG36" s="168"/>
      <c r="AH36" s="168"/>
      <c r="AI36" s="16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65" t="s">
        <v>389</v>
      </c>
      <c r="C37" s="166" t="s">
        <v>390</v>
      </c>
      <c r="D37" s="167" t="s">
        <v>391</v>
      </c>
      <c r="E37" s="14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58"/>
      <c r="W37" s="158"/>
      <c r="X37" s="168"/>
      <c r="Y37" s="168"/>
      <c r="Z37" s="168"/>
      <c r="AA37" s="168"/>
      <c r="AB37" s="168"/>
      <c r="AC37" s="158"/>
      <c r="AD37" s="168"/>
      <c r="AE37" s="168"/>
      <c r="AF37" s="168"/>
      <c r="AG37" s="168"/>
      <c r="AH37" s="168"/>
      <c r="AI37" s="16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65" t="s">
        <v>422</v>
      </c>
      <c r="C38" s="166" t="s">
        <v>147</v>
      </c>
      <c r="D38" s="167" t="s">
        <v>423</v>
      </c>
      <c r="E38" s="14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58"/>
      <c r="W38" s="158"/>
      <c r="X38" s="168"/>
      <c r="Y38" s="168"/>
      <c r="Z38" s="168"/>
      <c r="AA38" s="168"/>
      <c r="AB38" s="168"/>
      <c r="AC38" s="158"/>
      <c r="AD38" s="168"/>
      <c r="AE38" s="168"/>
      <c r="AF38" s="168"/>
      <c r="AG38" s="168"/>
      <c r="AH38" s="168"/>
      <c r="AI38" s="16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65" t="s">
        <v>392</v>
      </c>
      <c r="C39" s="166" t="s">
        <v>393</v>
      </c>
      <c r="D39" s="167" t="s">
        <v>121</v>
      </c>
      <c r="E39" s="14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58"/>
      <c r="W39" s="158"/>
      <c r="X39" s="168"/>
      <c r="Y39" s="168"/>
      <c r="Z39" s="168"/>
      <c r="AA39" s="168"/>
      <c r="AB39" s="168"/>
      <c r="AC39" s="158"/>
      <c r="AD39" s="168"/>
      <c r="AE39" s="168"/>
      <c r="AF39" s="168"/>
      <c r="AG39" s="168"/>
      <c r="AH39" s="168"/>
      <c r="AI39" s="16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65" t="s">
        <v>394</v>
      </c>
      <c r="C40" s="166" t="s">
        <v>1123</v>
      </c>
      <c r="D40" s="167" t="s">
        <v>395</v>
      </c>
      <c r="E40" s="14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58"/>
      <c r="X40" s="168"/>
      <c r="Y40" s="168"/>
      <c r="Z40" s="168"/>
      <c r="AA40" s="168"/>
      <c r="AB40" s="168"/>
      <c r="AC40" s="158"/>
      <c r="AD40" s="168"/>
      <c r="AE40" s="168"/>
      <c r="AF40" s="168"/>
      <c r="AG40" s="168"/>
      <c r="AH40" s="168"/>
      <c r="AI40" s="16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65" t="s">
        <v>424</v>
      </c>
      <c r="C41" s="166" t="s">
        <v>425</v>
      </c>
      <c r="D41" s="167" t="s">
        <v>395</v>
      </c>
      <c r="E41" s="14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58"/>
      <c r="W41" s="158"/>
      <c r="X41" s="168"/>
      <c r="Y41" s="168"/>
      <c r="Z41" s="168"/>
      <c r="AA41" s="168"/>
      <c r="AB41" s="168"/>
      <c r="AC41" s="158"/>
      <c r="AD41" s="168"/>
      <c r="AE41" s="168"/>
      <c r="AF41" s="168"/>
      <c r="AG41" s="168"/>
      <c r="AH41" s="168"/>
      <c r="AI41" s="16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65"/>
      <c r="C42" s="166"/>
      <c r="D42" s="167"/>
      <c r="E42" s="14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58"/>
      <c r="W42" s="168"/>
      <c r="X42" s="168"/>
      <c r="Y42" s="168"/>
      <c r="Z42" s="168"/>
      <c r="AA42" s="168"/>
      <c r="AB42" s="168"/>
      <c r="AC42" s="158"/>
      <c r="AD42" s="168"/>
      <c r="AE42" s="168"/>
      <c r="AF42" s="168"/>
      <c r="AG42" s="168"/>
      <c r="AH42" s="168"/>
      <c r="AI42" s="16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305" t="s">
        <v>12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">
        <f>SUM(AJ9:AJ42)</f>
        <v>0</v>
      </c>
      <c r="AK43" s="3">
        <f>SUM(AK9:AK42)</f>
        <v>0</v>
      </c>
      <c r="AL43" s="3">
        <f>SUM(AL9:AL42)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306" t="s">
        <v>13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7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300" t="s">
        <v>7</v>
      </c>
      <c r="D46" s="301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350</v>
      </c>
      <c r="C47" s="166" t="s">
        <v>351</v>
      </c>
      <c r="D47" s="167" t="s">
        <v>52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03"/>
      <c r="AQ47" s="304"/>
    </row>
    <row r="48" spans="1:44" s="60" customFormat="1" ht="30" customHeight="1">
      <c r="A48" s="3">
        <v>2</v>
      </c>
      <c r="B48" s="165" t="s">
        <v>352</v>
      </c>
      <c r="C48" s="166" t="s">
        <v>353</v>
      </c>
      <c r="D48" s="167" t="s">
        <v>84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354</v>
      </c>
      <c r="C49" s="166" t="s">
        <v>355</v>
      </c>
      <c r="D49" s="167" t="s">
        <v>53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>
        <v>1810110050</v>
      </c>
      <c r="C50" s="166" t="s">
        <v>356</v>
      </c>
      <c r="D50" s="167" t="s">
        <v>56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357</v>
      </c>
      <c r="C51" s="166" t="s">
        <v>137</v>
      </c>
      <c r="D51" s="167" t="s">
        <v>43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358</v>
      </c>
      <c r="C52" s="166" t="s">
        <v>359</v>
      </c>
      <c r="D52" s="167" t="s">
        <v>57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360</v>
      </c>
      <c r="C53" s="166" t="s">
        <v>647</v>
      </c>
      <c r="D53" s="167" t="s">
        <v>361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362</v>
      </c>
      <c r="C54" s="166" t="s">
        <v>80</v>
      </c>
      <c r="D54" s="167" t="s">
        <v>69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363</v>
      </c>
      <c r="C55" s="166" t="s">
        <v>364</v>
      </c>
      <c r="D55" s="167" t="s">
        <v>69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365</v>
      </c>
      <c r="C56" s="166" t="s">
        <v>137</v>
      </c>
      <c r="D56" s="167" t="s">
        <v>71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366</v>
      </c>
      <c r="C57" s="166" t="s">
        <v>367</v>
      </c>
      <c r="D57" s="167" t="s">
        <v>368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369</v>
      </c>
      <c r="C58" s="166" t="s">
        <v>195</v>
      </c>
      <c r="D58" s="167" t="s">
        <v>30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402</v>
      </c>
      <c r="C59" s="166" t="s">
        <v>403</v>
      </c>
      <c r="D59" s="167" t="s">
        <v>404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370</v>
      </c>
      <c r="C60" s="166" t="s">
        <v>371</v>
      </c>
      <c r="D60" s="167" t="s">
        <v>113</v>
      </c>
      <c r="E60" s="147"/>
      <c r="F60" s="168"/>
      <c r="G60" s="168" t="s">
        <v>16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03"/>
      <c r="AQ60" s="304"/>
    </row>
    <row r="61" spans="1:43" s="60" customFormat="1" ht="30" customHeight="1">
      <c r="A61" s="3">
        <v>15</v>
      </c>
      <c r="B61" s="165" t="s">
        <v>372</v>
      </c>
      <c r="C61" s="166" t="s">
        <v>373</v>
      </c>
      <c r="D61" s="167" t="s">
        <v>156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409</v>
      </c>
      <c r="C62" s="166" t="s">
        <v>55</v>
      </c>
      <c r="D62" s="167" t="s">
        <v>42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374</v>
      </c>
      <c r="C63" s="166" t="s">
        <v>375</v>
      </c>
      <c r="D63" s="167" t="s">
        <v>116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410</v>
      </c>
      <c r="C64" s="166" t="s">
        <v>411</v>
      </c>
      <c r="D64" s="167" t="s">
        <v>78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376</v>
      </c>
      <c r="C65" s="166" t="s">
        <v>151</v>
      </c>
      <c r="D65" s="167" t="s">
        <v>152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377</v>
      </c>
      <c r="C66" s="166" t="s">
        <v>315</v>
      </c>
      <c r="D66" s="167" t="s">
        <v>64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378</v>
      </c>
      <c r="C67" s="166" t="s">
        <v>379</v>
      </c>
      <c r="D67" s="167" t="s">
        <v>380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381</v>
      </c>
      <c r="C68" s="166" t="s">
        <v>1122</v>
      </c>
      <c r="D68" s="167" t="s">
        <v>29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382</v>
      </c>
      <c r="C69" s="166" t="s">
        <v>383</v>
      </c>
      <c r="D69" s="167" t="s">
        <v>29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384</v>
      </c>
      <c r="C70" s="166" t="s">
        <v>106</v>
      </c>
      <c r="D70" s="167" t="s">
        <v>29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385</v>
      </c>
      <c r="C71" s="166" t="s">
        <v>130</v>
      </c>
      <c r="D71" s="167" t="s">
        <v>89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386</v>
      </c>
      <c r="C72" s="166" t="s">
        <v>132</v>
      </c>
      <c r="D72" s="167" t="s">
        <v>387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421</v>
      </c>
      <c r="C73" s="166" t="s">
        <v>72</v>
      </c>
      <c r="D73" s="167" t="s">
        <v>387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388</v>
      </c>
      <c r="C74" s="166" t="s">
        <v>123</v>
      </c>
      <c r="D74" s="167" t="s">
        <v>91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389</v>
      </c>
      <c r="C75" s="166" t="s">
        <v>390</v>
      </c>
      <c r="D75" s="167" t="s">
        <v>391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422</v>
      </c>
      <c r="C76" s="166" t="s">
        <v>147</v>
      </c>
      <c r="D76" s="167" t="s">
        <v>423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392</v>
      </c>
      <c r="C77" s="166" t="s">
        <v>393</v>
      </c>
      <c r="D77" s="167" t="s">
        <v>121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394</v>
      </c>
      <c r="C78" s="166" t="s">
        <v>1123</v>
      </c>
      <c r="D78" s="167" t="s">
        <v>395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424</v>
      </c>
      <c r="C79" s="166" t="s">
        <v>425</v>
      </c>
      <c r="D79" s="167" t="s">
        <v>395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/>
      <c r="C80" s="166"/>
      <c r="D80" s="167"/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05" t="s">
        <v>12</v>
      </c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08"/>
      <c r="D82" s="308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308"/>
      <c r="D85" s="30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308"/>
      <c r="D86" s="308"/>
      <c r="E86" s="308"/>
      <c r="F86" s="308"/>
      <c r="G86" s="30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8"/>
      <c r="D87" s="308"/>
      <c r="E87" s="30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8"/>
      <c r="D88" s="30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0" zoomScale="55" zoomScaleNormal="55" workbookViewId="0">
      <selection activeCell="A5" sqref="A5:AL5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 t="s">
        <v>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</row>
    <row r="2" spans="1:41" ht="22.5" customHeight="1">
      <c r="A2" s="313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 t="s">
        <v>3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24" t="s">
        <v>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323" t="s">
        <v>426</v>
      </c>
      <c r="AG6" s="323"/>
      <c r="AH6" s="323"/>
      <c r="AI6" s="323"/>
      <c r="AJ6" s="323"/>
      <c r="AK6" s="323"/>
      <c r="AL6" s="5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8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427</v>
      </c>
      <c r="C9" s="114" t="s">
        <v>428</v>
      </c>
      <c r="D9" s="115" t="s">
        <v>243</v>
      </c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13" t="s">
        <v>429</v>
      </c>
      <c r="C10" s="114" t="s">
        <v>45</v>
      </c>
      <c r="D10" s="115" t="s">
        <v>57</v>
      </c>
      <c r="E10" s="257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13" t="s">
        <v>651</v>
      </c>
      <c r="C11" s="114" t="s">
        <v>509</v>
      </c>
      <c r="D11" s="115" t="s">
        <v>71</v>
      </c>
      <c r="E11" s="257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13" t="s">
        <v>430</v>
      </c>
      <c r="C12" s="114" t="s">
        <v>431</v>
      </c>
      <c r="D12" s="115" t="s">
        <v>44</v>
      </c>
      <c r="E12" s="257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13" t="s">
        <v>434</v>
      </c>
      <c r="C13" s="114" t="s">
        <v>435</v>
      </c>
      <c r="D13" s="115" t="s">
        <v>26</v>
      </c>
      <c r="E13" s="257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13" t="s">
        <v>436</v>
      </c>
      <c r="C14" s="114" t="s">
        <v>437</v>
      </c>
      <c r="D14" s="115" t="s">
        <v>26</v>
      </c>
      <c r="E14" s="257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13" t="s">
        <v>438</v>
      </c>
      <c r="C15" s="114" t="s">
        <v>140</v>
      </c>
      <c r="D15" s="115" t="s">
        <v>58</v>
      </c>
      <c r="E15" s="257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13" t="s">
        <v>441</v>
      </c>
      <c r="C16" s="114" t="s">
        <v>442</v>
      </c>
      <c r="D16" s="115" t="s">
        <v>76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13" t="s">
        <v>444</v>
      </c>
      <c r="C17" s="114" t="s">
        <v>88</v>
      </c>
      <c r="D17" s="115" t="s">
        <v>39</v>
      </c>
      <c r="E17" s="215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13" t="s">
        <v>447</v>
      </c>
      <c r="C18" s="114" t="s">
        <v>448</v>
      </c>
      <c r="D18" s="115" t="s">
        <v>79</v>
      </c>
      <c r="E18" s="257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13" t="s">
        <v>656</v>
      </c>
      <c r="C19" s="114" t="s">
        <v>383</v>
      </c>
      <c r="D19" s="115" t="s">
        <v>34</v>
      </c>
      <c r="E19" s="257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13" t="s">
        <v>449</v>
      </c>
      <c r="C20" s="114" t="s">
        <v>157</v>
      </c>
      <c r="D20" s="115" t="s">
        <v>104</v>
      </c>
      <c r="E20" s="257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450</v>
      </c>
      <c r="C21" s="114" t="s">
        <v>451</v>
      </c>
      <c r="D21" s="115" t="s">
        <v>104</v>
      </c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13" t="s">
        <v>452</v>
      </c>
      <c r="C22" s="114" t="s">
        <v>88</v>
      </c>
      <c r="D22" s="115" t="s">
        <v>126</v>
      </c>
      <c r="E22" s="257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3">
        <f t="shared" si="2"/>
        <v>0</v>
      </c>
      <c r="AK22" s="3">
        <f t="shared" si="0"/>
        <v>0</v>
      </c>
      <c r="AL22" s="3">
        <f t="shared" si="1"/>
        <v>0</v>
      </c>
      <c r="AM22" s="325"/>
      <c r="AN22" s="326"/>
      <c r="AO22" s="25"/>
    </row>
    <row r="23" spans="1:41" s="1" customFormat="1" ht="30" customHeight="1">
      <c r="A23" s="3">
        <v>15</v>
      </c>
      <c r="B23" s="113" t="s">
        <v>453</v>
      </c>
      <c r="C23" s="114" t="s">
        <v>454</v>
      </c>
      <c r="D23" s="115" t="s">
        <v>60</v>
      </c>
      <c r="E23" s="257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13" t="s">
        <v>505</v>
      </c>
      <c r="C24" s="114" t="s">
        <v>137</v>
      </c>
      <c r="D24" s="115" t="s">
        <v>62</v>
      </c>
      <c r="E24" s="257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13" t="s">
        <v>455</v>
      </c>
      <c r="C25" s="114" t="s">
        <v>80</v>
      </c>
      <c r="D25" s="115" t="s">
        <v>62</v>
      </c>
      <c r="E25" s="257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13" t="s">
        <v>456</v>
      </c>
      <c r="C26" s="114" t="s">
        <v>139</v>
      </c>
      <c r="D26" s="115" t="s">
        <v>417</v>
      </c>
      <c r="E26" s="257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13" t="s">
        <v>458</v>
      </c>
      <c r="C27" s="114" t="s">
        <v>459</v>
      </c>
      <c r="D27" s="115" t="s">
        <v>81</v>
      </c>
      <c r="E27" s="257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13" t="s">
        <v>460</v>
      </c>
      <c r="C28" s="114" t="s">
        <v>461</v>
      </c>
      <c r="D28" s="115" t="s">
        <v>462</v>
      </c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13" t="s">
        <v>463</v>
      </c>
      <c r="C29" s="114" t="s">
        <v>464</v>
      </c>
      <c r="D29" s="115" t="s">
        <v>465</v>
      </c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13" t="s">
        <v>466</v>
      </c>
      <c r="C30" s="114" t="s">
        <v>467</v>
      </c>
      <c r="D30" s="115" t="s">
        <v>107</v>
      </c>
      <c r="E30" s="257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13" t="s">
        <v>468</v>
      </c>
      <c r="C31" s="114" t="s">
        <v>70</v>
      </c>
      <c r="D31" s="115" t="s">
        <v>107</v>
      </c>
      <c r="E31" s="257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113" t="s">
        <v>469</v>
      </c>
      <c r="C32" s="114" t="s">
        <v>470</v>
      </c>
      <c r="D32" s="115" t="s">
        <v>158</v>
      </c>
      <c r="E32" s="257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13" t="s">
        <v>471</v>
      </c>
      <c r="C33" s="114" t="s">
        <v>55</v>
      </c>
      <c r="D33" s="115" t="s">
        <v>95</v>
      </c>
      <c r="E33" s="257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13" t="s">
        <v>474</v>
      </c>
      <c r="C34" s="114" t="s">
        <v>475</v>
      </c>
      <c r="D34" s="115" t="s">
        <v>91</v>
      </c>
      <c r="E34" s="257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13" t="s">
        <v>477</v>
      </c>
      <c r="C35" s="114" t="s">
        <v>478</v>
      </c>
      <c r="D35" s="115" t="s">
        <v>155</v>
      </c>
      <c r="E35" s="257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13" t="s">
        <v>479</v>
      </c>
      <c r="C36" s="114" t="s">
        <v>117</v>
      </c>
      <c r="D36" s="115" t="s">
        <v>122</v>
      </c>
      <c r="E36" s="257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13"/>
      <c r="C37" s="114"/>
      <c r="D37" s="115"/>
      <c r="E37" s="257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27" t="s">
        <v>12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49">
        <f>SUM(AJ9:AJ37)</f>
        <v>0</v>
      </c>
      <c r="AK38" s="49">
        <f>SUM(AK9:AK37)</f>
        <v>0</v>
      </c>
      <c r="AL38" s="49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28" t="s">
        <v>13</v>
      </c>
      <c r="B40" s="328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30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8"/>
      <c r="C41" s="300" t="s">
        <v>7</v>
      </c>
      <c r="D41" s="301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113" t="s">
        <v>427</v>
      </c>
      <c r="C42" s="114" t="s">
        <v>428</v>
      </c>
      <c r="D42" s="115" t="s">
        <v>243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25"/>
      <c r="AQ42" s="326"/>
    </row>
    <row r="43" spans="1:44" s="1" customFormat="1" ht="30" customHeight="1">
      <c r="A43" s="3">
        <v>2</v>
      </c>
      <c r="B43" s="113" t="s">
        <v>429</v>
      </c>
      <c r="C43" s="114" t="s">
        <v>45</v>
      </c>
      <c r="D43" s="115" t="s">
        <v>57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113" t="s">
        <v>651</v>
      </c>
      <c r="C44" s="114" t="s">
        <v>509</v>
      </c>
      <c r="D44" s="115" t="s">
        <v>71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113" t="s">
        <v>430</v>
      </c>
      <c r="C45" s="114" t="s">
        <v>431</v>
      </c>
      <c r="D45" s="115" t="s">
        <v>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113" t="s">
        <v>434</v>
      </c>
      <c r="C46" s="114" t="s">
        <v>435</v>
      </c>
      <c r="D46" s="115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113" t="s">
        <v>436</v>
      </c>
      <c r="C47" s="114" t="s">
        <v>437</v>
      </c>
      <c r="D47" s="115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113" t="s">
        <v>438</v>
      </c>
      <c r="C48" s="114" t="s">
        <v>140</v>
      </c>
      <c r="D48" s="115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113" t="s">
        <v>441</v>
      </c>
      <c r="C49" s="114" t="s">
        <v>442</v>
      </c>
      <c r="D49" s="115" t="s">
        <v>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113" t="s">
        <v>444</v>
      </c>
      <c r="C50" s="114" t="s">
        <v>88</v>
      </c>
      <c r="D50" s="115" t="s">
        <v>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113" t="s">
        <v>447</v>
      </c>
      <c r="C51" s="114" t="s">
        <v>448</v>
      </c>
      <c r="D51" s="115" t="s">
        <v>79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113" t="s">
        <v>656</v>
      </c>
      <c r="C52" s="114" t="s">
        <v>383</v>
      </c>
      <c r="D52" s="115" t="s">
        <v>34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113" t="s">
        <v>449</v>
      </c>
      <c r="C53" s="114" t="s">
        <v>157</v>
      </c>
      <c r="D53" s="115" t="s">
        <v>104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113" t="s">
        <v>450</v>
      </c>
      <c r="C54" s="114" t="s">
        <v>451</v>
      </c>
      <c r="D54" s="115" t="s">
        <v>104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113" t="s">
        <v>452</v>
      </c>
      <c r="C55" s="114" t="s">
        <v>88</v>
      </c>
      <c r="D55" s="115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25"/>
      <c r="AQ55" s="326"/>
    </row>
    <row r="56" spans="1:43" s="1" customFormat="1" ht="30" customHeight="1">
      <c r="A56" s="3">
        <v>15</v>
      </c>
      <c r="B56" s="113" t="s">
        <v>453</v>
      </c>
      <c r="C56" s="114" t="s">
        <v>454</v>
      </c>
      <c r="D56" s="115" t="s">
        <v>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113" t="s">
        <v>505</v>
      </c>
      <c r="C57" s="114" t="s">
        <v>137</v>
      </c>
      <c r="D57" s="115" t="s">
        <v>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113" t="s">
        <v>455</v>
      </c>
      <c r="C58" s="114" t="s">
        <v>80</v>
      </c>
      <c r="D58" s="115" t="s">
        <v>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113" t="s">
        <v>456</v>
      </c>
      <c r="C59" s="114" t="s">
        <v>139</v>
      </c>
      <c r="D59" s="115" t="s">
        <v>417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113" t="s">
        <v>458</v>
      </c>
      <c r="C60" s="114" t="s">
        <v>459</v>
      </c>
      <c r="D60" s="115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113" t="s">
        <v>460</v>
      </c>
      <c r="C61" s="114" t="s">
        <v>461</v>
      </c>
      <c r="D61" s="115" t="s">
        <v>462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113" t="s">
        <v>463</v>
      </c>
      <c r="C62" s="114" t="s">
        <v>464</v>
      </c>
      <c r="D62" s="115" t="s">
        <v>465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113" t="s">
        <v>466</v>
      </c>
      <c r="C63" s="114" t="s">
        <v>467</v>
      </c>
      <c r="D63" s="115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113" t="s">
        <v>468</v>
      </c>
      <c r="C64" s="114" t="s">
        <v>70</v>
      </c>
      <c r="D64" s="115" t="s">
        <v>107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113" t="s">
        <v>469</v>
      </c>
      <c r="C65" s="114" t="s">
        <v>470</v>
      </c>
      <c r="D65" s="115" t="s">
        <v>158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113" t="s">
        <v>471</v>
      </c>
      <c r="C66" s="114" t="s">
        <v>55</v>
      </c>
      <c r="D66" s="115" t="s">
        <v>95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113" t="s">
        <v>474</v>
      </c>
      <c r="C67" s="114" t="s">
        <v>475</v>
      </c>
      <c r="D67" s="115" t="s">
        <v>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13" t="s">
        <v>477</v>
      </c>
      <c r="C68" s="114" t="s">
        <v>478</v>
      </c>
      <c r="D68" s="115" t="s">
        <v>155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13" t="s">
        <v>479</v>
      </c>
      <c r="C69" s="114" t="s">
        <v>117</v>
      </c>
      <c r="D69" s="115" t="s">
        <v>122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13"/>
      <c r="C70" s="114"/>
      <c r="D70" s="115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27" t="s">
        <v>12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49">
        <f t="shared" ref="AJ71:AO71" si="9">SUM(AJ42:AJ70)</f>
        <v>0</v>
      </c>
      <c r="AK71" s="49">
        <f t="shared" si="9"/>
        <v>0</v>
      </c>
      <c r="AL71" s="49">
        <f t="shared" si="9"/>
        <v>0</v>
      </c>
      <c r="AM71" s="49">
        <f t="shared" si="9"/>
        <v>0</v>
      </c>
      <c r="AN71" s="49">
        <f t="shared" si="9"/>
        <v>0</v>
      </c>
      <c r="AO71" s="49">
        <f t="shared" si="9"/>
        <v>0</v>
      </c>
    </row>
    <row r="72" spans="1:41" ht="15.75" customHeight="1">
      <c r="A72" s="26"/>
      <c r="B72" s="26"/>
      <c r="C72" s="308"/>
      <c r="D72" s="308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7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7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08"/>
      <c r="D75" s="308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08"/>
      <c r="D76" s="308"/>
      <c r="E76" s="308"/>
      <c r="F76" s="308"/>
      <c r="G76" s="308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08"/>
      <c r="D77" s="308"/>
      <c r="E77" s="308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08"/>
      <c r="D78" s="308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98" t="s">
        <v>1</v>
      </c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</row>
    <row r="2" spans="1:41" ht="22.5" customHeight="1">
      <c r="A2" s="298" t="s">
        <v>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 t="s">
        <v>3</v>
      </c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98" t="s">
        <v>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41">
      <c r="A5" s="298" t="s">
        <v>1146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99" t="s">
        <v>480</v>
      </c>
      <c r="AG6" s="299"/>
      <c r="AH6" s="299"/>
      <c r="AI6" s="299"/>
      <c r="AJ6" s="299"/>
      <c r="AK6" s="299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0" t="s">
        <v>7</v>
      </c>
      <c r="D8" s="3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13" t="s">
        <v>482</v>
      </c>
      <c r="C9" s="114" t="s">
        <v>80</v>
      </c>
      <c r="D9" s="115" t="s">
        <v>52</v>
      </c>
      <c r="E9" s="257"/>
      <c r="F9" s="245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13" t="s">
        <v>483</v>
      </c>
      <c r="C10" s="114" t="s">
        <v>37</v>
      </c>
      <c r="D10" s="115" t="s">
        <v>1131</v>
      </c>
      <c r="E10" s="257"/>
      <c r="F10" s="245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13" t="s">
        <v>481</v>
      </c>
      <c r="C11" s="114" t="s">
        <v>37</v>
      </c>
      <c r="D11" s="115" t="s">
        <v>1132</v>
      </c>
      <c r="E11" s="257"/>
      <c r="F11" s="245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13" t="s">
        <v>648</v>
      </c>
      <c r="C12" s="114" t="s">
        <v>649</v>
      </c>
      <c r="D12" s="115" t="s">
        <v>650</v>
      </c>
      <c r="E12" s="257"/>
      <c r="F12" s="245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13" t="s">
        <v>484</v>
      </c>
      <c r="C13" s="114" t="s">
        <v>80</v>
      </c>
      <c r="D13" s="115" t="s">
        <v>93</v>
      </c>
      <c r="E13" s="257"/>
      <c r="F13" s="245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13" t="s">
        <v>486</v>
      </c>
      <c r="C14" s="114" t="s">
        <v>437</v>
      </c>
      <c r="D14" s="115" t="s">
        <v>26</v>
      </c>
      <c r="E14" s="257"/>
      <c r="F14" s="245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13" t="s">
        <v>487</v>
      </c>
      <c r="C15" s="114" t="s">
        <v>45</v>
      </c>
      <c r="D15" s="115" t="s">
        <v>26</v>
      </c>
      <c r="E15" s="257"/>
      <c r="F15" s="245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13" t="s">
        <v>432</v>
      </c>
      <c r="C16" s="114" t="s">
        <v>433</v>
      </c>
      <c r="D16" s="115" t="s">
        <v>26</v>
      </c>
      <c r="E16" s="215"/>
      <c r="F16" s="245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13" t="s">
        <v>488</v>
      </c>
      <c r="C17" s="114" t="s">
        <v>92</v>
      </c>
      <c r="D17" s="115" t="s">
        <v>489</v>
      </c>
      <c r="E17" s="215"/>
      <c r="F17" s="245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13" t="s">
        <v>490</v>
      </c>
      <c r="C18" s="114" t="s">
        <v>491</v>
      </c>
      <c r="D18" s="115" t="s">
        <v>129</v>
      </c>
      <c r="E18" s="257"/>
      <c r="F18" s="245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13" t="s">
        <v>652</v>
      </c>
      <c r="C19" s="114" t="s">
        <v>653</v>
      </c>
      <c r="D19" s="115" t="s">
        <v>129</v>
      </c>
      <c r="E19" s="257"/>
      <c r="F19" s="245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13" t="s">
        <v>492</v>
      </c>
      <c r="C20" s="114" t="s">
        <v>493</v>
      </c>
      <c r="D20" s="115" t="s">
        <v>129</v>
      </c>
      <c r="E20" s="257"/>
      <c r="F20" s="245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13" t="s">
        <v>439</v>
      </c>
      <c r="C21" s="114" t="s">
        <v>125</v>
      </c>
      <c r="D21" s="115" t="s">
        <v>103</v>
      </c>
      <c r="E21" s="259"/>
      <c r="F21" s="245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13" t="s">
        <v>494</v>
      </c>
      <c r="C22" s="114" t="s">
        <v>495</v>
      </c>
      <c r="D22" s="115" t="s">
        <v>496</v>
      </c>
      <c r="E22" s="257"/>
      <c r="F22" s="245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3">
        <f t="shared" si="2"/>
        <v>0</v>
      </c>
      <c r="AK22" s="3">
        <f t="shared" si="0"/>
        <v>0</v>
      </c>
      <c r="AL22" s="3">
        <f t="shared" si="1"/>
        <v>0</v>
      </c>
      <c r="AM22" s="303"/>
      <c r="AN22" s="304"/>
      <c r="AO22" s="63"/>
    </row>
    <row r="23" spans="1:41" s="60" customFormat="1" ht="30" customHeight="1">
      <c r="A23" s="3">
        <v>15</v>
      </c>
      <c r="B23" s="113" t="s">
        <v>654</v>
      </c>
      <c r="C23" s="114" t="s">
        <v>655</v>
      </c>
      <c r="D23" s="115" t="s">
        <v>135</v>
      </c>
      <c r="E23" s="257"/>
      <c r="F23" s="245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13" t="s">
        <v>497</v>
      </c>
      <c r="C24" s="114" t="s">
        <v>498</v>
      </c>
      <c r="D24" s="115" t="s">
        <v>113</v>
      </c>
      <c r="E24" s="257"/>
      <c r="F24" s="245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13" t="s">
        <v>443</v>
      </c>
      <c r="C25" s="114" t="s">
        <v>87</v>
      </c>
      <c r="D25" s="115" t="s">
        <v>59</v>
      </c>
      <c r="E25" s="257"/>
      <c r="F25" s="245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445</v>
      </c>
      <c r="C26" s="114" t="s">
        <v>446</v>
      </c>
      <c r="D26" s="115" t="s">
        <v>116</v>
      </c>
      <c r="E26" s="257"/>
      <c r="F26" s="245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13">
        <v>1810120080</v>
      </c>
      <c r="C27" s="114" t="s">
        <v>665</v>
      </c>
      <c r="D27" s="115" t="s">
        <v>104</v>
      </c>
      <c r="E27" s="257"/>
      <c r="F27" s="245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657</v>
      </c>
      <c r="C28" s="148" t="s">
        <v>117</v>
      </c>
      <c r="D28" s="172" t="s">
        <v>104</v>
      </c>
      <c r="E28" s="257"/>
      <c r="F28" s="245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13" t="s">
        <v>499</v>
      </c>
      <c r="C29" s="114" t="s">
        <v>500</v>
      </c>
      <c r="D29" s="115" t="s">
        <v>105</v>
      </c>
      <c r="E29" s="257"/>
      <c r="F29" s="245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13" t="s">
        <v>501</v>
      </c>
      <c r="C30" s="114" t="s">
        <v>502</v>
      </c>
      <c r="D30" s="115" t="s">
        <v>503</v>
      </c>
      <c r="E30" s="257"/>
      <c r="F30" s="245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13" t="s">
        <v>504</v>
      </c>
      <c r="C31" s="114" t="s">
        <v>70</v>
      </c>
      <c r="D31" s="115" t="s">
        <v>141</v>
      </c>
      <c r="E31" s="257"/>
      <c r="F31" s="245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13" t="s">
        <v>457</v>
      </c>
      <c r="C32" s="114" t="s">
        <v>322</v>
      </c>
      <c r="D32" s="115" t="s">
        <v>81</v>
      </c>
      <c r="E32" s="257"/>
      <c r="F32" s="245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13" t="s">
        <v>506</v>
      </c>
      <c r="C33" s="114" t="s">
        <v>507</v>
      </c>
      <c r="D33" s="115" t="s">
        <v>119</v>
      </c>
      <c r="E33" s="257"/>
      <c r="F33" s="245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13" t="s">
        <v>510</v>
      </c>
      <c r="C34" s="114" t="s">
        <v>511</v>
      </c>
      <c r="D34" s="115" t="s">
        <v>120</v>
      </c>
      <c r="E34" s="257"/>
      <c r="F34" s="245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13" t="s">
        <v>512</v>
      </c>
      <c r="C35" s="114" t="s">
        <v>148</v>
      </c>
      <c r="D35" s="115" t="s">
        <v>158</v>
      </c>
      <c r="E35" s="257"/>
      <c r="F35" s="245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13" t="s">
        <v>472</v>
      </c>
      <c r="C36" s="114" t="s">
        <v>473</v>
      </c>
      <c r="D36" s="115" t="s">
        <v>95</v>
      </c>
      <c r="E36" s="257"/>
      <c r="F36" s="245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13" t="s">
        <v>513</v>
      </c>
      <c r="C37" s="114" t="s">
        <v>658</v>
      </c>
      <c r="D37" s="115" t="s">
        <v>154</v>
      </c>
      <c r="E37" s="257"/>
      <c r="F37" s="245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13" t="s">
        <v>476</v>
      </c>
      <c r="C38" s="114" t="s">
        <v>98</v>
      </c>
      <c r="D38" s="115" t="s">
        <v>96</v>
      </c>
      <c r="E38" s="257"/>
      <c r="F38" s="245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45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13" t="s">
        <v>514</v>
      </c>
      <c r="C39" s="114" t="s">
        <v>515</v>
      </c>
      <c r="D39" s="115" t="s">
        <v>48</v>
      </c>
      <c r="E39" s="257"/>
      <c r="F39" s="245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45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13" t="s">
        <v>517</v>
      </c>
      <c r="C40" s="114" t="s">
        <v>659</v>
      </c>
      <c r="D40" s="115" t="s">
        <v>144</v>
      </c>
      <c r="E40" s="257"/>
      <c r="F40" s="245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45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13"/>
      <c r="C41" s="114" t="s">
        <v>1139</v>
      </c>
      <c r="D41" s="115" t="s">
        <v>11</v>
      </c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45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13"/>
      <c r="C42" s="114" t="s">
        <v>1140</v>
      </c>
      <c r="D42" s="115" t="s">
        <v>516</v>
      </c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45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30" customHeight="1">
      <c r="A43" s="3">
        <v>35</v>
      </c>
      <c r="B43" s="113"/>
      <c r="C43" s="114" t="s">
        <v>417</v>
      </c>
      <c r="D43" s="115" t="s">
        <v>56</v>
      </c>
      <c r="E43" s="257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45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3">
        <f t="shared" si="2"/>
        <v>0</v>
      </c>
      <c r="AK43" s="3">
        <f t="shared" si="0"/>
        <v>0</v>
      </c>
      <c r="AL43" s="3">
        <f t="shared" si="1"/>
        <v>0</v>
      </c>
      <c r="AM43" s="63"/>
      <c r="AN43" s="63"/>
      <c r="AO43" s="63"/>
    </row>
    <row r="44" spans="1:44" s="60" customFormat="1" ht="48" customHeight="1">
      <c r="A44" s="305" t="s">
        <v>12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">
        <f>SUM(AJ9:AJ43)</f>
        <v>0</v>
      </c>
      <c r="AK44" s="3">
        <f>SUM(AK9:AK43)</f>
        <v>0</v>
      </c>
      <c r="AL44" s="3">
        <f>SUM(AL9:AL43)</f>
        <v>0</v>
      </c>
      <c r="AM44" s="63"/>
      <c r="AN44" s="26"/>
      <c r="AO44" s="26"/>
      <c r="AP44" s="56"/>
      <c r="AQ44" s="56"/>
      <c r="AR44" s="56"/>
    </row>
    <row r="45" spans="1:44" s="60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63"/>
      <c r="AN45" s="63"/>
      <c r="AO45" s="63"/>
    </row>
    <row r="46" spans="1:44" s="60" customFormat="1" ht="41.25" customHeight="1">
      <c r="A46" s="306" t="s">
        <v>13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7"/>
      <c r="AJ46" s="45" t="s">
        <v>14</v>
      </c>
      <c r="AK46" s="45" t="s">
        <v>15</v>
      </c>
      <c r="AL46" s="45" t="s">
        <v>16</v>
      </c>
      <c r="AM46" s="66" t="s">
        <v>17</v>
      </c>
      <c r="AN46" s="66" t="s">
        <v>18</v>
      </c>
      <c r="AO46" s="66" t="s">
        <v>19</v>
      </c>
    </row>
    <row r="47" spans="1:44" s="60" customFormat="1" ht="30" customHeight="1">
      <c r="A47" s="3" t="s">
        <v>5</v>
      </c>
      <c r="B47" s="52"/>
      <c r="C47" s="300" t="s">
        <v>7</v>
      </c>
      <c r="D47" s="301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7" t="s">
        <v>24</v>
      </c>
      <c r="AO47" s="67" t="s">
        <v>25</v>
      </c>
    </row>
    <row r="48" spans="1:44" s="60" customFormat="1" ht="30" customHeight="1">
      <c r="A48" s="3">
        <v>1</v>
      </c>
      <c r="B48" s="113" t="s">
        <v>482</v>
      </c>
      <c r="C48" s="114" t="s">
        <v>80</v>
      </c>
      <c r="D48" s="115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03"/>
      <c r="AQ48" s="304"/>
    </row>
    <row r="49" spans="1:43" s="60" customFormat="1" ht="30" customHeight="1">
      <c r="A49" s="3">
        <v>2</v>
      </c>
      <c r="B49" s="113" t="s">
        <v>483</v>
      </c>
      <c r="C49" s="114" t="s">
        <v>37</v>
      </c>
      <c r="D49" s="115" t="s">
        <v>1131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63"/>
      <c r="AQ49" s="63"/>
    </row>
    <row r="50" spans="1:43" s="60" customFormat="1" ht="30" customHeight="1">
      <c r="A50" s="3">
        <v>3</v>
      </c>
      <c r="B50" s="113" t="s">
        <v>481</v>
      </c>
      <c r="C50" s="114" t="s">
        <v>37</v>
      </c>
      <c r="D50" s="115" t="s">
        <v>1132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4</v>
      </c>
      <c r="B51" s="113" t="s">
        <v>648</v>
      </c>
      <c r="C51" s="114" t="s">
        <v>649</v>
      </c>
      <c r="D51" s="115" t="s">
        <v>650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5</v>
      </c>
      <c r="B52" s="113" t="s">
        <v>484</v>
      </c>
      <c r="C52" s="114" t="s">
        <v>80</v>
      </c>
      <c r="D52" s="115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6</v>
      </c>
      <c r="B53" s="113" t="s">
        <v>486</v>
      </c>
      <c r="C53" s="114" t="s">
        <v>437</v>
      </c>
      <c r="D53" s="115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7</v>
      </c>
      <c r="B54" s="113" t="s">
        <v>487</v>
      </c>
      <c r="C54" s="114" t="s">
        <v>45</v>
      </c>
      <c r="D54" s="115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8</v>
      </c>
      <c r="B55" s="113" t="s">
        <v>432</v>
      </c>
      <c r="C55" s="114" t="s">
        <v>433</v>
      </c>
      <c r="D55" s="115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9</v>
      </c>
      <c r="B56" s="113" t="s">
        <v>488</v>
      </c>
      <c r="C56" s="114" t="s">
        <v>92</v>
      </c>
      <c r="D56" s="115" t="s">
        <v>489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10</v>
      </c>
      <c r="B57" s="113" t="s">
        <v>490</v>
      </c>
      <c r="C57" s="114" t="s">
        <v>491</v>
      </c>
      <c r="D57" s="115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11</v>
      </c>
      <c r="B58" s="113" t="s">
        <v>652</v>
      </c>
      <c r="C58" s="114" t="s">
        <v>653</v>
      </c>
      <c r="D58" s="115" t="s">
        <v>129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12</v>
      </c>
      <c r="B59" s="113" t="s">
        <v>492</v>
      </c>
      <c r="C59" s="114" t="s">
        <v>493</v>
      </c>
      <c r="D59" s="11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13</v>
      </c>
      <c r="B60" s="113" t="s">
        <v>439</v>
      </c>
      <c r="C60" s="114" t="s">
        <v>125</v>
      </c>
      <c r="D60" s="115" t="s">
        <v>103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63"/>
      <c r="AQ60" s="63"/>
    </row>
    <row r="61" spans="1:43" s="60" customFormat="1" ht="30" customHeight="1">
      <c r="A61" s="3">
        <v>14</v>
      </c>
      <c r="B61" s="113" t="s">
        <v>494</v>
      </c>
      <c r="C61" s="114" t="s">
        <v>495</v>
      </c>
      <c r="D61" s="115" t="s">
        <v>496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03"/>
      <c r="AQ61" s="304"/>
    </row>
    <row r="62" spans="1:43" s="60" customFormat="1" ht="30" customHeight="1">
      <c r="A62" s="3">
        <v>15</v>
      </c>
      <c r="B62" s="113" t="s">
        <v>654</v>
      </c>
      <c r="C62" s="114" t="s">
        <v>655</v>
      </c>
      <c r="D62" s="115" t="s">
        <v>135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16</v>
      </c>
      <c r="B63" s="113" t="s">
        <v>497</v>
      </c>
      <c r="C63" s="114" t="s">
        <v>498</v>
      </c>
      <c r="D63" s="115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17</v>
      </c>
      <c r="B64" s="113" t="s">
        <v>443</v>
      </c>
      <c r="C64" s="114" t="s">
        <v>87</v>
      </c>
      <c r="D64" s="115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18</v>
      </c>
      <c r="B65" s="113" t="s">
        <v>445</v>
      </c>
      <c r="C65" s="114" t="s">
        <v>446</v>
      </c>
      <c r="D65" s="115" t="s">
        <v>116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19</v>
      </c>
      <c r="B66" s="113">
        <v>1810120080</v>
      </c>
      <c r="C66" s="114" t="s">
        <v>665</v>
      </c>
      <c r="D66" s="115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20</v>
      </c>
      <c r="B67" s="147" t="s">
        <v>657</v>
      </c>
      <c r="C67" s="148" t="s">
        <v>117</v>
      </c>
      <c r="D67" s="172" t="s">
        <v>104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21</v>
      </c>
      <c r="B68" s="113" t="s">
        <v>499</v>
      </c>
      <c r="C68" s="114" t="s">
        <v>500</v>
      </c>
      <c r="D68" s="115" t="s">
        <v>105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22</v>
      </c>
      <c r="B69" s="113" t="s">
        <v>501</v>
      </c>
      <c r="C69" s="114" t="s">
        <v>502</v>
      </c>
      <c r="D69" s="115" t="s">
        <v>503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23</v>
      </c>
      <c r="B70" s="113" t="s">
        <v>504</v>
      </c>
      <c r="C70" s="114" t="s">
        <v>70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24</v>
      </c>
      <c r="B71" s="113" t="s">
        <v>457</v>
      </c>
      <c r="C71" s="114" t="s">
        <v>322</v>
      </c>
      <c r="D71" s="115" t="s">
        <v>81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25</v>
      </c>
      <c r="B72" s="113" t="s">
        <v>506</v>
      </c>
      <c r="C72" s="114" t="s">
        <v>507</v>
      </c>
      <c r="D72" s="115" t="s">
        <v>119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26</v>
      </c>
      <c r="B73" s="113" t="s">
        <v>510</v>
      </c>
      <c r="C73" s="114" t="s">
        <v>511</v>
      </c>
      <c r="D73" s="115" t="s">
        <v>120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186">
        <v>27</v>
      </c>
      <c r="B74" s="113" t="s">
        <v>512</v>
      </c>
      <c r="C74" s="114" t="s">
        <v>148</v>
      </c>
      <c r="D74" s="115" t="s">
        <v>158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60" customFormat="1" ht="30" customHeight="1">
      <c r="A75" s="186">
        <v>28</v>
      </c>
      <c r="B75" s="113" t="s">
        <v>472</v>
      </c>
      <c r="C75" s="114" t="s">
        <v>473</v>
      </c>
      <c r="D75" s="115" t="s">
        <v>95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60" customFormat="1" ht="30" customHeight="1">
      <c r="A76" s="186">
        <v>29</v>
      </c>
      <c r="B76" s="113" t="s">
        <v>513</v>
      </c>
      <c r="C76" s="114" t="s">
        <v>658</v>
      </c>
      <c r="D76" s="115" t="s">
        <v>154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60" customFormat="1" ht="30" customHeight="1">
      <c r="A77" s="186">
        <v>30</v>
      </c>
      <c r="B77" s="113" t="s">
        <v>476</v>
      </c>
      <c r="C77" s="114" t="s">
        <v>98</v>
      </c>
      <c r="D77" s="115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60" customFormat="1" ht="30" customHeight="1">
      <c r="A78" s="186">
        <v>31</v>
      </c>
      <c r="B78" s="113" t="s">
        <v>514</v>
      </c>
      <c r="C78" s="114" t="s">
        <v>515</v>
      </c>
      <c r="D78" s="115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60" customFormat="1" ht="30" customHeight="1">
      <c r="A79" s="186">
        <v>32</v>
      </c>
      <c r="B79" s="113" t="s">
        <v>517</v>
      </c>
      <c r="C79" s="114" t="s">
        <v>659</v>
      </c>
      <c r="D79" s="115" t="s">
        <v>144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60" customFormat="1" ht="30" customHeight="1">
      <c r="A80" s="186">
        <v>33</v>
      </c>
      <c r="B80" s="113"/>
      <c r="C80" s="114"/>
      <c r="D80" s="115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60" customFormat="1" ht="30" customHeight="1">
      <c r="A81" s="186">
        <v>34</v>
      </c>
      <c r="B81" s="113"/>
      <c r="C81" s="114"/>
      <c r="D81" s="115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60" customFormat="1" ht="30" customHeight="1">
      <c r="A82" s="186">
        <v>35</v>
      </c>
      <c r="B82" s="113"/>
      <c r="C82" s="114"/>
      <c r="D82" s="11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05" t="s">
        <v>12</v>
      </c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08"/>
      <c r="D84" s="308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53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53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8"/>
      <c r="D87" s="30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8"/>
      <c r="D88" s="308"/>
      <c r="E88" s="308"/>
      <c r="F88" s="308"/>
      <c r="G88" s="30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41" ht="15.75" customHeight="1">
      <c r="C89" s="308"/>
      <c r="D89" s="308"/>
      <c r="E89" s="308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1:41" ht="15.75" customHeight="1">
      <c r="C90" s="308"/>
      <c r="D90" s="30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PCMT18.1</vt:lpstr>
      <vt:lpstr>PCMT18.2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CĐT18!Print_Titles</vt:lpstr>
      <vt:lpstr>CĐT19!Print_Titles</vt:lpstr>
      <vt:lpstr>'ĐKTĐ 18'!Print_Titles</vt:lpstr>
      <vt:lpstr>'ĐTCN 19'!Print_Titles</vt:lpstr>
      <vt:lpstr>ĐTCN18!Print_Titles</vt:lpstr>
      <vt:lpstr>PCMT18.1!Print_Titles</vt:lpstr>
      <vt:lpstr>PCMT18.2!Print_Titles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2019-05-24T03:47:48Z</cp:lastPrinted>
  <dcterms:created xsi:type="dcterms:W3CDTF">2001-09-21T17:17:00Z</dcterms:created>
  <dcterms:modified xsi:type="dcterms:W3CDTF">2020-05-23T09:39:10Z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