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540" windowWidth="15480" windowHeight="7830" tabRatio="949" activeTab="8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CKCT20.2!$A$8:$AL$60</definedName>
    <definedName name="_xlnm._FilterDatabase" localSheetId="3" hidden="1">'CKĐL 20.2'!$A$8:$AL$84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CKĐL19.1!$A$8:$AL$75</definedName>
    <definedName name="_xlnm._FilterDatabase" localSheetId="9" hidden="1">CKĐL19.2!$A$8:$AL$75</definedName>
    <definedName name="_xlnm._FilterDatabase" localSheetId="10" hidden="1">CKĐL19.3!$A$8:$AL$70</definedName>
    <definedName name="_xlnm._FilterDatabase" localSheetId="11" hidden="1">CKĐL19.4!$A$8:$AL$66</definedName>
    <definedName name="_xlnm._FilterDatabase" localSheetId="2" hidden="1">CKĐL20.1!$A$8:$AL$82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N68" i="194" l="1"/>
  <c r="AO68" i="194"/>
  <c r="AM69" i="194"/>
  <c r="AN69" i="194"/>
  <c r="AO69" i="194"/>
  <c r="AJ31" i="191"/>
  <c r="AK31" i="191" s="1"/>
  <c r="AL31" i="191"/>
  <c r="AJ32" i="191"/>
  <c r="AK32" i="191" s="1"/>
  <c r="AL32" i="191"/>
  <c r="AJ42" i="196" l="1"/>
  <c r="AK42" i="196" s="1"/>
  <c r="AL42" i="196"/>
  <c r="AJ77" i="207" l="1"/>
  <c r="AK77" i="207" s="1"/>
  <c r="AM76" i="207"/>
  <c r="AJ76" i="207"/>
  <c r="AM75" i="207"/>
  <c r="AJ75" i="207"/>
  <c r="AM74" i="207"/>
  <c r="AJ74" i="207"/>
  <c r="AM73" i="207"/>
  <c r="AJ73" i="207"/>
  <c r="AM72" i="207"/>
  <c r="AK72" i="207"/>
  <c r="AJ72" i="207"/>
  <c r="AM71" i="207"/>
  <c r="AJ71" i="207"/>
  <c r="AM70" i="207"/>
  <c r="AJ70" i="207"/>
  <c r="AM69" i="207"/>
  <c r="AJ69" i="207"/>
  <c r="AM68" i="207"/>
  <c r="AJ68" i="207"/>
  <c r="AK68" i="207" s="1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M56" i="207"/>
  <c r="AJ56" i="207"/>
  <c r="AK56" i="207" s="1"/>
  <c r="AM55" i="207"/>
  <c r="AJ55" i="207"/>
  <c r="AM54" i="207"/>
  <c r="AJ54" i="207"/>
  <c r="AM53" i="207"/>
  <c r="AJ53" i="207"/>
  <c r="AM52" i="207"/>
  <c r="AJ52" i="207"/>
  <c r="AK52" i="207" s="1"/>
  <c r="AM51" i="207"/>
  <c r="AJ51" i="207"/>
  <c r="AM50" i="207"/>
  <c r="AJ50" i="207"/>
  <c r="AM49" i="207"/>
  <c r="AJ49" i="207"/>
  <c r="AM48" i="207"/>
  <c r="AJ48" i="207"/>
  <c r="AM47" i="207"/>
  <c r="AJ47" i="207"/>
  <c r="AM46" i="207"/>
  <c r="AJ46" i="207"/>
  <c r="AJ45" i="207"/>
  <c r="AJ44" i="207"/>
  <c r="AK44" i="207" s="1"/>
  <c r="AJ43" i="207"/>
  <c r="AJ42" i="207"/>
  <c r="AJ41" i="207"/>
  <c r="AJ40" i="207"/>
  <c r="AJ39" i="207"/>
  <c r="AJ38" i="207"/>
  <c r="AJ37" i="207"/>
  <c r="AJ36" i="207"/>
  <c r="AJ35" i="207"/>
  <c r="AJ34" i="207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6" i="207" l="1"/>
  <c r="AL72" i="207"/>
  <c r="AM40" i="207" s="1"/>
  <c r="AK34" i="207"/>
  <c r="AL34" i="207" s="1"/>
  <c r="AK36" i="207"/>
  <c r="AL36" i="207" s="1"/>
  <c r="AK38" i="207"/>
  <c r="AL38" i="207" s="1"/>
  <c r="AK40" i="207"/>
  <c r="AL40" i="207" s="1"/>
  <c r="AK42" i="207"/>
  <c r="AL42" i="207" s="1"/>
  <c r="AK60" i="207"/>
  <c r="AL60" i="207" s="1"/>
  <c r="AK76" i="207"/>
  <c r="AL76" i="207" s="1"/>
  <c r="AK48" i="207"/>
  <c r="AL48" i="207" s="1"/>
  <c r="AL52" i="207"/>
  <c r="AN52" i="207" s="1"/>
  <c r="AO52" i="207" s="1"/>
  <c r="AK64" i="207"/>
  <c r="AL64" i="207" s="1"/>
  <c r="AL68" i="207"/>
  <c r="AN68" i="207" s="1"/>
  <c r="AO68" i="207" s="1"/>
  <c r="AL30" i="207"/>
  <c r="AL44" i="207"/>
  <c r="AM35" i="207" s="1"/>
  <c r="AK46" i="207"/>
  <c r="AL46" i="207" s="1"/>
  <c r="AM37" i="207" s="1"/>
  <c r="AK50" i="207"/>
  <c r="AL50" i="207" s="1"/>
  <c r="AK54" i="207"/>
  <c r="AL54" i="207" s="1"/>
  <c r="AK58" i="207"/>
  <c r="AL58" i="207" s="1"/>
  <c r="AN58" i="207" s="1"/>
  <c r="AO58" i="207" s="1"/>
  <c r="AK62" i="207"/>
  <c r="AL62" i="207" s="1"/>
  <c r="AK66" i="207"/>
  <c r="AL66" i="207" s="1"/>
  <c r="AK70" i="207"/>
  <c r="AL70" i="207" s="1"/>
  <c r="AK74" i="207"/>
  <c r="AJ30" i="207"/>
  <c r="AN56" i="207"/>
  <c r="AO56" i="207" s="1"/>
  <c r="AK30" i="207"/>
  <c r="AL77" i="207"/>
  <c r="AM45" i="207" s="1"/>
  <c r="AK35" i="207"/>
  <c r="AK37" i="207"/>
  <c r="AL37" i="207" s="1"/>
  <c r="AK39" i="207"/>
  <c r="AL39" i="207" s="1"/>
  <c r="AK41" i="207"/>
  <c r="AK43" i="207"/>
  <c r="AK45" i="207"/>
  <c r="AK47" i="207"/>
  <c r="AK49" i="207"/>
  <c r="AK51" i="207"/>
  <c r="AK53" i="207"/>
  <c r="AK55" i="207"/>
  <c r="AL55" i="207" s="1"/>
  <c r="AK57" i="207"/>
  <c r="AK59" i="207"/>
  <c r="AK61" i="207"/>
  <c r="AL61" i="207" s="1"/>
  <c r="AK63" i="207"/>
  <c r="AK65" i="207"/>
  <c r="AL65" i="207" s="1"/>
  <c r="AK67" i="207"/>
  <c r="AK69" i="207"/>
  <c r="AK71" i="207"/>
  <c r="AK73" i="207"/>
  <c r="AK75" i="207"/>
  <c r="AN54" i="207" l="1"/>
  <c r="AO54" i="207" s="1"/>
  <c r="AN70" i="207"/>
  <c r="AO70" i="207" s="1"/>
  <c r="AN48" i="207"/>
  <c r="AO48" i="207" s="1"/>
  <c r="AN76" i="207"/>
  <c r="AO76" i="207" s="1"/>
  <c r="AN64" i="207"/>
  <c r="AO64" i="207" s="1"/>
  <c r="AN60" i="207"/>
  <c r="AO60" i="207" s="1"/>
  <c r="AN72" i="207"/>
  <c r="AO72" i="207" s="1"/>
  <c r="AN40" i="207"/>
  <c r="AO40" i="207" s="1"/>
  <c r="AM44" i="207"/>
  <c r="AN44" i="207" s="1"/>
  <c r="AO44" i="207" s="1"/>
  <c r="AN62" i="207"/>
  <c r="AO62" i="207" s="1"/>
  <c r="AN46" i="207"/>
  <c r="AO46" i="207" s="1"/>
  <c r="AL74" i="207"/>
  <c r="AM42" i="207" s="1"/>
  <c r="AN66" i="207"/>
  <c r="AO66" i="207" s="1"/>
  <c r="AN50" i="207"/>
  <c r="AO50" i="207" s="1"/>
  <c r="AN65" i="207"/>
  <c r="AO65" i="207" s="1"/>
  <c r="AN55" i="207"/>
  <c r="AO55" i="207" s="1"/>
  <c r="AL75" i="207"/>
  <c r="AN75" i="207" s="1"/>
  <c r="AO75" i="207" s="1"/>
  <c r="AL67" i="207"/>
  <c r="AN67" i="207" s="1"/>
  <c r="AO67" i="207" s="1"/>
  <c r="AL59" i="207"/>
  <c r="AN59" i="207" s="1"/>
  <c r="AO59" i="207" s="1"/>
  <c r="AL51" i="207"/>
  <c r="AL43" i="207"/>
  <c r="AL35" i="207"/>
  <c r="AN35" i="207" s="1"/>
  <c r="AN61" i="207"/>
  <c r="AO61" i="207" s="1"/>
  <c r="AN37" i="207"/>
  <c r="AO37" i="207" s="1"/>
  <c r="AL73" i="207"/>
  <c r="AN73" i="207" s="1"/>
  <c r="AO73" i="207" s="1"/>
  <c r="AL57" i="207"/>
  <c r="AN57" i="207" s="1"/>
  <c r="AO57" i="207" s="1"/>
  <c r="AL49" i="207"/>
  <c r="AL41" i="207"/>
  <c r="AM43" i="207"/>
  <c r="AL71" i="207"/>
  <c r="AM39" i="207" s="1"/>
  <c r="AL63" i="207"/>
  <c r="AL47" i="207"/>
  <c r="AM38" i="207" s="1"/>
  <c r="AL69" i="207"/>
  <c r="AN69" i="207" s="1"/>
  <c r="AO69" i="207" s="1"/>
  <c r="AL53" i="207"/>
  <c r="AN53" i="207" s="1"/>
  <c r="AL45" i="207"/>
  <c r="AM41" i="207" l="1"/>
  <c r="AN41" i="207" s="1"/>
  <c r="AO41" i="207" s="1"/>
  <c r="AN43" i="207"/>
  <c r="AO43" i="207" s="1"/>
  <c r="AO35" i="207"/>
  <c r="AM34" i="207"/>
  <c r="AN34" i="207" s="1"/>
  <c r="AN47" i="207"/>
  <c r="AO47" i="207" s="1"/>
  <c r="AN42" i="207"/>
  <c r="AO42" i="207" s="1"/>
  <c r="AN74" i="207"/>
  <c r="AO74" i="207" s="1"/>
  <c r="AN39" i="207"/>
  <c r="AO39" i="207" s="1"/>
  <c r="AN38" i="207"/>
  <c r="AO38" i="207" s="1"/>
  <c r="AN51" i="207"/>
  <c r="AO51" i="207" s="1"/>
  <c r="AN63" i="207"/>
  <c r="AO63" i="207" s="1"/>
  <c r="AM36" i="207"/>
  <c r="AO53" i="207"/>
  <c r="AN49" i="207"/>
  <c r="AO49" i="207" s="1"/>
  <c r="AN71" i="207"/>
  <c r="AO71" i="207" s="1"/>
  <c r="AN45" i="207"/>
  <c r="AO45" i="207" s="1"/>
  <c r="AO34" i="207" l="1"/>
  <c r="AN36" i="207"/>
  <c r="AN77" i="207" s="1"/>
  <c r="AM77" i="207"/>
  <c r="AO36" i="207" l="1"/>
  <c r="AO77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61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M55" i="191"/>
  <c r="AJ56" i="191"/>
  <c r="AM56" i="191"/>
  <c r="AJ59" i="191"/>
  <c r="AK59" i="191" s="1"/>
  <c r="AL59" i="191" s="1"/>
  <c r="AM59" i="191"/>
  <c r="AJ60" i="191"/>
  <c r="AM60" i="191"/>
  <c r="AM49" i="191"/>
  <c r="AM50" i="191"/>
  <c r="AL53" i="191" l="1"/>
  <c r="AL51" i="191"/>
  <c r="AN51" i="191" s="1"/>
  <c r="AO51" i="191" s="1"/>
  <c r="AL55" i="191"/>
  <c r="AN59" i="191"/>
  <c r="AO59" i="191" s="1"/>
  <c r="AN53" i="191"/>
  <c r="AO53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60" i="191"/>
  <c r="AL60" i="191" s="1"/>
  <c r="AK56" i="191"/>
  <c r="AK54" i="191"/>
  <c r="AK52" i="191"/>
  <c r="AL52" i="191" s="1"/>
  <c r="AO71" i="195" l="1"/>
  <c r="AN55" i="191"/>
  <c r="AO55" i="191" s="1"/>
  <c r="AN71" i="195"/>
  <c r="AN68" i="195"/>
  <c r="AO69" i="195" s="1"/>
  <c r="AL54" i="191"/>
  <c r="AN54" i="191" s="1"/>
  <c r="AO54" i="191" s="1"/>
  <c r="AN52" i="191"/>
  <c r="AO52" i="191" s="1"/>
  <c r="AL56" i="191"/>
  <c r="AN60" i="191"/>
  <c r="AO60" i="191" s="1"/>
  <c r="AN56" i="191" l="1"/>
  <c r="AO56" i="191" s="1"/>
  <c r="AJ65" i="203" l="1"/>
  <c r="AK65" i="203" s="1"/>
  <c r="AJ66" i="203"/>
  <c r="AJ67" i="203"/>
  <c r="AJ68" i="203"/>
  <c r="AJ69" i="203"/>
  <c r="AK69" i="203" s="1"/>
  <c r="AJ70" i="203"/>
  <c r="AL69" i="203" l="1"/>
  <c r="AN65" i="203"/>
  <c r="AL65" i="203"/>
  <c r="AK67" i="203"/>
  <c r="AM69" i="203"/>
  <c r="AN69" i="203" s="1"/>
  <c r="AM65" i="203"/>
  <c r="AK70" i="203"/>
  <c r="AL70" i="203" s="1"/>
  <c r="AK68" i="203"/>
  <c r="AK66" i="203"/>
  <c r="AL67" i="203" l="1"/>
  <c r="AO65" i="203"/>
  <c r="AO69" i="203"/>
  <c r="AL66" i="203"/>
  <c r="AM66" i="203" s="1"/>
  <c r="AN66" i="203" s="1"/>
  <c r="AM70" i="203"/>
  <c r="AN70" i="203" s="1"/>
  <c r="AL68" i="203"/>
  <c r="AO70" i="203" l="1"/>
  <c r="AM67" i="203"/>
  <c r="AN67" i="203" s="1"/>
  <c r="AO67" i="203"/>
  <c r="AO66" i="203"/>
  <c r="AM68" i="203"/>
  <c r="AN68" i="203" s="1"/>
  <c r="AO6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 s="1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3" i="192"/>
  <c r="AM62" i="192"/>
  <c r="AM63" i="192"/>
  <c r="AM64" i="192"/>
  <c r="AM65" i="192"/>
  <c r="AM66" i="192"/>
  <c r="AM67" i="192"/>
  <c r="AM68" i="192"/>
  <c r="AM69" i="192"/>
  <c r="AM70" i="192"/>
  <c r="AM71" i="192"/>
  <c r="AM72" i="192"/>
  <c r="AM73" i="192"/>
  <c r="AM74" i="192"/>
  <c r="AM75" i="192"/>
  <c r="AM76" i="192"/>
  <c r="AM77" i="192"/>
  <c r="AM78" i="192"/>
  <c r="AM79" i="192"/>
  <c r="AM80" i="192"/>
  <c r="AM81" i="192"/>
  <c r="AM82" i="192"/>
  <c r="AJ60" i="192"/>
  <c r="AK60" i="192" s="1"/>
  <c r="AJ61" i="192"/>
  <c r="AK61" i="192" s="1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34" i="192"/>
  <c r="AK34" i="192" s="1"/>
  <c r="AL34" i="192"/>
  <c r="AJ35" i="192"/>
  <c r="AK35" i="192" s="1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L75" i="192"/>
  <c r="AN75" i="192" s="1"/>
  <c r="AO75" i="192" s="1"/>
  <c r="AL73" i="192"/>
  <c r="AL71" i="192"/>
  <c r="AN71" i="192" s="1"/>
  <c r="AO71" i="192" s="1"/>
  <c r="AL69" i="192"/>
  <c r="AN69" i="192" s="1"/>
  <c r="AL67" i="192"/>
  <c r="AN67" i="192" s="1"/>
  <c r="AL65" i="192"/>
  <c r="AL63" i="192"/>
  <c r="AN63" i="192" s="1"/>
  <c r="AO63" i="192" s="1"/>
  <c r="AL61" i="192"/>
  <c r="AL74" i="192"/>
  <c r="AN74" i="192" s="1"/>
  <c r="AO74" i="192" s="1"/>
  <c r="AL72" i="192"/>
  <c r="AN72" i="192" s="1"/>
  <c r="AL70" i="192"/>
  <c r="AN70" i="192" s="1"/>
  <c r="AL68" i="192"/>
  <c r="AN68" i="192" s="1"/>
  <c r="AO68" i="192" s="1"/>
  <c r="AL66" i="192"/>
  <c r="AN66" i="192" s="1"/>
  <c r="AO66" i="192" s="1"/>
  <c r="AL64" i="192"/>
  <c r="AN64" i="192" s="1"/>
  <c r="AL62" i="192"/>
  <c r="AN62" i="192" s="1"/>
  <c r="AL60" i="192"/>
  <c r="AO64" i="192" l="1"/>
  <c r="AO69" i="192"/>
  <c r="AN73" i="192"/>
  <c r="AO73" i="192" s="1"/>
  <c r="AO72" i="192"/>
  <c r="AO62" i="192"/>
  <c r="AN65" i="192"/>
  <c r="AO65" i="192" s="1"/>
  <c r="AO67" i="192"/>
  <c r="AO70" i="192"/>
  <c r="AM53" i="195"/>
  <c r="AJ42" i="201"/>
  <c r="AJ66" i="204" l="1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J46" i="204"/>
  <c r="AJ45" i="204"/>
  <c r="AJ44" i="204"/>
  <c r="AJ43" i="204"/>
  <c r="AJ42" i="204"/>
  <c r="AJ41" i="204"/>
  <c r="AJ40" i="204"/>
  <c r="AJ39" i="204"/>
  <c r="AJ38" i="204"/>
  <c r="AJ37" i="204"/>
  <c r="AJ36" i="204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64" i="203"/>
  <c r="AK64" i="203" s="1"/>
  <c r="AJ63" i="203"/>
  <c r="AK63" i="203" s="1"/>
  <c r="AJ62" i="203"/>
  <c r="AK62" i="203" s="1"/>
  <c r="AJ61" i="203"/>
  <c r="AK61" i="203" s="1"/>
  <c r="AJ60" i="203"/>
  <c r="AK60" i="203" s="1"/>
  <c r="AJ59" i="203"/>
  <c r="AK59" i="203" s="1"/>
  <c r="AJ58" i="203"/>
  <c r="AK58" i="203" s="1"/>
  <c r="AJ57" i="203"/>
  <c r="AK57" i="203" s="1"/>
  <c r="AJ56" i="203"/>
  <c r="AK56" i="203" s="1"/>
  <c r="AJ55" i="203"/>
  <c r="AK55" i="203" s="1"/>
  <c r="AJ54" i="203"/>
  <c r="AK54" i="203" s="1"/>
  <c r="AJ53" i="203"/>
  <c r="AK53" i="203" s="1"/>
  <c r="AJ52" i="203"/>
  <c r="AK52" i="203" s="1"/>
  <c r="AJ51" i="203"/>
  <c r="AJ50" i="203"/>
  <c r="AJ49" i="203"/>
  <c r="AJ48" i="203"/>
  <c r="AJ47" i="203"/>
  <c r="AJ46" i="203"/>
  <c r="AJ45" i="203"/>
  <c r="AJ44" i="203"/>
  <c r="AJ43" i="203"/>
  <c r="AJ42" i="203"/>
  <c r="AJ41" i="203"/>
  <c r="AJ40" i="203"/>
  <c r="AJ39" i="203"/>
  <c r="AJ38" i="203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1" i="202"/>
  <c r="AJ50" i="202"/>
  <c r="AJ49" i="202"/>
  <c r="AJ48" i="202"/>
  <c r="AJ47" i="202"/>
  <c r="AJ46" i="202"/>
  <c r="AJ45" i="202"/>
  <c r="AJ44" i="202"/>
  <c r="AJ43" i="202"/>
  <c r="AJ42" i="202"/>
  <c r="AJ41" i="202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J45" i="201"/>
  <c r="AJ44" i="201"/>
  <c r="AJ43" i="20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J39" i="199"/>
  <c r="AK39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38" i="201"/>
  <c r="AJ76" i="202"/>
  <c r="AJ69" i="200"/>
  <c r="AL38" i="201"/>
  <c r="AL37" i="202"/>
  <c r="AJ65" i="199"/>
  <c r="AJ76" i="201"/>
  <c r="AJ37" i="202"/>
  <c r="AJ67" i="204"/>
  <c r="AJ71" i="203"/>
  <c r="AJ35" i="199"/>
  <c r="AL35" i="199"/>
  <c r="AJ37" i="200"/>
  <c r="AL34" i="203"/>
  <c r="AJ34" i="203"/>
  <c r="AJ32" i="204"/>
  <c r="AL32" i="204"/>
  <c r="AK9" i="204"/>
  <c r="AK32" i="204" s="1"/>
  <c r="AK36" i="204"/>
  <c r="AL36" i="204" s="1"/>
  <c r="AK37" i="204"/>
  <c r="AL37" i="204" s="1"/>
  <c r="AK38" i="204"/>
  <c r="AK39" i="204"/>
  <c r="AL39" i="204" s="1"/>
  <c r="AK40" i="204"/>
  <c r="AK41" i="204"/>
  <c r="AL41" i="204" s="1"/>
  <c r="AK42" i="204"/>
  <c r="AL38" i="204"/>
  <c r="AK43" i="204"/>
  <c r="AK44" i="204"/>
  <c r="AK45" i="204"/>
  <c r="AK46" i="204"/>
  <c r="AK47" i="204"/>
  <c r="AK48" i="204"/>
  <c r="AK49" i="204"/>
  <c r="AK50" i="204"/>
  <c r="AK51" i="204"/>
  <c r="AK52" i="204"/>
  <c r="AK53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9" i="203"/>
  <c r="AK34" i="203" s="1"/>
  <c r="AK38" i="203"/>
  <c r="AK39" i="203"/>
  <c r="AL52" i="203"/>
  <c r="AL53" i="203"/>
  <c r="AL54" i="203"/>
  <c r="AL55" i="203"/>
  <c r="AL56" i="203"/>
  <c r="AL57" i="203"/>
  <c r="AL58" i="203"/>
  <c r="AM58" i="203" s="1"/>
  <c r="AL59" i="203"/>
  <c r="AL60" i="203"/>
  <c r="AM60" i="203" s="1"/>
  <c r="AL61" i="203"/>
  <c r="AL62" i="203"/>
  <c r="AM62" i="203" s="1"/>
  <c r="AL63" i="203"/>
  <c r="AL64" i="203"/>
  <c r="AK40" i="203"/>
  <c r="AK41" i="203"/>
  <c r="AK42" i="203"/>
  <c r="AK43" i="203"/>
  <c r="AK44" i="203"/>
  <c r="AK45" i="203"/>
  <c r="AK46" i="203"/>
  <c r="AK47" i="203"/>
  <c r="AK48" i="203"/>
  <c r="AK49" i="203"/>
  <c r="AK50" i="203"/>
  <c r="AK51" i="203"/>
  <c r="AM52" i="203"/>
  <c r="AM53" i="203"/>
  <c r="AM54" i="203"/>
  <c r="AM55" i="203"/>
  <c r="AM56" i="203"/>
  <c r="AM57" i="203"/>
  <c r="AM64" i="203"/>
  <c r="AK9" i="202"/>
  <c r="AK37" i="202" s="1"/>
  <c r="AK41" i="202"/>
  <c r="AK42" i="202"/>
  <c r="AL42" i="202" s="1"/>
  <c r="AK43" i="202"/>
  <c r="AK44" i="202"/>
  <c r="AL44" i="202" s="1"/>
  <c r="AK45" i="202"/>
  <c r="AK46" i="202"/>
  <c r="AL46" i="202" s="1"/>
  <c r="AK47" i="202"/>
  <c r="AL41" i="202"/>
  <c r="AL43" i="202"/>
  <c r="AM43" i="202" s="1"/>
  <c r="AL45" i="202"/>
  <c r="AM45" i="202" s="1"/>
  <c r="AL47" i="202"/>
  <c r="AK48" i="202"/>
  <c r="AK49" i="202"/>
  <c r="AK50" i="202"/>
  <c r="AK51" i="202"/>
  <c r="AK53" i="202"/>
  <c r="AK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9" i="201"/>
  <c r="AK38" i="201" s="1"/>
  <c r="AK42" i="201"/>
  <c r="AL42" i="201" s="1"/>
  <c r="AK43" i="201"/>
  <c r="AL43" i="201" s="1"/>
  <c r="AK44" i="201"/>
  <c r="AL44" i="201" s="1"/>
  <c r="AM44" i="201" s="1"/>
  <c r="AK45" i="201"/>
  <c r="AL45" i="201" s="1"/>
  <c r="AK46" i="201"/>
  <c r="AL46" i="201" s="1"/>
  <c r="AM46" i="201" s="1"/>
  <c r="AK47" i="201"/>
  <c r="AL47" i="201" s="1"/>
  <c r="AK48" i="201"/>
  <c r="AL48" i="201" s="1"/>
  <c r="AK49" i="201"/>
  <c r="AK50" i="201"/>
  <c r="AK51" i="20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9" i="200"/>
  <c r="AK37" i="200" s="1"/>
  <c r="AK41" i="200"/>
  <c r="AL41" i="200" s="1"/>
  <c r="AK42" i="200"/>
  <c r="AL42" i="200" s="1"/>
  <c r="AK43" i="200"/>
  <c r="AL43" i="200" s="1"/>
  <c r="AM43" i="200" s="1"/>
  <c r="AK44" i="200"/>
  <c r="AL44" i="200" s="1"/>
  <c r="AK45" i="200"/>
  <c r="AL45" i="200" s="1"/>
  <c r="AM45" i="200" s="1"/>
  <c r="AK46" i="200"/>
  <c r="AL46" i="200" s="1"/>
  <c r="AK47" i="200"/>
  <c r="AL47" i="200" s="1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 s="1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4" i="194"/>
  <c r="AJ83" i="194"/>
  <c r="AJ82" i="194"/>
  <c r="AK82" i="194" s="1"/>
  <c r="AJ81" i="194"/>
  <c r="AJ80" i="194"/>
  <c r="AK80" i="194" s="1"/>
  <c r="AJ79" i="194"/>
  <c r="AJ78" i="194"/>
  <c r="AK78" i="194" s="1"/>
  <c r="AJ77" i="194"/>
  <c r="AJ76" i="194"/>
  <c r="AK76" i="194" s="1"/>
  <c r="AJ71" i="194"/>
  <c r="AJ70" i="194"/>
  <c r="AK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L64" i="194" s="1"/>
  <c r="AJ63" i="194"/>
  <c r="AJ62" i="194"/>
  <c r="AK62" i="194" s="1"/>
  <c r="AJ61" i="194"/>
  <c r="AJ60" i="194"/>
  <c r="AK60" i="194" s="1"/>
  <c r="AL60" i="194" s="1"/>
  <c r="AJ59" i="194"/>
  <c r="AJ58" i="194"/>
  <c r="AK58" i="194" s="1"/>
  <c r="AJ57" i="194"/>
  <c r="AJ56" i="194"/>
  <c r="AJ55" i="194"/>
  <c r="AJ54" i="194"/>
  <c r="AK54" i="194" s="1"/>
  <c r="AJ53" i="194"/>
  <c r="AJ52" i="194"/>
  <c r="AK52" i="194" s="1"/>
  <c r="AJ51" i="194"/>
  <c r="AJ50" i="194"/>
  <c r="AK50" i="194" s="1"/>
  <c r="AJ49" i="194"/>
  <c r="AJ48" i="194"/>
  <c r="AJ47" i="194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2" i="192"/>
  <c r="AJ81" i="192"/>
  <c r="AJ80" i="192"/>
  <c r="AJ79" i="192"/>
  <c r="AJ78" i="192"/>
  <c r="AJ77" i="192"/>
  <c r="AJ76" i="192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2" i="191"/>
  <c r="AJ50" i="191"/>
  <c r="AJ49" i="191"/>
  <c r="AJ48" i="191"/>
  <c r="AK48" i="191" s="1"/>
  <c r="AJ47" i="191"/>
  <c r="AK47" i="191" s="1"/>
  <c r="AL47" i="191" s="1"/>
  <c r="AM38" i="191" s="1"/>
  <c r="AJ46" i="191"/>
  <c r="AJ45" i="191"/>
  <c r="AJ44" i="191"/>
  <c r="AJ43" i="191"/>
  <c r="AK43" i="191" s="1"/>
  <c r="AL43" i="191" s="1"/>
  <c r="AJ42" i="191"/>
  <c r="AJ41" i="191"/>
  <c r="AJ40" i="191"/>
  <c r="AK40" i="191" s="1"/>
  <c r="AJ39" i="191"/>
  <c r="AK39" i="191" s="1"/>
  <c r="AL39" i="191" s="1"/>
  <c r="AJ38" i="191"/>
  <c r="AJ37" i="191"/>
  <c r="AK37" i="191" s="1"/>
  <c r="AL37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L51" i="196" s="1"/>
  <c r="AK53" i="196"/>
  <c r="AK55" i="196"/>
  <c r="AL55" i="196" s="1"/>
  <c r="AM48" i="196" s="1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3" i="196"/>
  <c r="AK38" i="191"/>
  <c r="AL38" i="191" s="1"/>
  <c r="AK42" i="191"/>
  <c r="AL42" i="191" s="1"/>
  <c r="AK41" i="191"/>
  <c r="AL41" i="191" s="1"/>
  <c r="AK44" i="191"/>
  <c r="AK45" i="191"/>
  <c r="AL45" i="191" s="1"/>
  <c r="AK46" i="191"/>
  <c r="AK49" i="191"/>
  <c r="AL49" i="191" s="1"/>
  <c r="AK50" i="191"/>
  <c r="AM44" i="191"/>
  <c r="AM46" i="191"/>
  <c r="AK61" i="191"/>
  <c r="AL50" i="192"/>
  <c r="AL53" i="192"/>
  <c r="AL57" i="192"/>
  <c r="AM51" i="192" s="1"/>
  <c r="AK47" i="194"/>
  <c r="AK49" i="194"/>
  <c r="AL49" i="194" s="1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M54" i="194" s="1"/>
  <c r="AK69" i="194"/>
  <c r="AL69" i="194" s="1"/>
  <c r="AK71" i="194"/>
  <c r="AL76" i="194"/>
  <c r="AK77" i="194"/>
  <c r="AL77" i="194" s="1"/>
  <c r="AM60" i="194" s="1"/>
  <c r="AK79" i="194"/>
  <c r="AL79" i="194" s="1"/>
  <c r="AM62" i="194" s="1"/>
  <c r="AL80" i="194"/>
  <c r="AK81" i="194"/>
  <c r="AL81" i="194" s="1"/>
  <c r="AK83" i="194"/>
  <c r="AL83" i="194" s="1"/>
  <c r="AM66" i="194" l="1"/>
  <c r="AK84" i="194"/>
  <c r="AL84" i="194" s="1"/>
  <c r="AL43" i="196"/>
  <c r="AK9" i="196"/>
  <c r="AK43" i="196" s="1"/>
  <c r="AJ43" i="196"/>
  <c r="AK48" i="194"/>
  <c r="AK56" i="194"/>
  <c r="AL56" i="194" s="1"/>
  <c r="AK77" i="192"/>
  <c r="AL77" i="192" s="1"/>
  <c r="AM55" i="192" s="1"/>
  <c r="AK79" i="192"/>
  <c r="AK81" i="192"/>
  <c r="AK76" i="192"/>
  <c r="AK78" i="192"/>
  <c r="AK80" i="192"/>
  <c r="AL37" i="195"/>
  <c r="AK30" i="195"/>
  <c r="AK37" i="195" s="1"/>
  <c r="AJ37" i="195"/>
  <c r="AK73" i="195"/>
  <c r="AL73" i="195" s="1"/>
  <c r="AK82" i="192"/>
  <c r="AL55" i="192"/>
  <c r="AL79" i="192"/>
  <c r="AN79" i="192" s="1"/>
  <c r="AL59" i="192"/>
  <c r="AL51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2" i="194"/>
  <c r="AL70" i="194"/>
  <c r="AM57" i="194" s="1"/>
  <c r="AN42" i="191"/>
  <c r="AO42" i="191" s="1"/>
  <c r="AN38" i="191"/>
  <c r="AO38" i="191" s="1"/>
  <c r="AM40" i="191"/>
  <c r="AJ85" i="194"/>
  <c r="AM48" i="194"/>
  <c r="AL47" i="194"/>
  <c r="AL50" i="194"/>
  <c r="AL52" i="194"/>
  <c r="AL54" i="194"/>
  <c r="AL44" i="191"/>
  <c r="AL46" i="191"/>
  <c r="AM37" i="191" s="1"/>
  <c r="AL48" i="191"/>
  <c r="AM39" i="191" s="1"/>
  <c r="AN39" i="191" s="1"/>
  <c r="AO39" i="191" s="1"/>
  <c r="AL50" i="191"/>
  <c r="AN50" i="191" s="1"/>
  <c r="AO50" i="191" s="1"/>
  <c r="AM43" i="191"/>
  <c r="AM45" i="191"/>
  <c r="AN45" i="191" s="1"/>
  <c r="AO45" i="191" s="1"/>
  <c r="AM47" i="191"/>
  <c r="AN47" i="191" s="1"/>
  <c r="AO47" i="191" s="1"/>
  <c r="AL61" i="191"/>
  <c r="AM48" i="191" s="1"/>
  <c r="AK52" i="196"/>
  <c r="AK54" i="196"/>
  <c r="AK58" i="196"/>
  <c r="AK60" i="196"/>
  <c r="AL60" i="196" s="1"/>
  <c r="AN60" i="196" s="1"/>
  <c r="AO60" i="196" s="1"/>
  <c r="AK62" i="196"/>
  <c r="AL62" i="196" s="1"/>
  <c r="AK64" i="196"/>
  <c r="AL64" i="196" s="1"/>
  <c r="AK66" i="196"/>
  <c r="AL66" i="196" s="1"/>
  <c r="AM59" i="196" s="1"/>
  <c r="AN39" i="199"/>
  <c r="AO39" i="199" s="1"/>
  <c r="AN56" i="203"/>
  <c r="AN54" i="203"/>
  <c r="AO54" i="203" s="1"/>
  <c r="AN52" i="203"/>
  <c r="AK65" i="199"/>
  <c r="AM46" i="199"/>
  <c r="AN46" i="199" s="1"/>
  <c r="AO46" i="199" s="1"/>
  <c r="AJ83" i="192"/>
  <c r="AM47" i="200"/>
  <c r="AN47" i="200" s="1"/>
  <c r="AN45" i="200"/>
  <c r="AN43" i="200"/>
  <c r="AM48" i="201"/>
  <c r="AM47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M56" i="194"/>
  <c r="AM64" i="194"/>
  <c r="AN64" i="194" s="1"/>
  <c r="AM70" i="194"/>
  <c r="AN70" i="194" s="1"/>
  <c r="AL71" i="194"/>
  <c r="AM58" i="194" s="1"/>
  <c r="AM50" i="194"/>
  <c r="AL58" i="194"/>
  <c r="AL62" i="194"/>
  <c r="AM49" i="194" s="1"/>
  <c r="AM53" i="194"/>
  <c r="AL78" i="194"/>
  <c r="AL82" i="194"/>
  <c r="AM47" i="194"/>
  <c r="AM51" i="194"/>
  <c r="AM55" i="194"/>
  <c r="AM59" i="194"/>
  <c r="AN59" i="194" s="1"/>
  <c r="AM63" i="194"/>
  <c r="AM71" i="194"/>
  <c r="AL48" i="194"/>
  <c r="AL52" i="192"/>
  <c r="AL54" i="192"/>
  <c r="AL56" i="192"/>
  <c r="AM50" i="192" s="1"/>
  <c r="AL58" i="192"/>
  <c r="AL76" i="192"/>
  <c r="AM54" i="192" s="1"/>
  <c r="AL78" i="192"/>
  <c r="AN78" i="192" s="1"/>
  <c r="AL80" i="192"/>
  <c r="AM58" i="192" s="1"/>
  <c r="AL82" i="192"/>
  <c r="AL49" i="192"/>
  <c r="AM49" i="192"/>
  <c r="AN51" i="192"/>
  <c r="AO51" i="192" s="1"/>
  <c r="AM53" i="192"/>
  <c r="AN53" i="192" s="1"/>
  <c r="AO53" i="192" s="1"/>
  <c r="AN55" i="192"/>
  <c r="AO55" i="192" s="1"/>
  <c r="AM57" i="192"/>
  <c r="AN57" i="192" s="1"/>
  <c r="AK48" i="192"/>
  <c r="AM41" i="191"/>
  <c r="AN41" i="191" s="1"/>
  <c r="AO41" i="191" s="1"/>
  <c r="AN49" i="191"/>
  <c r="AO49" i="191" s="1"/>
  <c r="AL40" i="191"/>
  <c r="AN64" i="196"/>
  <c r="AO64" i="196" s="1"/>
  <c r="AM62" i="196"/>
  <c r="AM49" i="196"/>
  <c r="AJ75" i="196"/>
  <c r="AJ42" i="194"/>
  <c r="AJ44" i="192"/>
  <c r="AL66" i="204"/>
  <c r="AL65" i="204"/>
  <c r="AL64" i="204"/>
  <c r="AL63" i="204"/>
  <c r="AL62" i="204"/>
  <c r="AL61" i="204"/>
  <c r="AL60" i="204"/>
  <c r="AL59" i="204"/>
  <c r="AL58" i="204"/>
  <c r="AM58" i="204" s="1"/>
  <c r="AL57" i="204"/>
  <c r="AL56" i="204"/>
  <c r="AL55" i="204"/>
  <c r="AL54" i="204"/>
  <c r="AL53" i="204"/>
  <c r="AL52" i="204"/>
  <c r="AL51" i="204"/>
  <c r="AL50" i="204"/>
  <c r="AL49" i="204"/>
  <c r="AL48" i="204"/>
  <c r="AL47" i="204"/>
  <c r="AL46" i="204"/>
  <c r="AL45" i="204"/>
  <c r="AL44" i="204"/>
  <c r="AL43" i="204"/>
  <c r="AM41" i="204"/>
  <c r="AM39" i="204"/>
  <c r="AM37" i="204"/>
  <c r="AN37" i="204" s="1"/>
  <c r="AK67" i="204"/>
  <c r="AN41" i="204"/>
  <c r="AM66" i="204"/>
  <c r="AM65" i="204"/>
  <c r="AM64" i="204"/>
  <c r="AM63" i="204"/>
  <c r="AM62" i="204"/>
  <c r="AM61" i="204"/>
  <c r="AM60" i="204"/>
  <c r="AM59" i="204"/>
  <c r="AM57" i="204"/>
  <c r="AN57" i="204" s="1"/>
  <c r="AM56" i="204"/>
  <c r="AM55" i="204"/>
  <c r="AM54" i="204"/>
  <c r="AM53" i="204"/>
  <c r="AM52" i="204"/>
  <c r="AM51" i="204"/>
  <c r="AM50" i="204"/>
  <c r="AM49" i="204"/>
  <c r="AM48" i="204"/>
  <c r="AM47" i="204"/>
  <c r="AM46" i="204"/>
  <c r="AM45" i="204"/>
  <c r="AM44" i="204"/>
  <c r="AM43" i="204"/>
  <c r="AN65" i="204"/>
  <c r="AN64" i="204"/>
  <c r="AN61" i="204"/>
  <c r="AN60" i="204"/>
  <c r="AN56" i="204"/>
  <c r="AN52" i="204"/>
  <c r="AN49" i="204"/>
  <c r="AN48" i="204"/>
  <c r="AN45" i="204"/>
  <c r="AN44" i="204"/>
  <c r="AL42" i="204"/>
  <c r="AL40" i="204"/>
  <c r="AM40" i="204" s="1"/>
  <c r="AM38" i="204"/>
  <c r="AM36" i="204"/>
  <c r="AL51" i="203"/>
  <c r="AM51" i="203" s="1"/>
  <c r="AL50" i="203"/>
  <c r="AM50" i="203" s="1"/>
  <c r="AL49" i="203"/>
  <c r="AM49" i="203" s="1"/>
  <c r="AL48" i="203"/>
  <c r="AM48" i="203" s="1"/>
  <c r="AL47" i="203"/>
  <c r="AM47" i="203" s="1"/>
  <c r="AL46" i="203"/>
  <c r="AM46" i="203" s="1"/>
  <c r="AL45" i="203"/>
  <c r="AM45" i="203" s="1"/>
  <c r="AL44" i="203"/>
  <c r="AM44" i="203" s="1"/>
  <c r="AL43" i="203"/>
  <c r="AM43" i="203" s="1"/>
  <c r="AL42" i="203"/>
  <c r="AM42" i="203" s="1"/>
  <c r="AL41" i="203"/>
  <c r="AM41" i="203" s="1"/>
  <c r="AL40" i="203"/>
  <c r="AM40" i="203" s="1"/>
  <c r="AM63" i="203"/>
  <c r="AN63" i="203" s="1"/>
  <c r="AM61" i="203"/>
  <c r="AN61" i="203" s="1"/>
  <c r="AM59" i="203"/>
  <c r="AK71" i="203"/>
  <c r="AN64" i="203"/>
  <c r="AO64" i="203" s="1"/>
  <c r="AO56" i="203"/>
  <c r="AO52" i="203"/>
  <c r="AL39" i="203"/>
  <c r="AM39" i="203" s="1"/>
  <c r="AN39" i="203" s="1"/>
  <c r="AL38" i="203"/>
  <c r="AN62" i="203"/>
  <c r="AO62" i="203" s="1"/>
  <c r="AN60" i="203"/>
  <c r="AO60" i="203" s="1"/>
  <c r="AN59" i="203"/>
  <c r="AN58" i="203"/>
  <c r="AO58" i="203" s="1"/>
  <c r="AN57" i="203"/>
  <c r="AO57" i="203" s="1"/>
  <c r="AN55" i="203"/>
  <c r="AO55" i="203" s="1"/>
  <c r="AN53" i="203"/>
  <c r="AO53" i="203" s="1"/>
  <c r="AN41" i="203"/>
  <c r="AN45" i="202"/>
  <c r="AO45" i="202" s="1"/>
  <c r="AN43" i="202"/>
  <c r="AO43" i="202" s="1"/>
  <c r="AL75" i="202"/>
  <c r="AL74" i="202"/>
  <c r="AL73" i="202"/>
  <c r="AL72" i="202"/>
  <c r="AL71" i="202"/>
  <c r="AL70" i="202"/>
  <c r="AL69" i="202"/>
  <c r="AM69" i="202" s="1"/>
  <c r="AL68" i="202"/>
  <c r="AL67" i="202"/>
  <c r="AL66" i="202"/>
  <c r="AL65" i="202"/>
  <c r="AL64" i="202"/>
  <c r="AL63" i="202"/>
  <c r="AL62" i="202"/>
  <c r="AL61" i="202"/>
  <c r="AM61" i="202" s="1"/>
  <c r="AL60" i="202"/>
  <c r="AL59" i="202"/>
  <c r="AL58" i="202"/>
  <c r="AL57" i="202"/>
  <c r="AL56" i="202"/>
  <c r="AL55" i="202"/>
  <c r="AL54" i="202"/>
  <c r="AL53" i="202"/>
  <c r="AM53" i="202" s="1"/>
  <c r="AL51" i="202"/>
  <c r="AL50" i="202"/>
  <c r="AM50" i="202" s="1"/>
  <c r="AN50" i="202" s="1"/>
  <c r="AL49" i="202"/>
  <c r="AL48" i="202"/>
  <c r="AN47" i="202"/>
  <c r="AO47" i="202" s="1"/>
  <c r="AM46" i="202"/>
  <c r="AM44" i="202"/>
  <c r="AN44" i="202" s="1"/>
  <c r="AM42" i="202"/>
  <c r="AK76" i="202"/>
  <c r="AM75" i="202"/>
  <c r="AN75" i="202" s="1"/>
  <c r="AM73" i="202"/>
  <c r="AM71" i="202"/>
  <c r="AN71" i="202" s="1"/>
  <c r="AM67" i="202"/>
  <c r="AN67" i="202" s="1"/>
  <c r="AM65" i="202"/>
  <c r="AM63" i="202"/>
  <c r="AN63" i="202" s="1"/>
  <c r="AM59" i="202"/>
  <c r="AN59" i="202" s="1"/>
  <c r="AM57" i="202"/>
  <c r="AM55" i="202"/>
  <c r="AN55" i="202" s="1"/>
  <c r="AM48" i="202"/>
  <c r="AM41" i="202"/>
  <c r="AN46" i="201"/>
  <c r="AN44" i="201"/>
  <c r="AL75" i="201"/>
  <c r="AM75" i="201" s="1"/>
  <c r="AL74" i="201"/>
  <c r="AM74" i="201" s="1"/>
  <c r="AL73" i="201"/>
  <c r="AM73" i="201" s="1"/>
  <c r="AL72" i="201"/>
  <c r="AL71" i="201"/>
  <c r="AL70" i="201"/>
  <c r="AL69" i="201"/>
  <c r="AL68" i="201"/>
  <c r="AL67" i="201"/>
  <c r="AL66" i="201"/>
  <c r="AL65" i="201"/>
  <c r="AM65" i="201" s="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L51" i="201"/>
  <c r="AL50" i="201"/>
  <c r="AL49" i="201"/>
  <c r="AN48" i="201"/>
  <c r="AO48" i="201" s="1"/>
  <c r="AM47" i="201"/>
  <c r="AO46" i="201"/>
  <c r="AM45" i="201"/>
  <c r="AN45" i="201" s="1"/>
  <c r="AO44" i="201"/>
  <c r="AM43" i="201"/>
  <c r="AK76" i="201"/>
  <c r="AM72" i="201"/>
  <c r="AM71" i="201"/>
  <c r="AM70" i="201"/>
  <c r="AM69" i="201"/>
  <c r="AM68" i="201"/>
  <c r="AM67" i="201"/>
  <c r="AM66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M51" i="201"/>
  <c r="AM50" i="201"/>
  <c r="AM49" i="201"/>
  <c r="AN74" i="201"/>
  <c r="AN70" i="201"/>
  <c r="AN66" i="201"/>
  <c r="AN62" i="201"/>
  <c r="AN58" i="201"/>
  <c r="AN54" i="201"/>
  <c r="AN50" i="201"/>
  <c r="AM42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M56" i="200" s="1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M42" i="200"/>
  <c r="AK69" i="200"/>
  <c r="AM68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J33" i="191"/>
  <c r="AL33" i="191"/>
  <c r="AK33" i="191"/>
  <c r="AK44" i="192"/>
  <c r="AL44" i="192"/>
  <c r="AK42" i="194"/>
  <c r="AL42" i="194"/>
  <c r="AN53" i="199" l="1"/>
  <c r="AL65" i="199"/>
  <c r="AM67" i="194"/>
  <c r="AN66" i="194"/>
  <c r="AN82" i="192"/>
  <c r="AO78" i="192"/>
  <c r="AO47" i="200"/>
  <c r="AK85" i="194"/>
  <c r="AM68" i="194" s="1"/>
  <c r="AN63" i="194" s="1"/>
  <c r="AO63" i="194" s="1"/>
  <c r="AN50" i="194"/>
  <c r="AN54" i="194"/>
  <c r="AO54" i="194" s="1"/>
  <c r="AO82" i="192"/>
  <c r="AN80" i="192"/>
  <c r="AO79" i="192"/>
  <c r="AN77" i="192"/>
  <c r="AO77" i="192" s="1"/>
  <c r="AO80" i="192"/>
  <c r="AN76" i="192"/>
  <c r="AO76" i="192" s="1"/>
  <c r="AL81" i="192"/>
  <c r="AM59" i="192" s="1"/>
  <c r="AN59" i="192" s="1"/>
  <c r="AO59" i="192" s="1"/>
  <c r="AN37" i="191"/>
  <c r="AO37" i="191" s="1"/>
  <c r="AM61" i="191"/>
  <c r="AM65" i="195"/>
  <c r="AN66" i="195" s="1"/>
  <c r="AN53" i="194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M61" i="195"/>
  <c r="AO72" i="195"/>
  <c r="AM60" i="195"/>
  <c r="AN61" i="195" s="1"/>
  <c r="AM47" i="195"/>
  <c r="AN48" i="195" s="1"/>
  <c r="AM43" i="195"/>
  <c r="AM46" i="195"/>
  <c r="AM45" i="195"/>
  <c r="AN46" i="195" s="1"/>
  <c r="AN42" i="203"/>
  <c r="AN46" i="203"/>
  <c r="AN50" i="203"/>
  <c r="AN49" i="203"/>
  <c r="AO49" i="203" s="1"/>
  <c r="AM65" i="199"/>
  <c r="AN48" i="199"/>
  <c r="AN52" i="199"/>
  <c r="AO52" i="199" s="1"/>
  <c r="AN60" i="199"/>
  <c r="AN64" i="199"/>
  <c r="AO64" i="199" s="1"/>
  <c r="AN56" i="199"/>
  <c r="AO56" i="199" s="1"/>
  <c r="AN49" i="199"/>
  <c r="AN57" i="199"/>
  <c r="AM60" i="192"/>
  <c r="AN60" i="192" s="1"/>
  <c r="AO60" i="192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2" i="194"/>
  <c r="AN57" i="194"/>
  <c r="AL85" i="194"/>
  <c r="AN48" i="194"/>
  <c r="AN49" i="192"/>
  <c r="AO49" i="192" s="1"/>
  <c r="AN40" i="191"/>
  <c r="AO40" i="191" s="1"/>
  <c r="AN46" i="191"/>
  <c r="AO46" i="191" s="1"/>
  <c r="AN48" i="191"/>
  <c r="AO48" i="191" s="1"/>
  <c r="AN44" i="191"/>
  <c r="AO44" i="191" s="1"/>
  <c r="AN43" i="191"/>
  <c r="AO43" i="191" s="1"/>
  <c r="AO61" i="203"/>
  <c r="AN53" i="204"/>
  <c r="AN59" i="196"/>
  <c r="AO59" i="196" s="1"/>
  <c r="AN57" i="196"/>
  <c r="AO57" i="196" s="1"/>
  <c r="AN51" i="196"/>
  <c r="AN55" i="201"/>
  <c r="AO55" i="201" s="1"/>
  <c r="AN59" i="201"/>
  <c r="AN67" i="201"/>
  <c r="AN71" i="201"/>
  <c r="AO59" i="203"/>
  <c r="AO63" i="203"/>
  <c r="AN58" i="192"/>
  <c r="AO58" i="192" s="1"/>
  <c r="AM52" i="192"/>
  <c r="AO64" i="194"/>
  <c r="AO50" i="196"/>
  <c r="AN56" i="196"/>
  <c r="AN50" i="192"/>
  <c r="AO50" i="192" s="1"/>
  <c r="AN51" i="201"/>
  <c r="AO51" i="201" s="1"/>
  <c r="AL76" i="201"/>
  <c r="AM49" i="200"/>
  <c r="AN49" i="200" s="1"/>
  <c r="AM51" i="200"/>
  <c r="AM53" i="200"/>
  <c r="AN53" i="200" s="1"/>
  <c r="AM55" i="200"/>
  <c r="AM57" i="200"/>
  <c r="AN57" i="200" s="1"/>
  <c r="AO43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37" i="204"/>
  <c r="AO41" i="204"/>
  <c r="AO44" i="204"/>
  <c r="AN46" i="204"/>
  <c r="AO48" i="204"/>
  <c r="AN50" i="204"/>
  <c r="AO52" i="204"/>
  <c r="AN54" i="204"/>
  <c r="AO56" i="204"/>
  <c r="AN58" i="204"/>
  <c r="AO60" i="204"/>
  <c r="AN62" i="204"/>
  <c r="AO64" i="204"/>
  <c r="AN66" i="204"/>
  <c r="AO46" i="204"/>
  <c r="AO50" i="204"/>
  <c r="AO54" i="204"/>
  <c r="AO58" i="204"/>
  <c r="AO62" i="204"/>
  <c r="AO66" i="204"/>
  <c r="AN43" i="204"/>
  <c r="AO43" i="204" s="1"/>
  <c r="AO45" i="204"/>
  <c r="AN47" i="204"/>
  <c r="AO47" i="204" s="1"/>
  <c r="AO49" i="204"/>
  <c r="AN51" i="204"/>
  <c r="AO51" i="204" s="1"/>
  <c r="AO53" i="204"/>
  <c r="AN55" i="204"/>
  <c r="AO55" i="204" s="1"/>
  <c r="AO57" i="204"/>
  <c r="AN59" i="204"/>
  <c r="AO59" i="204" s="1"/>
  <c r="AO61" i="204"/>
  <c r="AN63" i="204"/>
  <c r="AO63" i="204" s="1"/>
  <c r="AO65" i="204"/>
  <c r="AN63" i="201"/>
  <c r="AO63" i="201" s="1"/>
  <c r="AN75" i="201"/>
  <c r="AN49" i="201"/>
  <c r="AO49" i="201" s="1"/>
  <c r="AN53" i="201"/>
  <c r="AO53" i="201" s="1"/>
  <c r="AN57" i="201"/>
  <c r="AO57" i="201" s="1"/>
  <c r="AO59" i="201"/>
  <c r="AN61" i="201"/>
  <c r="AO61" i="201" s="1"/>
  <c r="AN65" i="201"/>
  <c r="AO65" i="201" s="1"/>
  <c r="AO67" i="201"/>
  <c r="AN69" i="201"/>
  <c r="AO69" i="201" s="1"/>
  <c r="AO71" i="201"/>
  <c r="AO50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O66" i="201"/>
  <c r="AN68" i="201"/>
  <c r="AO68" i="201" s="1"/>
  <c r="AO70" i="201"/>
  <c r="AN72" i="201"/>
  <c r="AO72" i="201" s="1"/>
  <c r="AM49" i="202"/>
  <c r="AN49" i="202" s="1"/>
  <c r="AM51" i="202"/>
  <c r="AM54" i="202"/>
  <c r="AN54" i="202" s="1"/>
  <c r="AM56" i="202"/>
  <c r="AM58" i="202"/>
  <c r="AN58" i="202" s="1"/>
  <c r="AM60" i="202"/>
  <c r="AM62" i="202"/>
  <c r="AN62" i="202" s="1"/>
  <c r="AM64" i="202"/>
  <c r="AM66" i="202"/>
  <c r="AN66" i="202" s="1"/>
  <c r="AM68" i="202"/>
  <c r="AM70" i="202"/>
  <c r="AN70" i="202" s="1"/>
  <c r="AM72" i="202"/>
  <c r="AM74" i="202"/>
  <c r="AN74" i="202" s="1"/>
  <c r="AL76" i="202"/>
  <c r="AN48" i="202"/>
  <c r="AO48" i="202" s="1"/>
  <c r="AO50" i="202"/>
  <c r="AN53" i="202"/>
  <c r="AO53" i="202" s="1"/>
  <c r="AO55" i="202"/>
  <c r="AN57" i="202"/>
  <c r="AO57" i="202" s="1"/>
  <c r="AO59" i="202"/>
  <c r="AN61" i="202"/>
  <c r="AO61" i="202" s="1"/>
  <c r="AO63" i="202"/>
  <c r="AN65" i="202"/>
  <c r="AO65" i="202" s="1"/>
  <c r="AO67" i="202"/>
  <c r="AN69" i="202"/>
  <c r="AO69" i="202" s="1"/>
  <c r="AO71" i="202"/>
  <c r="AN73" i="202"/>
  <c r="AO73" i="202" s="1"/>
  <c r="AO75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59" i="194"/>
  <c r="AN71" i="194"/>
  <c r="AO71" i="194" s="1"/>
  <c r="AN47" i="194"/>
  <c r="AO47" i="194" s="1"/>
  <c r="AM65" i="194"/>
  <c r="AN55" i="194" s="1"/>
  <c r="AN49" i="194"/>
  <c r="AO49" i="194" s="1"/>
  <c r="AN58" i="194"/>
  <c r="AO70" i="194"/>
  <c r="AM61" i="194"/>
  <c r="AN61" i="194" s="1"/>
  <c r="AK83" i="192"/>
  <c r="AM61" i="192" s="1"/>
  <c r="AL48" i="192"/>
  <c r="AL83" i="192" s="1"/>
  <c r="AO57" i="192"/>
  <c r="AM56" i="192"/>
  <c r="AN56" i="192" s="1"/>
  <c r="AN54" i="192"/>
  <c r="AO54" i="192" s="1"/>
  <c r="AM48" i="192"/>
  <c r="AN48" i="192" s="1"/>
  <c r="AN45" i="203"/>
  <c r="AN49" i="196"/>
  <c r="AN36" i="204"/>
  <c r="AN39" i="204"/>
  <c r="AO39" i="204" s="1"/>
  <c r="AN40" i="204"/>
  <c r="AO40" i="204" s="1"/>
  <c r="AO36" i="204"/>
  <c r="AL67" i="204"/>
  <c r="AN38" i="204"/>
  <c r="AO38" i="204" s="1"/>
  <c r="AM42" i="204"/>
  <c r="AN42" i="204" s="1"/>
  <c r="AL71" i="203"/>
  <c r="AM38" i="203"/>
  <c r="AO39" i="203"/>
  <c r="AO41" i="203"/>
  <c r="AO45" i="203"/>
  <c r="AN40" i="203"/>
  <c r="AO40" i="203" s="1"/>
  <c r="AN44" i="203"/>
  <c r="AO44" i="203" s="1"/>
  <c r="AN48" i="203"/>
  <c r="AO48" i="203" s="1"/>
  <c r="AN43" i="203"/>
  <c r="AO43" i="203" s="1"/>
  <c r="AN47" i="203"/>
  <c r="AO47" i="203" s="1"/>
  <c r="AN51" i="203"/>
  <c r="AO51" i="203" s="1"/>
  <c r="AO42" i="203"/>
  <c r="AO46" i="203"/>
  <c r="AO50" i="203"/>
  <c r="AN42" i="202"/>
  <c r="AO42" i="202" s="1"/>
  <c r="AN46" i="202"/>
  <c r="AO46" i="202" s="1"/>
  <c r="AO44" i="202"/>
  <c r="AN41" i="202"/>
  <c r="AM76" i="201"/>
  <c r="AN42" i="201"/>
  <c r="AO42" i="201" s="1"/>
  <c r="AN43" i="201"/>
  <c r="AO43" i="201" s="1"/>
  <c r="AN47" i="201"/>
  <c r="AO47" i="201" s="1"/>
  <c r="AO74" i="201"/>
  <c r="AO45" i="201"/>
  <c r="AN73" i="201"/>
  <c r="AO73" i="201" s="1"/>
  <c r="AO75" i="201"/>
  <c r="AN42" i="200"/>
  <c r="AO42" i="200" s="1"/>
  <c r="AN46" i="200"/>
  <c r="AO46" i="200" s="1"/>
  <c r="AO44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55" i="195" l="1"/>
  <c r="AO66" i="194"/>
  <c r="AM69" i="200"/>
  <c r="AO48" i="194"/>
  <c r="AN51" i="194"/>
  <c r="AN56" i="194"/>
  <c r="AO56" i="194" s="1"/>
  <c r="AO58" i="194"/>
  <c r="AN65" i="194"/>
  <c r="AN60" i="194"/>
  <c r="AO53" i="194"/>
  <c r="AN81" i="192"/>
  <c r="AO81" i="192" s="1"/>
  <c r="AO61" i="192"/>
  <c r="AN61" i="192"/>
  <c r="AN83" i="192"/>
  <c r="AO83" i="192" s="1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0" i="202"/>
  <c r="AO62" i="202"/>
  <c r="AO54" i="202"/>
  <c r="AO61" i="200"/>
  <c r="AN61" i="191"/>
  <c r="AO48" i="192"/>
  <c r="AO47" i="196"/>
  <c r="AO74" i="202"/>
  <c r="AO66" i="202"/>
  <c r="AO58" i="202"/>
  <c r="AO49" i="202"/>
  <c r="AO65" i="200"/>
  <c r="AO57" i="200"/>
  <c r="AO49" i="200"/>
  <c r="AN52" i="192"/>
  <c r="AO52" i="192" s="1"/>
  <c r="AO65" i="199"/>
  <c r="AM68" i="196"/>
  <c r="AN67" i="200"/>
  <c r="AO67" i="200" s="1"/>
  <c r="AN63" i="200"/>
  <c r="AO63" i="200" s="1"/>
  <c r="AN59" i="200"/>
  <c r="AN55" i="200"/>
  <c r="AN51" i="200"/>
  <c r="AO42" i="204"/>
  <c r="AO67" i="204" s="1"/>
  <c r="AM76" i="202"/>
  <c r="AN72" i="202"/>
  <c r="AO72" i="202" s="1"/>
  <c r="AN68" i="202"/>
  <c r="AO68" i="202" s="1"/>
  <c r="AN64" i="202"/>
  <c r="AO64" i="202" s="1"/>
  <c r="AN60" i="202"/>
  <c r="AO60" i="202" s="1"/>
  <c r="AN56" i="202"/>
  <c r="AO56" i="202" s="1"/>
  <c r="AN51" i="202"/>
  <c r="AO63" i="196"/>
  <c r="AN67" i="196"/>
  <c r="AO67" i="196" s="1"/>
  <c r="AO65" i="194"/>
  <c r="AM72" i="194"/>
  <c r="AO61" i="194"/>
  <c r="AO56" i="192"/>
  <c r="AO61" i="191"/>
  <c r="AO49" i="196"/>
  <c r="AN67" i="204"/>
  <c r="AM67" i="204"/>
  <c r="AM71" i="203"/>
  <c r="AN38" i="203"/>
  <c r="AN71" i="203" s="1"/>
  <c r="AO41" i="202"/>
  <c r="AN76" i="201"/>
  <c r="AO76" i="201"/>
  <c r="AO41" i="200"/>
  <c r="AO51" i="194" l="1"/>
  <c r="AO53" i="200"/>
  <c r="AO59" i="200"/>
  <c r="AO45" i="200"/>
  <c r="AN62" i="194"/>
  <c r="AO57" i="194" s="1"/>
  <c r="AN67" i="194"/>
  <c r="AO62" i="194"/>
  <c r="AO50" i="194"/>
  <c r="AO52" i="194"/>
  <c r="AO60" i="194"/>
  <c r="AO55" i="194"/>
  <c r="AN76" i="202"/>
  <c r="AN67" i="195"/>
  <c r="AO68" i="195" s="1"/>
  <c r="AO67" i="195"/>
  <c r="AO57" i="195"/>
  <c r="AN69" i="200"/>
  <c r="AO55" i="200" s="1"/>
  <c r="AO51" i="200"/>
  <c r="AO51" i="202"/>
  <c r="AO76" i="202" s="1"/>
  <c r="AO68" i="196"/>
  <c r="AN68" i="196"/>
  <c r="AO38" i="203"/>
  <c r="AO71" i="203" s="1"/>
  <c r="AN72" i="194" l="1"/>
  <c r="AO67" i="194" s="1"/>
  <c r="AO72" i="194" s="1"/>
  <c r="AO69" i="200"/>
</calcChain>
</file>

<file path=xl/comments1.xml><?xml version="1.0" encoding="utf-8"?>
<comments xmlns="http://schemas.openxmlformats.org/spreadsheetml/2006/main">
  <authors>
    <author>LSTC</author>
  </authors>
  <commentList>
    <comment ref="S8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</commentList>
</comments>
</file>

<file path=xl/comments2.xml><?xml version="1.0" encoding="utf-8"?>
<comments xmlns="http://schemas.openxmlformats.org/spreadsheetml/2006/main">
  <authors>
    <author>LSTC</author>
    <author>anhtuan</author>
  </authors>
  <commentList>
    <comment ref="U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XIN VỀ SỚM T5-6</t>
        </r>
      </text>
    </comment>
    <comment ref="Z18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 5 TIẾT </t>
        </r>
      </text>
    </comment>
    <comment ref="Y27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1T</t>
        </r>
      </text>
    </comment>
    <comment ref="Z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5 TIẾT</t>
        </r>
      </text>
    </comment>
    <comment ref="AF27" authorId="1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1T</t>
        </r>
      </text>
    </comment>
    <comment ref="Y34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1T</t>
        </r>
      </text>
    </comment>
    <comment ref="Y39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1T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S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 4-5</t>
        </r>
      </text>
    </comment>
  </commentList>
</comments>
</file>

<file path=xl/comments4.xml><?xml version="1.0" encoding="utf-8"?>
<comments xmlns="http://schemas.openxmlformats.org/spreadsheetml/2006/main">
  <authors>
    <author>anhtuan</author>
    <author>LSTC</author>
  </authors>
  <commentList>
    <comment ref="AC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  <comment ref="AG8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V:0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S:V:0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</commentList>
</comments>
</file>

<file path=xl/comments6.xml><?xml version="1.0" encoding="utf-8"?>
<comments xmlns="http://schemas.openxmlformats.org/spreadsheetml/2006/main">
  <authors>
    <author>win7</author>
    <author>t</author>
    <author>LSTC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SÁNG V;0</t>
        </r>
      </text>
    </comment>
    <comment ref="P8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 VẮNG 0</t>
        </r>
      </text>
    </comment>
    <comment ref="S8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U8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W8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 V;0</t>
        </r>
      </text>
    </comment>
    <comment ref="Z8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AB8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AD8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AG8" authorId="2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V:0</t>
        </r>
      </text>
    </comment>
    <comment ref="AI8" authorId="2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V:0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AI13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4-6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4-6</t>
        </r>
      </text>
    </comment>
    <comment ref="AI20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4-6</t>
        </r>
      </text>
    </comment>
    <comment ref="AI2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4-6</t>
        </r>
      </text>
    </comment>
  </commentList>
</comments>
</file>

<file path=xl/comments8.xml><?xml version="1.0" encoding="utf-8"?>
<comments xmlns="http://schemas.openxmlformats.org/spreadsheetml/2006/main">
  <authors>
    <author>win7</author>
    <author>LSTC</author>
    <author>t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SANG, CHIỀU V;0</t>
        </r>
      </text>
    </comment>
    <comment ref="S8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V:0</t>
        </r>
      </text>
    </comment>
    <comment ref="W8" authorId="2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 v;0</t>
        </r>
      </text>
    </comment>
  </commentList>
</comments>
</file>

<file path=xl/comments9.xml><?xml version="1.0" encoding="utf-8"?>
<comments xmlns="http://schemas.openxmlformats.org/spreadsheetml/2006/main">
  <authors>
    <author>win7</author>
  </authors>
  <commentList>
    <comment ref="L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<sst xmlns="http://schemas.openxmlformats.org/spreadsheetml/2006/main" count="3419" uniqueCount="786">
  <si>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</si>
  <si>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</si>
  <si>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</si>
  <si>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</si>
  <si>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</si>
  <si>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</si>
  <si>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</si>
  <si>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</si>
  <si>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</si>
  <si>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</si>
  <si>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</si>
  <si>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</si>
  <si>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</si>
  <si>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</si>
  <si>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</si>
  <si>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</si>
  <si>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</si>
  <si>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</si>
  <si>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</si>
  <si>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</si>
  <si>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</si>
  <si>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</si>
  <si>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</si>
  <si>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</si>
  <si>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</si>
  <si>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</si>
  <si>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</si>
  <si>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</si>
  <si>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</si>
  <si>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</si>
  <si>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</si>
  <si>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</si>
  <si>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</si>
  <si>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</si>
  <si>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</si>
  <si>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</si>
  <si>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</si>
  <si>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</si>
  <si>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</si>
  <si>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</si>
  <si>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</si>
  <si>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</si>
  <si>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</si>
  <si>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</si>
  <si>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</si>
  <si>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</si>
  <si>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</si>
  <si>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</si>
  <si>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</si>
  <si>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</si>
  <si>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</si>
  <si>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</si>
  <si>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</si>
  <si>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</si>
  <si>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</si>
  <si>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</si>
  <si>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</si>
  <si>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</si>
  <si>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</si>
  <si>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</si>
  <si>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</si>
  <si>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</si>
  <si>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</si>
  <si>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</si>
  <si>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</si>
  <si>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</si>
  <si>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</si>
  <si>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</si>
  <si>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</si>
  <si>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</si>
  <si>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</si>
  <si>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</si>
  <si>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</si>
  <si>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</si>
  <si>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</si>
  <si>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</si>
  <si>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</si>
  <si>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</si>
  <si>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</si>
  <si>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</si>
  <si>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</si>
  <si>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</si>
  <si>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</si>
  <si>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</si>
  <si>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</si>
  <si>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</si>
  <si>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</si>
  <si>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</si>
  <si>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</si>
  <si>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</si>
  <si>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</si>
  <si>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</si>
  <si>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</si>
  <si>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</si>
  <si>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</si>
  <si>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</si>
  <si>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</si>
  <si>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</si>
  <si>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</si>
  <si>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</si>
  <si>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</si>
  <si>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</si>
  <si>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</si>
  <si>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</si>
  <si>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</si>
  <si>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</si>
  <si>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</si>
  <si>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</si>
  <si>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</si>
  <si>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</si>
  <si>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</si>
  <si>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</si>
  <si>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</si>
  <si>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</si>
  <si>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</si>
  <si>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</si>
  <si>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</si>
  <si>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</si>
  <si>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</si>
  <si>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</si>
  <si>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</si>
  <si>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</si>
  <si>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</si>
  <si>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</si>
  <si>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</si>
  <si>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</si>
  <si>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</si>
  <si>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</si>
  <si>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</si>
  <si>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</si>
  <si>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</si>
  <si>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</si>
  <si>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</si>
  <si>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</si>
  <si>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</si>
  <si>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</si>
  <si>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</si>
  <si>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</si>
  <si>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</si>
  <si>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</si>
  <si>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</si>
  <si>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</si>
  <si>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</si>
  <si>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</si>
  <si>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</si>
  <si>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</si>
  <si>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</si>
  <si>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</si>
  <si>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</si>
  <si>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</si>
  <si>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</si>
  <si>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</si>
  <si>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</si>
  <si>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</si>
  <si>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</si>
  <si>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</si>
  <si>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</si>
  <si>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</si>
  <si>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</si>
  <si>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</si>
  <si>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</si>
  <si>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</si>
  <si>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</si>
  <si>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</si>
  <si>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</si>
  <si>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</si>
  <si>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</si>
  <si>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</si>
  <si>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</si>
  <si>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</si>
  <si>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</si>
  <si>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</si>
  <si>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</si>
  <si>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</si>
  <si>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</si>
  <si>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</si>
  <si>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</si>
  <si>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</si>
  <si>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</si>
  <si>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</si>
  <si>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</si>
  <si>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</si>
  <si>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</si>
  <si>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</si>
  <si>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</si>
  <si>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</si>
  <si>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</si>
  <si>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</si>
  <si>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</si>
  <si>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</si>
  <si>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</si>
  <si>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</si>
  <si>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</si>
  <si>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</si>
  <si>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</si>
  <si>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</si>
  <si>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</si>
  <si>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</si>
  <si>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</si>
  <si>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</si>
  <si>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</si>
  <si>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</si>
  <si>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</si>
  <si>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</si>
  <si>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</si>
  <si>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</si>
  <si>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</si>
  <si>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</si>
  <si>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</si>
  <si>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</si>
  <si>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</si>
  <si>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</si>
  <si>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</si>
  <si>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</si>
  <si>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</si>
  <si>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</si>
  <si>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</si>
  <si>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</si>
  <si>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</si>
  <si>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</si>
  <si>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</si>
  <si>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</si>
  <si>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</si>
  <si>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</si>
  <si>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</si>
  <si>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</si>
  <si>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</si>
  <si>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</si>
  <si>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</si>
  <si>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</si>
  <si>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</si>
  <si>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</si>
  <si>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</si>
  <si>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</si>
  <si>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</si>
  <si>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</si>
  <si>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</si>
  <si>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</si>
  <si>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</si>
  <si>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</si>
  <si>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</si>
  <si>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</si>
  <si>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</si>
  <si>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</si>
  <si>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</si>
  <si>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</si>
  <si>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</si>
  <si>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</si>
  <si>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</si>
  <si>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</si>
  <si>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</si>
  <si>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</si>
  <si>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</si>
  <si>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</si>
  <si>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</si>
  <si>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</si>
  <si>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</si>
  <si>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</si>
  <si>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</si>
  <si>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</si>
  <si>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</si>
  <si>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</si>
  <si>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</si>
  <si>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</si>
  <si>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</si>
  <si>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</si>
  <si>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</si>
  <si>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</si>
  <si>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</si>
  <si>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</si>
  <si>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</si>
  <si>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</si>
  <si>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</si>
  <si>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</si>
  <si>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</si>
  <si>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</si>
  <si>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</si>
  <si>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</si>
  <si>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</si>
  <si>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</si>
  <si>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</si>
  <si>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</si>
  <si>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</si>
  <si>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</si>
  <si>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</si>
  <si>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</si>
  <si>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</si>
  <si>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</si>
  <si>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</si>
  <si>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</si>
  <si>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</si>
  <si>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</si>
  <si>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</si>
  <si>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</si>
  <si>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</si>
  <si>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</si>
  <si>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</si>
  <si>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</si>
  <si>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</si>
  <si>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</si>
  <si>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</si>
  <si>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</si>
  <si>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</si>
  <si>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</si>
  <si>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</si>
  <si>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</si>
  <si>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</si>
  <si>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</si>
  <si>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</si>
  <si>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</si>
  <si>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</si>
  <si>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</si>
  <si>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</si>
  <si>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</si>
  <si>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</si>
  <si>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</si>
  <si>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</si>
  <si>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</si>
  <si>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</si>
  <si>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</si>
  <si>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</si>
  <si>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</si>
  <si>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</si>
  <si>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</si>
  <si>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</si>
  <si>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</si>
  <si>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</si>
  <si>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</si>
  <si>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</si>
  <si>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</si>
  <si>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</si>
  <si>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</si>
  <si>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</si>
  <si>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</si>
  <si>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</si>
  <si>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</si>
  <si>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</si>
  <si>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</si>
  <si>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</si>
  <si>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</si>
  <si>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</si>
  <si>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</si>
  <si>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</si>
  <si>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</si>
  <si>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</si>
  <si>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</si>
  <si>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</si>
  <si>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</si>
  <si>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</si>
  <si>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</si>
  <si>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</si>
  <si>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</si>
  <si>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</si>
  <si>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</si>
  <si>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</si>
  <si>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</si>
  <si>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</si>
  <si>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</si>
  <si>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</si>
  <si>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</si>
  <si>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</si>
  <si>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</si>
  <si>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</si>
  <si>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</si>
  <si>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</si>
  <si>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</si>
  <si>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</si>
  <si>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</si>
  <si>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</si>
  <si>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</si>
  <si>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</si>
  <si>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</si>
  <si>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</si>
  <si>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</si>
  <si>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</si>
  <si>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</si>
  <si>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</si>
  <si>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</si>
  <si>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</si>
  <si>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</si>
  <si>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</si>
  <si>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</si>
  <si>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</si>
  <si>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</si>
  <si>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</si>
  <si>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</si>
  <si>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</si>
  <si>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</si>
  <si>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</si>
  <si>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</si>
  <si>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</si>
  <si>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</si>
  <si>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</si>
  <si>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</si>
  <si>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</si>
  <si>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</si>
  <si>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</si>
  <si>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</si>
  <si>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</si>
  <si>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</si>
  <si>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</si>
  <si>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</si>
  <si>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</si>
  <si>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</si>
  <si>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</si>
  <si>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</si>
  <si>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</si>
  <si>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</si>
  <si>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</si>
  <si>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</si>
  <si>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</si>
  <si>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</si>
  <si>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</si>
  <si>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</si>
  <si>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</si>
  <si>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</si>
  <si>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</si>
  <si>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</si>
  <si>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</si>
  <si>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</si>
  <si>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</si>
  <si>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</si>
  <si>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</si>
  <si>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</si>
  <si>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</si>
  <si>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</si>
  <si>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</si>
  <si>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</si>
  <si>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</si>
  <si>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</si>
  <si>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</si>
  <si>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</si>
  <si>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</si>
  <si>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</si>
  <si>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</si>
  <si>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</si>
  <si>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</si>
  <si>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</si>
  <si>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</si>
  <si>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</si>
  <si>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</si>
  <si>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</si>
  <si>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</si>
  <si>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</si>
  <si>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</si>
  <si>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</si>
  <si>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</si>
  <si>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</si>
  <si>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</si>
  <si>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</si>
  <si>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</si>
  <si>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</si>
  <si>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</si>
  <si>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</si>
  <si>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</si>
  <si>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</si>
  <si>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</si>
  <si>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</si>
  <si>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</si>
  <si>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</si>
  <si>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</si>
  <si>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</si>
  <si>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</si>
  <si>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</si>
  <si>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</si>
  <si>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</si>
  <si>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</si>
  <si>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</si>
  <si>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</si>
  <si>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</si>
  <si>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</si>
  <si>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</si>
  <si>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</si>
  <si>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</si>
  <si>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</si>
  <si>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</si>
  <si>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</si>
  <si>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</si>
  <si>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</si>
  <si>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</si>
  <si>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</si>
  <si>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</si>
  <si>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</si>
  <si>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</si>
  <si>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</si>
  <si>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</si>
  <si>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</si>
  <si>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</si>
  <si>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</si>
  <si>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</si>
  <si>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</si>
  <si>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</si>
  <si>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</si>
  <si>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</si>
  <si>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</si>
  <si>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</si>
  <si>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</si>
  <si>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</si>
  <si>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</si>
  <si>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</si>
  <si>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</si>
  <si>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</si>
  <si>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</si>
  <si>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</si>
  <si>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</si>
  <si>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</si>
  <si>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</si>
  <si>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</si>
  <si>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</si>
  <si>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</si>
  <si>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</si>
  <si>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</si>
  <si>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</si>
  <si>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</si>
  <si>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</si>
  <si>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</si>
  <si>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</si>
  <si>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</si>
  <si>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</si>
  <si>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</si>
  <si>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</si>
  <si>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</si>
  <si>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</si>
  <si>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</si>
  <si>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</si>
  <si>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</si>
  <si>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</si>
  <si>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</si>
  <si>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</si>
  <si>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</si>
  <si>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</si>
  <si>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</si>
  <si>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</si>
  <si>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</si>
  <si>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</si>
  <si>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</si>
  <si>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</si>
  <si>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</si>
  <si>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</si>
  <si>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</si>
  <si>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</si>
  <si>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</si>
  <si>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</si>
  <si>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</si>
  <si>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</si>
  <si>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</si>
  <si>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</si>
  <si>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</si>
  <si>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</si>
  <si>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</si>
  <si>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</si>
  <si>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</si>
  <si>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</si>
  <si>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</si>
  <si>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</si>
  <si>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</si>
  <si>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</si>
  <si>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</si>
  <si>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</si>
  <si>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</si>
  <si>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</si>
  <si>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</si>
  <si>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</si>
  <si>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</si>
  <si>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</si>
  <si>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</si>
  <si>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</si>
  <si>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</si>
  <si>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</si>
  <si>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</si>
  <si>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</si>
  <si>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</si>
  <si>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</si>
  <si>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</si>
  <si>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</si>
  <si>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</si>
  <si>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</si>
  <si>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</si>
  <si>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</si>
  <si>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</si>
  <si>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</si>
  <si>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</si>
  <si>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</si>
  <si>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</si>
  <si>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</si>
  <si>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</si>
  <si>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</si>
  <si>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</si>
  <si>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</si>
  <si>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</si>
  <si>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</si>
  <si>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</si>
  <si>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</si>
  <si>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</si>
  <si>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</si>
  <si>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</si>
  <si>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</si>
  <si>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</si>
  <si>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</si>
  <si>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</si>
  <si>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</si>
  <si>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</si>
  <si>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</si>
  <si>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</si>
  <si>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</si>
  <si>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</si>
  <si>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</si>
  <si>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</si>
  <si>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</si>
  <si>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</si>
  <si>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</si>
  <si>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</si>
  <si>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</si>
  <si>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</si>
  <si>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</si>
  <si>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</si>
  <si>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</si>
  <si>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</si>
  <si>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</si>
  <si>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</si>
  <si>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</si>
  <si>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</si>
  <si>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</si>
  <si>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</si>
  <si>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</si>
  <si>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</si>
  <si>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</si>
  <si>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</si>
  <si>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</si>
  <si>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</si>
  <si>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</si>
  <si>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</si>
  <si>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</si>
  <si>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</si>
  <si>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</si>
  <si>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</si>
  <si>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</si>
  <si>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</si>
  <si>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</si>
  <si>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</si>
  <si>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</si>
  <si>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</si>
  <si>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</si>
  <si>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</si>
  <si>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</si>
  <si>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</si>
  <si>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</si>
  <si>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</si>
  <si>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</si>
  <si>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</si>
  <si>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</si>
  <si>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</si>
  <si>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</si>
  <si>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</si>
  <si>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</si>
  <si>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</si>
  <si>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</si>
  <si>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</si>
  <si>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</si>
  <si>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</si>
  <si>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</si>
  <si>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</si>
  <si>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</si>
  <si>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</si>
  <si>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</si>
  <si>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</si>
  <si>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</si>
  <si>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</si>
  <si>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</si>
  <si>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</si>
  <si>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</si>
  <si>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</si>
  <si>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</si>
  <si>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</si>
  <si>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</si>
  <si>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</si>
  <si>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</si>
  <si>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</si>
  <si>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</si>
  <si>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</si>
  <si>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</si>
  <si>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</si>
  <si>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</si>
  <si>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</si>
  <si>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</si>
  <si>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</si>
  <si>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</si>
  <si>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</si>
  <si>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</si>
  <si>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</si>
  <si>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</si>
  <si>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</si>
  <si>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</si>
  <si>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</si>
  <si>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</si>
  <si>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</si>
  <si>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</si>
  <si>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</si>
  <si>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</si>
  <si>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</si>
  <si>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</si>
  <si>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</si>
  <si>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</si>
  <si>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</si>
  <si>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</si>
  <si>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</si>
  <si>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</si>
  <si>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</si>
  <si>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</si>
  <si>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</si>
  <si>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</si>
  <si>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</si>
  <si>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</si>
  <si>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</si>
  <si>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</si>
  <si>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</si>
  <si>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</si>
  <si>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</si>
  <si>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</si>
  <si>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</si>
  <si>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</si>
  <si>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</si>
  <si>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</si>
  <si>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</si>
  <si>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</si>
  <si>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</si>
  <si>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</si>
  <si>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</si>
  <si>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</si>
  <si>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</si>
  <si>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</si>
  <si>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</si>
  <si>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</si>
  <si>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</si>
  <si>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</si>
  <si>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</si>
  <si>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</si>
  <si>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</si>
  <si>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</si>
  <si>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</si>
  <si>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</si>
  <si>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</si>
  <si>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</si>
  <si>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</si>
  <si>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</si>
  <si>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</si>
  <si>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</si>
  <si>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</si>
  <si>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</si>
  <si>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</si>
  <si>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</si>
  <si>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</si>
  <si>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</si>
  <si>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</si>
  <si>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</si>
  <si>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</si>
  <si>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</si>
  <si>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</si>
  <si>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</si>
  <si>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</si>
  <si>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</si>
  <si>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</si>
  <si>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</si>
  <si>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</si>
  <si>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</si>
  <si>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</si>
  <si>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</si>
  <si>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</si>
  <si>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</si>
  <si>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</si>
  <si>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Đạt 2004</t>
  </si>
  <si>
    <t>Ngô Quang</t>
  </si>
  <si>
    <t>Đinh Lê Tuấn</t>
  </si>
  <si>
    <t>Tháng  12  Năm học  2020  -  2021</t>
  </si>
  <si>
    <t xml:space="preserve">Lê Văn </t>
  </si>
  <si>
    <t>Tiên</t>
  </si>
  <si>
    <t>2010120013</t>
  </si>
  <si>
    <t>Đặng Minh</t>
  </si>
  <si>
    <t>Lê Đại</t>
  </si>
  <si>
    <t xml:space="preserve">Nguyễn Văn </t>
  </si>
  <si>
    <t>Trưởng</t>
  </si>
  <si>
    <t>Nguyễn Lê Chí</t>
  </si>
  <si>
    <t>V:0</t>
  </si>
  <si>
    <t>2K</t>
  </si>
  <si>
    <t>2P</t>
  </si>
  <si>
    <t>NGHỈ LUÔN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</si>
</sst>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2" fillId="0" borderId="30" xfId="0" applyNumberFormat="1" applyFont="1" applyFill="1" applyBorder="1" applyAlignment="1" applyProtection="1">
      <alignment horizontal="left" vertical="center" wrapText="1"/>
    </xf>
    <xf numFmtId="0" fontId="63" fillId="0" borderId="31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55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8" fillId="26" borderId="0" xfId="0" applyNumberFormat="1" applyFont="1" applyFill="1" applyBorder="1" applyAlignment="1" applyProtection="1">
      <alignment horizontal="left" vertical="center" wrapText="1"/>
    </xf>
    <xf numFmtId="0" fontId="58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7" xfId="0" applyFont="1" applyBorder="1" applyAlignment="1"/>
    <xf numFmtId="0" fontId="5" fillId="0" borderId="1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4" fillId="0" borderId="30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topLeftCell="A13" zoomScale="84" zoomScaleNormal="84" workbookViewId="0">
      <selection activeCell="Y21" sqref="Y21"/>
    </sheetView>
  </sheetViews>
  <sheetFormatPr defaultColWidth="9.33203125" defaultRowHeight="18"/>
  <cols>
    <col min="1" max="1" width="7" style="42" customWidth="1"/>
    <col min="2" max="2" width="20" style="42" customWidth="1"/>
    <col min="3" max="3" width="24.1640625" style="42" customWidth="1"/>
    <col min="4" max="4" width="11.6640625" style="42" customWidth="1"/>
    <col min="5" max="35" width="4.6640625" style="42" customWidth="1"/>
    <col min="36" max="38" width="6" style="42" customWidth="1"/>
    <col min="39" max="39" width="10.83203125" style="42" customWidth="1"/>
    <col min="40" max="40" width="12.1640625" style="42" customWidth="1"/>
    <col min="41" max="41" width="10.83203125" style="42" customWidth="1"/>
    <col min="42" max="16384" width="9.33203125" style="42"/>
  </cols>
  <sheetData>
    <row r="1" spans="1:4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208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208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27" t="s">
        <v>761</v>
      </c>
      <c r="AG6" s="227"/>
      <c r="AH6" s="227"/>
      <c r="AI6" s="227"/>
      <c r="AJ6" s="227"/>
      <c r="AK6" s="227"/>
      <c r="AL6" s="164"/>
    </row>
    <row r="7" spans="1:41">
      <c r="AE7" s="18"/>
      <c r="AF7" s="18"/>
      <c r="AG7" s="18"/>
      <c r="AH7" s="18"/>
      <c r="AI7" s="44"/>
    </row>
    <row r="8" spans="1:41" s="45" customFormat="1">
      <c r="A8" s="166" t="s">
        <v>5</v>
      </c>
      <c r="B8" s="165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45" customFormat="1" ht="18.75">
      <c r="A9" s="5">
        <v>1</v>
      </c>
      <c r="B9" s="111" t="s">
        <v>456</v>
      </c>
      <c r="C9" s="128" t="s">
        <v>108</v>
      </c>
      <c r="D9" s="129" t="s">
        <v>67</v>
      </c>
      <c r="E9" s="186"/>
      <c r="F9" s="6"/>
      <c r="G9" s="6"/>
      <c r="H9" s="6"/>
      <c r="I9" s="77"/>
      <c r="J9" s="6"/>
      <c r="K9" s="6"/>
      <c r="L9" s="6"/>
      <c r="M9" s="90"/>
      <c r="N9" s="6"/>
      <c r="O9" s="6"/>
      <c r="P9" s="77"/>
      <c r="Q9" s="6"/>
      <c r="R9" s="77"/>
      <c r="S9" s="6"/>
      <c r="T9" s="6"/>
      <c r="U9" s="6"/>
      <c r="V9" s="77"/>
      <c r="W9" s="77"/>
      <c r="X9" s="6"/>
      <c r="Y9" s="6"/>
      <c r="Z9" s="6"/>
      <c r="AA9" s="6"/>
      <c r="AB9" s="6"/>
      <c r="AC9" s="6"/>
      <c r="AD9" s="77"/>
      <c r="AE9" s="6"/>
      <c r="AF9" s="6"/>
      <c r="AG9" s="6"/>
      <c r="AH9" s="6"/>
      <c r="AI9" s="6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46"/>
      <c r="AN9" s="47"/>
      <c r="AO9" s="163"/>
    </row>
    <row r="10" spans="1:41" s="45" customFormat="1" ht="18.75">
      <c r="A10" s="5">
        <v>2</v>
      </c>
      <c r="B10" s="146" t="s">
        <v>459</v>
      </c>
      <c r="C10" s="147" t="s">
        <v>460</v>
      </c>
      <c r="D10" s="148" t="s">
        <v>236</v>
      </c>
      <c r="E10" s="39"/>
      <c r="F10" s="78"/>
      <c r="G10" s="78"/>
      <c r="H10" s="78"/>
      <c r="I10" s="77"/>
      <c r="J10" s="78"/>
      <c r="K10" s="78"/>
      <c r="L10" s="78"/>
      <c r="M10" s="91"/>
      <c r="N10" s="78"/>
      <c r="O10" s="78"/>
      <c r="P10" s="77"/>
      <c r="Q10" s="78"/>
      <c r="R10" s="77"/>
      <c r="S10" s="78"/>
      <c r="T10" s="78"/>
      <c r="U10" s="78"/>
      <c r="V10" s="77"/>
      <c r="W10" s="77"/>
      <c r="X10" s="78"/>
      <c r="Y10" s="78"/>
      <c r="Z10" s="78"/>
      <c r="AA10" s="78"/>
      <c r="AB10" s="78"/>
      <c r="AC10" s="78"/>
      <c r="AD10" s="77"/>
      <c r="AE10" s="78"/>
      <c r="AF10" s="78"/>
      <c r="AG10" s="78"/>
      <c r="AH10" s="78"/>
      <c r="AI10" s="78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3"/>
      <c r="AN10" s="163"/>
      <c r="AO10" s="163"/>
    </row>
    <row r="11" spans="1:41" s="45" customFormat="1" ht="18.75">
      <c r="A11" s="5">
        <v>3</v>
      </c>
      <c r="B11" s="111" t="s">
        <v>461</v>
      </c>
      <c r="C11" s="128" t="s">
        <v>462</v>
      </c>
      <c r="D11" s="129" t="s">
        <v>90</v>
      </c>
      <c r="E11" s="186"/>
      <c r="F11" s="6"/>
      <c r="G11" s="6"/>
      <c r="H11" s="6"/>
      <c r="I11" s="77"/>
      <c r="J11" s="6"/>
      <c r="K11" s="6"/>
      <c r="L11" s="6"/>
      <c r="M11" s="90"/>
      <c r="N11" s="6"/>
      <c r="O11" s="6"/>
      <c r="P11" s="77"/>
      <c r="Q11" s="6"/>
      <c r="R11" s="77"/>
      <c r="S11" s="6"/>
      <c r="T11" s="6"/>
      <c r="U11" s="6"/>
      <c r="V11" s="77"/>
      <c r="W11" s="77"/>
      <c r="X11" s="6"/>
      <c r="Y11" s="6"/>
      <c r="Z11" s="6"/>
      <c r="AA11" s="6"/>
      <c r="AB11" s="6"/>
      <c r="AC11" s="6"/>
      <c r="AD11" s="77"/>
      <c r="AE11" s="6"/>
      <c r="AF11" s="6"/>
      <c r="AG11" s="6"/>
      <c r="AH11" s="6"/>
      <c r="AI11" s="6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3"/>
      <c r="AN11" s="163"/>
      <c r="AO11" s="163"/>
    </row>
    <row r="12" spans="1:41" s="45" customFormat="1" ht="18.75">
      <c r="A12" s="5">
        <v>4</v>
      </c>
      <c r="B12" s="111" t="s">
        <v>463</v>
      </c>
      <c r="C12" s="128" t="s">
        <v>464</v>
      </c>
      <c r="D12" s="174" t="s">
        <v>465</v>
      </c>
      <c r="E12" s="39"/>
      <c r="F12" s="6"/>
      <c r="G12" s="6"/>
      <c r="H12" s="6"/>
      <c r="I12" s="77"/>
      <c r="J12" s="6"/>
      <c r="K12" s="6"/>
      <c r="L12" s="6"/>
      <c r="M12" s="90"/>
      <c r="N12" s="6"/>
      <c r="O12" s="6"/>
      <c r="P12" s="77"/>
      <c r="Q12" s="6"/>
      <c r="R12" s="77"/>
      <c r="S12" s="6"/>
      <c r="T12" s="6"/>
      <c r="U12" s="6"/>
      <c r="V12" s="77"/>
      <c r="W12" s="77"/>
      <c r="X12" s="6"/>
      <c r="Y12" s="6"/>
      <c r="Z12" s="6"/>
      <c r="AA12" s="6"/>
      <c r="AB12" s="6"/>
      <c r="AC12" s="6"/>
      <c r="AD12" s="77"/>
      <c r="AE12" s="6"/>
      <c r="AF12" s="6"/>
      <c r="AG12" s="6"/>
      <c r="AH12" s="6"/>
      <c r="AI12" s="6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3"/>
      <c r="AN12" s="163"/>
      <c r="AO12" s="163"/>
    </row>
    <row r="13" spans="1:41" s="45" customFormat="1" ht="18.75">
      <c r="A13" s="5">
        <v>5</v>
      </c>
      <c r="B13" s="111" t="s">
        <v>466</v>
      </c>
      <c r="C13" s="128" t="s">
        <v>101</v>
      </c>
      <c r="D13" s="129" t="s">
        <v>40</v>
      </c>
      <c r="E13" s="186"/>
      <c r="F13" s="78"/>
      <c r="G13" s="78"/>
      <c r="H13" s="78" t="s">
        <v>10</v>
      </c>
      <c r="I13" s="77"/>
      <c r="J13" s="78"/>
      <c r="K13" s="78"/>
      <c r="L13" s="78"/>
      <c r="M13" s="91"/>
      <c r="N13" s="78"/>
      <c r="O13" s="78"/>
      <c r="P13" s="77"/>
      <c r="Q13" s="78"/>
      <c r="R13" s="77"/>
      <c r="S13" s="78"/>
      <c r="T13" s="78"/>
      <c r="U13" s="78"/>
      <c r="V13" s="77"/>
      <c r="W13" s="77"/>
      <c r="X13" s="78"/>
      <c r="Y13" s="78"/>
      <c r="Z13" s="78"/>
      <c r="AA13" s="78"/>
      <c r="AB13" s="78"/>
      <c r="AC13" s="78"/>
      <c r="AD13" s="77"/>
      <c r="AE13" s="78"/>
      <c r="AF13" s="78"/>
      <c r="AG13" s="78"/>
      <c r="AH13" s="78"/>
      <c r="AI13" s="78"/>
      <c r="AJ13" s="166">
        <f t="shared" si="0"/>
        <v>0</v>
      </c>
      <c r="AK13" s="166">
        <f t="shared" si="1"/>
        <v>0</v>
      </c>
      <c r="AL13" s="166">
        <f t="shared" si="2"/>
        <v>1</v>
      </c>
      <c r="AM13" s="163"/>
      <c r="AN13" s="163"/>
      <c r="AO13" s="163"/>
    </row>
    <row r="14" spans="1:41" s="45" customFormat="1" ht="18.75">
      <c r="A14" s="5">
        <v>6</v>
      </c>
      <c r="B14" s="111" t="s">
        <v>467</v>
      </c>
      <c r="C14" s="128" t="s">
        <v>468</v>
      </c>
      <c r="D14" s="129" t="s">
        <v>30</v>
      </c>
      <c r="E14" s="39"/>
      <c r="F14" s="6"/>
      <c r="G14" s="6"/>
      <c r="H14" s="6"/>
      <c r="I14" s="77"/>
      <c r="J14" s="6"/>
      <c r="K14" s="6"/>
      <c r="L14" s="6"/>
      <c r="M14" s="90"/>
      <c r="N14" s="6"/>
      <c r="O14" s="6"/>
      <c r="P14" s="77"/>
      <c r="Q14" s="6"/>
      <c r="R14" s="77"/>
      <c r="S14" s="6"/>
      <c r="T14" s="6"/>
      <c r="U14" s="6"/>
      <c r="V14" s="77"/>
      <c r="W14" s="77"/>
      <c r="X14" s="6"/>
      <c r="Y14" s="6"/>
      <c r="Z14" s="6"/>
      <c r="AA14" s="6"/>
      <c r="AB14" s="6"/>
      <c r="AC14" s="6"/>
      <c r="AD14" s="77"/>
      <c r="AE14" s="6"/>
      <c r="AF14" s="6"/>
      <c r="AG14" s="6"/>
      <c r="AH14" s="6"/>
      <c r="AI14" s="6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3"/>
      <c r="AN14" s="163"/>
      <c r="AO14" s="163"/>
    </row>
    <row r="15" spans="1:41" s="45" customFormat="1" ht="18.75">
      <c r="A15" s="5">
        <v>7</v>
      </c>
      <c r="B15" s="111" t="s">
        <v>475</v>
      </c>
      <c r="C15" s="128" t="s">
        <v>476</v>
      </c>
      <c r="D15" s="129" t="s">
        <v>52</v>
      </c>
      <c r="E15" s="186"/>
      <c r="F15" s="6"/>
      <c r="G15" s="6"/>
      <c r="H15" s="6"/>
      <c r="I15" s="77"/>
      <c r="J15" s="6"/>
      <c r="K15" s="6"/>
      <c r="L15" s="6"/>
      <c r="M15" s="90"/>
      <c r="N15" s="6"/>
      <c r="O15" s="6"/>
      <c r="P15" s="77"/>
      <c r="Q15" s="6"/>
      <c r="R15" s="77"/>
      <c r="S15" s="6"/>
      <c r="T15" s="6"/>
      <c r="U15" s="6"/>
      <c r="V15" s="77"/>
      <c r="W15" s="77"/>
      <c r="X15" s="6"/>
      <c r="Y15" s="6"/>
      <c r="Z15" s="6"/>
      <c r="AA15" s="6"/>
      <c r="AB15" s="6"/>
      <c r="AC15" s="6"/>
      <c r="AD15" s="77"/>
      <c r="AE15" s="6"/>
      <c r="AF15" s="6"/>
      <c r="AG15" s="6"/>
      <c r="AH15" s="6"/>
      <c r="AI15" s="6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3"/>
      <c r="AN15" s="163"/>
      <c r="AO15" s="163"/>
    </row>
    <row r="16" spans="1:41" s="45" customFormat="1" ht="18.75">
      <c r="A16" s="5">
        <v>8</v>
      </c>
      <c r="B16" s="111" t="s">
        <v>479</v>
      </c>
      <c r="C16" s="128" t="s">
        <v>480</v>
      </c>
      <c r="D16" s="129" t="s">
        <v>72</v>
      </c>
      <c r="E16" s="39"/>
      <c r="F16" s="6"/>
      <c r="G16" s="6"/>
      <c r="H16" s="6" t="s">
        <v>10</v>
      </c>
      <c r="I16" s="77"/>
      <c r="J16" s="6"/>
      <c r="K16" s="6"/>
      <c r="L16" s="6"/>
      <c r="M16" s="90"/>
      <c r="N16" s="6"/>
      <c r="O16" s="6"/>
      <c r="P16" s="77"/>
      <c r="Q16" s="6"/>
      <c r="R16" s="77"/>
      <c r="S16" s="6"/>
      <c r="T16" s="6"/>
      <c r="U16" s="6"/>
      <c r="V16" s="77"/>
      <c r="W16" s="77"/>
      <c r="X16" s="6"/>
      <c r="Y16" s="6"/>
      <c r="Z16" s="6"/>
      <c r="AA16" s="6"/>
      <c r="AB16" s="6"/>
      <c r="AC16" s="6"/>
      <c r="AD16" s="77"/>
      <c r="AE16" s="6"/>
      <c r="AF16" s="6"/>
      <c r="AG16" s="6"/>
      <c r="AH16" s="6"/>
      <c r="AI16" s="6"/>
      <c r="AJ16" s="166">
        <f t="shared" si="0"/>
        <v>0</v>
      </c>
      <c r="AK16" s="166">
        <f t="shared" si="1"/>
        <v>0</v>
      </c>
      <c r="AL16" s="166">
        <f t="shared" si="2"/>
        <v>1</v>
      </c>
      <c r="AM16" s="163"/>
      <c r="AN16" s="163"/>
      <c r="AO16" s="163"/>
    </row>
    <row r="17" spans="1:43" s="45" customFormat="1" ht="18.75">
      <c r="A17" s="5">
        <v>9</v>
      </c>
      <c r="B17" s="111" t="s">
        <v>477</v>
      </c>
      <c r="C17" s="128" t="s">
        <v>478</v>
      </c>
      <c r="D17" s="129" t="s">
        <v>72</v>
      </c>
      <c r="E17" s="186"/>
      <c r="F17" s="78"/>
      <c r="G17" s="78"/>
      <c r="H17" s="78"/>
      <c r="I17" s="77"/>
      <c r="J17" s="78"/>
      <c r="K17" s="78" t="s">
        <v>8</v>
      </c>
      <c r="L17" s="78"/>
      <c r="M17" s="91"/>
      <c r="N17" s="78"/>
      <c r="O17" s="78"/>
      <c r="P17" s="77"/>
      <c r="Q17" s="78"/>
      <c r="R17" s="77"/>
      <c r="S17" s="78"/>
      <c r="T17" s="78"/>
      <c r="U17" s="78"/>
      <c r="V17" s="77"/>
      <c r="W17" s="77"/>
      <c r="X17" s="78"/>
      <c r="Y17" s="78"/>
      <c r="Z17" s="78"/>
      <c r="AA17" s="78"/>
      <c r="AB17" s="78"/>
      <c r="AC17" s="78"/>
      <c r="AD17" s="77"/>
      <c r="AE17" s="78"/>
      <c r="AF17" s="78" t="s">
        <v>8</v>
      </c>
      <c r="AG17" s="78"/>
      <c r="AH17" s="78"/>
      <c r="AI17" s="78"/>
      <c r="AJ17" s="166">
        <f t="shared" si="0"/>
        <v>2</v>
      </c>
      <c r="AK17" s="166">
        <f t="shared" si="1"/>
        <v>0</v>
      </c>
      <c r="AL17" s="166">
        <f t="shared" si="2"/>
        <v>0</v>
      </c>
      <c r="AM17" s="163"/>
      <c r="AN17" s="163"/>
      <c r="AO17" s="163"/>
    </row>
    <row r="18" spans="1:43" s="45" customFormat="1" ht="18.75">
      <c r="A18" s="5">
        <v>10</v>
      </c>
      <c r="B18" s="111" t="s">
        <v>481</v>
      </c>
      <c r="C18" s="128" t="s">
        <v>100</v>
      </c>
      <c r="D18" s="129" t="s">
        <v>72</v>
      </c>
      <c r="E18" s="39"/>
      <c r="F18" s="6"/>
      <c r="G18" s="6"/>
      <c r="H18" s="6" t="s">
        <v>10</v>
      </c>
      <c r="I18" s="77"/>
      <c r="J18" s="6"/>
      <c r="K18" s="6"/>
      <c r="L18" s="6"/>
      <c r="M18" s="90"/>
      <c r="N18" s="6"/>
      <c r="O18" s="6"/>
      <c r="P18" s="77"/>
      <c r="Q18" s="6"/>
      <c r="R18" s="77"/>
      <c r="S18" s="6"/>
      <c r="T18" s="6"/>
      <c r="U18" s="6"/>
      <c r="V18" s="77"/>
      <c r="W18" s="77"/>
      <c r="X18" s="6"/>
      <c r="Y18" s="6"/>
      <c r="Z18" s="6"/>
      <c r="AA18" s="6"/>
      <c r="AB18" s="6"/>
      <c r="AC18" s="6"/>
      <c r="AD18" s="77"/>
      <c r="AE18" s="6"/>
      <c r="AF18" s="6"/>
      <c r="AG18" s="6"/>
      <c r="AH18" s="6"/>
      <c r="AI18" s="6"/>
      <c r="AJ18" s="166">
        <f t="shared" si="0"/>
        <v>0</v>
      </c>
      <c r="AK18" s="166">
        <f t="shared" si="1"/>
        <v>0</v>
      </c>
      <c r="AL18" s="166">
        <f t="shared" si="2"/>
        <v>1</v>
      </c>
      <c r="AM18" s="163"/>
      <c r="AN18" s="163"/>
      <c r="AO18" s="163"/>
    </row>
    <row r="19" spans="1:43" s="45" customFormat="1" ht="18.75">
      <c r="A19" s="5">
        <v>11</v>
      </c>
      <c r="B19" s="111" t="s">
        <v>485</v>
      </c>
      <c r="C19" s="128" t="s">
        <v>486</v>
      </c>
      <c r="D19" s="129" t="s">
        <v>487</v>
      </c>
      <c r="E19" s="186"/>
      <c r="F19" s="6"/>
      <c r="G19" s="6"/>
      <c r="H19" s="6" t="s">
        <v>10</v>
      </c>
      <c r="I19" s="77"/>
      <c r="J19" s="6"/>
      <c r="K19" s="6"/>
      <c r="L19" s="6" t="s">
        <v>8</v>
      </c>
      <c r="M19" s="90"/>
      <c r="N19" s="6" t="s">
        <v>10</v>
      </c>
      <c r="O19" s="6" t="s">
        <v>10</v>
      </c>
      <c r="P19" s="77"/>
      <c r="Q19" s="6"/>
      <c r="R19" s="77"/>
      <c r="S19" s="6"/>
      <c r="T19" s="6"/>
      <c r="U19" s="6"/>
      <c r="V19" s="77"/>
      <c r="W19" s="77"/>
      <c r="X19" s="6"/>
      <c r="Y19" s="6"/>
      <c r="Z19" s="6"/>
      <c r="AA19" s="6"/>
      <c r="AB19" s="6"/>
      <c r="AC19" s="6"/>
      <c r="AD19" s="77"/>
      <c r="AE19" s="6"/>
      <c r="AF19" s="6"/>
      <c r="AG19" s="6" t="s">
        <v>10</v>
      </c>
      <c r="AH19" s="6"/>
      <c r="AI19" s="6"/>
      <c r="AJ19" s="166">
        <f t="shared" si="0"/>
        <v>1</v>
      </c>
      <c r="AK19" s="166">
        <f t="shared" si="1"/>
        <v>0</v>
      </c>
      <c r="AL19" s="166">
        <f t="shared" si="2"/>
        <v>4</v>
      </c>
      <c r="AM19" s="163"/>
      <c r="AN19" s="163"/>
      <c r="AO19" s="163"/>
    </row>
    <row r="20" spans="1:43" s="62" customFormat="1" ht="18.75">
      <c r="A20" s="5">
        <v>12</v>
      </c>
      <c r="B20" s="111" t="s">
        <v>490</v>
      </c>
      <c r="C20" s="128" t="s">
        <v>491</v>
      </c>
      <c r="D20" s="129" t="s">
        <v>13</v>
      </c>
      <c r="E20" s="39"/>
      <c r="F20" s="6"/>
      <c r="G20" s="6"/>
      <c r="H20" s="6"/>
      <c r="I20" s="77"/>
      <c r="J20" s="6"/>
      <c r="K20" s="6"/>
      <c r="L20" s="6"/>
      <c r="M20" s="90"/>
      <c r="N20" s="6"/>
      <c r="O20" s="6"/>
      <c r="P20" s="77"/>
      <c r="Q20" s="6"/>
      <c r="R20" s="77"/>
      <c r="S20" s="6"/>
      <c r="T20" s="6"/>
      <c r="U20" s="6"/>
      <c r="V20" s="77"/>
      <c r="W20" s="77"/>
      <c r="X20" s="6"/>
      <c r="Y20" s="6"/>
      <c r="Z20" s="6"/>
      <c r="AA20" s="6"/>
      <c r="AB20" s="6"/>
      <c r="AC20" s="6"/>
      <c r="AD20" s="77"/>
      <c r="AE20" s="6"/>
      <c r="AF20" s="6"/>
      <c r="AG20" s="6"/>
      <c r="AH20" s="6"/>
      <c r="AI20" s="6"/>
      <c r="AJ20" s="4">
        <f t="shared" si="0"/>
        <v>0</v>
      </c>
      <c r="AK20" s="4">
        <f t="shared" si="1"/>
        <v>0</v>
      </c>
      <c r="AL20" s="4">
        <f t="shared" si="2"/>
        <v>0</v>
      </c>
      <c r="AM20" s="162"/>
      <c r="AN20" s="162"/>
      <c r="AO20" s="162"/>
    </row>
    <row r="21" spans="1:43" s="62" customFormat="1" ht="18.75">
      <c r="A21" s="5">
        <v>13</v>
      </c>
      <c r="B21" s="111" t="s">
        <v>492</v>
      </c>
      <c r="C21" s="128" t="s">
        <v>182</v>
      </c>
      <c r="D21" s="129" t="s">
        <v>44</v>
      </c>
      <c r="E21" s="186"/>
      <c r="F21" s="166"/>
      <c r="G21" s="166"/>
      <c r="H21" s="166" t="s">
        <v>8</v>
      </c>
      <c r="I21" s="77"/>
      <c r="J21" s="166"/>
      <c r="K21" s="166"/>
      <c r="L21" s="166"/>
      <c r="M21" s="209"/>
      <c r="N21" s="166"/>
      <c r="O21" s="166"/>
      <c r="P21" s="77"/>
      <c r="Q21" s="166"/>
      <c r="R21" s="77"/>
      <c r="S21" s="166"/>
      <c r="T21" s="166"/>
      <c r="U21" s="166"/>
      <c r="V21" s="77"/>
      <c r="W21" s="77"/>
      <c r="X21" s="166"/>
      <c r="Y21" s="166"/>
      <c r="Z21" s="166"/>
      <c r="AA21" s="166"/>
      <c r="AB21" s="166"/>
      <c r="AC21" s="166"/>
      <c r="AD21" s="77"/>
      <c r="AE21" s="166"/>
      <c r="AF21" s="166"/>
      <c r="AG21" s="166"/>
      <c r="AH21" s="166"/>
      <c r="AI21" s="166"/>
      <c r="AJ21" s="4">
        <f t="shared" si="0"/>
        <v>1</v>
      </c>
      <c r="AK21" s="4">
        <f t="shared" si="1"/>
        <v>0</v>
      </c>
      <c r="AL21" s="4">
        <f t="shared" si="2"/>
        <v>0</v>
      </c>
      <c r="AM21" s="162"/>
      <c r="AN21" s="162"/>
      <c r="AO21" s="162"/>
    </row>
    <row r="22" spans="1:43" s="62" customFormat="1" ht="18.75">
      <c r="A22" s="5">
        <v>14</v>
      </c>
      <c r="B22" s="111" t="s">
        <v>494</v>
      </c>
      <c r="C22" s="128" t="s">
        <v>495</v>
      </c>
      <c r="D22" s="129" t="s">
        <v>79</v>
      </c>
      <c r="E22" s="39"/>
      <c r="F22" s="6"/>
      <c r="G22" s="6"/>
      <c r="H22" s="6"/>
      <c r="I22" s="77"/>
      <c r="J22" s="6"/>
      <c r="K22" s="6"/>
      <c r="L22" s="6"/>
      <c r="M22" s="90"/>
      <c r="N22" s="6"/>
      <c r="O22" s="6"/>
      <c r="P22" s="77"/>
      <c r="Q22" s="6"/>
      <c r="R22" s="77"/>
      <c r="S22" s="6"/>
      <c r="T22" s="6"/>
      <c r="U22" s="6"/>
      <c r="V22" s="77"/>
      <c r="W22" s="77"/>
      <c r="X22" s="6"/>
      <c r="Y22" s="6"/>
      <c r="Z22" s="6"/>
      <c r="AA22" s="6"/>
      <c r="AB22" s="6"/>
      <c r="AC22" s="6"/>
      <c r="AD22" s="77"/>
      <c r="AE22" s="6"/>
      <c r="AF22" s="6" t="s">
        <v>8</v>
      </c>
      <c r="AG22" s="6"/>
      <c r="AH22" s="6"/>
      <c r="AI22" s="6"/>
      <c r="AJ22" s="4">
        <f t="shared" si="0"/>
        <v>1</v>
      </c>
      <c r="AK22" s="4">
        <f t="shared" si="1"/>
        <v>0</v>
      </c>
      <c r="AL22" s="4">
        <f t="shared" si="2"/>
        <v>0</v>
      </c>
      <c r="AM22" s="215"/>
      <c r="AN22" s="216"/>
      <c r="AO22" s="162"/>
    </row>
    <row r="23" spans="1:43" s="62" customFormat="1" ht="18.75">
      <c r="A23" s="5">
        <v>15</v>
      </c>
      <c r="B23" s="111" t="s">
        <v>493</v>
      </c>
      <c r="C23" s="128" t="s">
        <v>73</v>
      </c>
      <c r="D23" s="129" t="s">
        <v>79</v>
      </c>
      <c r="E23" s="186" t="s">
        <v>10</v>
      </c>
      <c r="F23" s="6"/>
      <c r="G23" s="6"/>
      <c r="H23" s="6"/>
      <c r="I23" s="77"/>
      <c r="J23" s="6"/>
      <c r="K23" s="6"/>
      <c r="L23" s="6"/>
      <c r="M23" s="90" t="s">
        <v>8</v>
      </c>
      <c r="N23" s="6"/>
      <c r="O23" s="6"/>
      <c r="P23" s="77"/>
      <c r="Q23" s="6"/>
      <c r="R23" s="77"/>
      <c r="S23" s="6"/>
      <c r="T23" s="6"/>
      <c r="U23" s="6"/>
      <c r="V23" s="77"/>
      <c r="W23" s="77"/>
      <c r="X23" s="6"/>
      <c r="Y23" s="6"/>
      <c r="Z23" s="6"/>
      <c r="AA23" s="6"/>
      <c r="AB23" s="6"/>
      <c r="AC23" s="6"/>
      <c r="AD23" s="77"/>
      <c r="AE23" s="6"/>
      <c r="AF23" s="6"/>
      <c r="AG23" s="6"/>
      <c r="AH23" s="6"/>
      <c r="AI23" s="6"/>
      <c r="AJ23" s="4">
        <f t="shared" si="0"/>
        <v>1</v>
      </c>
      <c r="AK23" s="4">
        <f t="shared" si="1"/>
        <v>0</v>
      </c>
      <c r="AL23" s="4">
        <f t="shared" si="2"/>
        <v>1</v>
      </c>
      <c r="AM23" s="162"/>
      <c r="AN23" s="162"/>
      <c r="AO23" s="162"/>
    </row>
    <row r="24" spans="1:43" s="62" customFormat="1" ht="18.75">
      <c r="A24" s="5">
        <v>16</v>
      </c>
      <c r="B24" s="111" t="s">
        <v>501</v>
      </c>
      <c r="C24" s="128" t="s">
        <v>37</v>
      </c>
      <c r="D24" s="129" t="s">
        <v>82</v>
      </c>
      <c r="E24" s="39"/>
      <c r="F24" s="6"/>
      <c r="G24" s="6"/>
      <c r="H24" s="6"/>
      <c r="I24" s="77"/>
      <c r="J24" s="6"/>
      <c r="K24" s="6"/>
      <c r="L24" s="6"/>
      <c r="M24" s="90"/>
      <c r="N24" s="6"/>
      <c r="O24" s="6"/>
      <c r="P24" s="77"/>
      <c r="Q24" s="6"/>
      <c r="R24" s="77"/>
      <c r="S24" s="6"/>
      <c r="T24" s="6"/>
      <c r="U24" s="6"/>
      <c r="V24" s="77"/>
      <c r="W24" s="77"/>
      <c r="X24" s="6"/>
      <c r="Y24" s="6"/>
      <c r="Z24" s="6"/>
      <c r="AA24" s="6"/>
      <c r="AB24" s="6"/>
      <c r="AC24" s="6"/>
      <c r="AD24" s="77"/>
      <c r="AE24" s="6"/>
      <c r="AF24" s="6"/>
      <c r="AG24" s="6"/>
      <c r="AH24" s="6"/>
      <c r="AI24" s="6"/>
      <c r="AJ24" s="4">
        <f t="shared" si="0"/>
        <v>0</v>
      </c>
      <c r="AK24" s="4">
        <f t="shared" si="1"/>
        <v>0</v>
      </c>
      <c r="AL24" s="4">
        <f t="shared" si="2"/>
        <v>0</v>
      </c>
      <c r="AM24" s="162"/>
      <c r="AN24" s="162"/>
      <c r="AO24" s="162"/>
    </row>
    <row r="25" spans="1:43" s="62" customFormat="1" ht="18.75">
      <c r="A25" s="5">
        <v>17</v>
      </c>
      <c r="B25" s="111" t="s">
        <v>505</v>
      </c>
      <c r="C25" s="147" t="s">
        <v>201</v>
      </c>
      <c r="D25" s="148" t="s">
        <v>15</v>
      </c>
      <c r="E25" s="186"/>
      <c r="F25" s="6"/>
      <c r="G25" s="6"/>
      <c r="H25" s="6" t="s">
        <v>8</v>
      </c>
      <c r="I25" s="77"/>
      <c r="J25" s="6"/>
      <c r="K25" s="6"/>
      <c r="L25" s="6"/>
      <c r="M25" s="90"/>
      <c r="N25" s="6"/>
      <c r="O25" s="6"/>
      <c r="P25" s="77"/>
      <c r="Q25" s="6"/>
      <c r="R25" s="77"/>
      <c r="S25" s="6"/>
      <c r="T25" s="6"/>
      <c r="U25" s="6"/>
      <c r="V25" s="77"/>
      <c r="W25" s="77"/>
      <c r="X25" s="6"/>
      <c r="Y25" s="6"/>
      <c r="Z25" s="6"/>
      <c r="AA25" s="6"/>
      <c r="AB25" s="6"/>
      <c r="AC25" s="6"/>
      <c r="AD25" s="77"/>
      <c r="AE25" s="6"/>
      <c r="AF25" s="6" t="s">
        <v>8</v>
      </c>
      <c r="AG25" s="6"/>
      <c r="AH25" s="6"/>
      <c r="AI25" s="6"/>
      <c r="AJ25" s="4">
        <f t="shared" si="0"/>
        <v>2</v>
      </c>
      <c r="AK25" s="4">
        <f t="shared" si="1"/>
        <v>0</v>
      </c>
      <c r="AL25" s="4">
        <f t="shared" si="2"/>
        <v>0</v>
      </c>
      <c r="AM25" s="162"/>
      <c r="AN25" s="162"/>
      <c r="AO25" s="162"/>
    </row>
    <row r="26" spans="1:43" s="62" customFormat="1" ht="18.75">
      <c r="A26" s="5">
        <v>18</v>
      </c>
      <c r="B26" s="111" t="s">
        <v>506</v>
      </c>
      <c r="C26" s="147" t="s">
        <v>58</v>
      </c>
      <c r="D26" s="148" t="s">
        <v>507</v>
      </c>
      <c r="E26" s="39" t="s">
        <v>8</v>
      </c>
      <c r="F26" s="6"/>
      <c r="G26" s="6"/>
      <c r="H26" s="6" t="s">
        <v>8</v>
      </c>
      <c r="I26" s="77" t="s">
        <v>10</v>
      </c>
      <c r="J26" s="6"/>
      <c r="K26" s="6" t="s">
        <v>8</v>
      </c>
      <c r="L26" s="6"/>
      <c r="M26" s="90"/>
      <c r="N26" s="6" t="s">
        <v>8</v>
      </c>
      <c r="O26" s="6" t="s">
        <v>8</v>
      </c>
      <c r="P26" s="77"/>
      <c r="Q26" s="6"/>
      <c r="R26" s="77"/>
      <c r="S26" s="6" t="s">
        <v>8</v>
      </c>
      <c r="T26" s="6"/>
      <c r="U26" s="6" t="s">
        <v>8</v>
      </c>
      <c r="V26" s="77" t="s">
        <v>8</v>
      </c>
      <c r="W26" s="77"/>
      <c r="X26" s="6"/>
      <c r="Y26" s="6"/>
      <c r="Z26" s="6" t="s">
        <v>8</v>
      </c>
      <c r="AA26" s="6"/>
      <c r="AB26" s="6"/>
      <c r="AC26" s="6" t="s">
        <v>10</v>
      </c>
      <c r="AD26" s="77" t="s">
        <v>8</v>
      </c>
      <c r="AE26" s="6"/>
      <c r="AF26" s="6"/>
      <c r="AG26" s="6" t="s">
        <v>8</v>
      </c>
      <c r="AH26" s="6" t="s">
        <v>8</v>
      </c>
      <c r="AI26" s="6"/>
      <c r="AJ26" s="4">
        <f t="shared" si="0"/>
        <v>12</v>
      </c>
      <c r="AK26" s="4">
        <f t="shared" si="1"/>
        <v>0</v>
      </c>
      <c r="AL26" s="4">
        <f t="shared" si="2"/>
        <v>2</v>
      </c>
      <c r="AM26" s="162"/>
      <c r="AN26" s="162"/>
      <c r="AO26" s="162"/>
    </row>
    <row r="27" spans="1:43" s="62" customFormat="1" ht="18.75">
      <c r="A27" s="5">
        <v>19</v>
      </c>
      <c r="B27" s="111" t="s">
        <v>510</v>
      </c>
      <c r="C27" s="147" t="s">
        <v>511</v>
      </c>
      <c r="D27" s="148" t="s">
        <v>35</v>
      </c>
      <c r="E27" s="186"/>
      <c r="F27" s="6"/>
      <c r="G27" s="6"/>
      <c r="H27" s="6" t="s">
        <v>9</v>
      </c>
      <c r="I27" s="77"/>
      <c r="J27" s="6"/>
      <c r="K27" s="6"/>
      <c r="L27" s="6"/>
      <c r="M27" s="90"/>
      <c r="N27" s="6" t="s">
        <v>8</v>
      </c>
      <c r="O27" s="6"/>
      <c r="P27" s="77"/>
      <c r="Q27" s="6"/>
      <c r="R27" s="77"/>
      <c r="S27" s="6"/>
      <c r="T27" s="6"/>
      <c r="U27" s="6"/>
      <c r="V27" s="77"/>
      <c r="W27" s="77"/>
      <c r="X27" s="6"/>
      <c r="Y27" s="6"/>
      <c r="Z27" s="6"/>
      <c r="AA27" s="6" t="s">
        <v>10</v>
      </c>
      <c r="AB27" s="6"/>
      <c r="AC27" s="6"/>
      <c r="AD27" s="77"/>
      <c r="AE27" s="6"/>
      <c r="AF27" s="6"/>
      <c r="AG27" s="6"/>
      <c r="AH27" s="6"/>
      <c r="AI27" s="6"/>
      <c r="AJ27" s="4">
        <f t="shared" si="0"/>
        <v>1</v>
      </c>
      <c r="AK27" s="4">
        <f t="shared" si="1"/>
        <v>1</v>
      </c>
      <c r="AL27" s="4">
        <f t="shared" si="2"/>
        <v>1</v>
      </c>
      <c r="AM27" s="162"/>
      <c r="AN27" s="162"/>
      <c r="AO27" s="162"/>
    </row>
    <row r="28" spans="1:43" s="62" customFormat="1" ht="18.75">
      <c r="A28" s="5">
        <v>20</v>
      </c>
      <c r="B28" s="111">
        <v>2010010040</v>
      </c>
      <c r="C28" s="147" t="s">
        <v>774</v>
      </c>
      <c r="D28" s="148" t="s">
        <v>775</v>
      </c>
      <c r="E28" s="39"/>
      <c r="F28" s="6"/>
      <c r="G28" s="6" t="s">
        <v>10</v>
      </c>
      <c r="H28" s="6"/>
      <c r="I28" s="77"/>
      <c r="J28" s="6"/>
      <c r="K28" s="6"/>
      <c r="L28" s="6"/>
      <c r="M28" s="90"/>
      <c r="N28" s="6"/>
      <c r="O28" s="6"/>
      <c r="P28" s="77"/>
      <c r="Q28" s="6"/>
      <c r="R28" s="77" t="s">
        <v>9</v>
      </c>
      <c r="S28" s="6"/>
      <c r="T28" s="6"/>
      <c r="U28" s="6" t="s">
        <v>10</v>
      </c>
      <c r="V28" s="77" t="s">
        <v>10</v>
      </c>
      <c r="W28" s="77"/>
      <c r="X28" s="6"/>
      <c r="Y28" s="6" t="s">
        <v>10</v>
      </c>
      <c r="Z28" s="6"/>
      <c r="AA28" s="6"/>
      <c r="AB28" s="6"/>
      <c r="AC28" s="6"/>
      <c r="AD28" s="77"/>
      <c r="AE28" s="6"/>
      <c r="AF28" s="6"/>
      <c r="AG28" s="6"/>
      <c r="AH28" s="6"/>
      <c r="AI28" s="6"/>
      <c r="AJ28" s="4">
        <f t="shared" si="0"/>
        <v>0</v>
      </c>
      <c r="AK28" s="4">
        <f t="shared" si="1"/>
        <v>1</v>
      </c>
      <c r="AL28" s="4">
        <f t="shared" si="2"/>
        <v>4</v>
      </c>
      <c r="AM28" s="162"/>
      <c r="AN28" s="162"/>
      <c r="AO28" s="162"/>
    </row>
    <row r="29" spans="1:43" s="62" customFormat="1" ht="18.75">
      <c r="A29" s="5">
        <v>21</v>
      </c>
      <c r="B29" s="111" t="s">
        <v>514</v>
      </c>
      <c r="C29" s="147" t="s">
        <v>42</v>
      </c>
      <c r="D29" s="148" t="s">
        <v>515</v>
      </c>
      <c r="E29" s="186" t="s">
        <v>8</v>
      </c>
      <c r="F29" s="6" t="s">
        <v>8</v>
      </c>
      <c r="G29" s="6"/>
      <c r="H29" s="6" t="s">
        <v>8</v>
      </c>
      <c r="I29" s="77" t="s">
        <v>8</v>
      </c>
      <c r="J29" s="6"/>
      <c r="K29" s="6" t="s">
        <v>8</v>
      </c>
      <c r="L29" s="6" t="s">
        <v>8</v>
      </c>
      <c r="M29" s="90" t="s">
        <v>8</v>
      </c>
      <c r="N29" s="6" t="s">
        <v>8</v>
      </c>
      <c r="O29" s="6" t="s">
        <v>8</v>
      </c>
      <c r="P29" s="77" t="s">
        <v>8</v>
      </c>
      <c r="Q29" s="6"/>
      <c r="R29" s="77" t="s">
        <v>8</v>
      </c>
      <c r="S29" s="6" t="s">
        <v>8</v>
      </c>
      <c r="T29" s="6" t="s">
        <v>8</v>
      </c>
      <c r="U29" s="6" t="s">
        <v>8</v>
      </c>
      <c r="V29" s="77" t="s">
        <v>8</v>
      </c>
      <c r="W29" s="77" t="s">
        <v>8</v>
      </c>
      <c r="X29" s="6"/>
      <c r="Y29" s="6" t="s">
        <v>8</v>
      </c>
      <c r="Z29" s="6" t="s">
        <v>8</v>
      </c>
      <c r="AA29" s="6" t="s">
        <v>8</v>
      </c>
      <c r="AB29" s="6" t="s">
        <v>8</v>
      </c>
      <c r="AC29" s="6" t="s">
        <v>8</v>
      </c>
      <c r="AD29" s="77" t="s">
        <v>8</v>
      </c>
      <c r="AE29" s="6"/>
      <c r="AF29" s="6" t="s">
        <v>8</v>
      </c>
      <c r="AG29" s="6" t="s">
        <v>8</v>
      </c>
      <c r="AH29" s="6" t="s">
        <v>8</v>
      </c>
      <c r="AI29" s="6" t="s">
        <v>8</v>
      </c>
      <c r="AJ29" s="4">
        <f t="shared" si="0"/>
        <v>26</v>
      </c>
      <c r="AK29" s="4">
        <f t="shared" si="1"/>
        <v>0</v>
      </c>
      <c r="AL29" s="4">
        <f t="shared" si="2"/>
        <v>0</v>
      </c>
      <c r="AM29" s="162"/>
      <c r="AN29" s="162"/>
      <c r="AO29" s="162"/>
    </row>
    <row r="30" spans="1:43" s="45" customFormat="1" ht="34.9" customHeight="1">
      <c r="A30" s="223" t="s">
        <v>16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5"/>
      <c r="AJ30" s="166">
        <f>SUM(AJ9:AJ29)</f>
        <v>47</v>
      </c>
      <c r="AK30" s="166">
        <f>SUM(AK9:AK29)</f>
        <v>2</v>
      </c>
      <c r="AL30" s="166">
        <f>SUM(AL9:AL29)</f>
        <v>15</v>
      </c>
      <c r="AM30" s="163"/>
      <c r="AN30" s="163"/>
    </row>
    <row r="31" spans="1:43" s="45" customFormat="1">
      <c r="A31" s="166"/>
      <c r="B31" s="61"/>
      <c r="C31" s="61"/>
      <c r="D31" s="61"/>
      <c r="E31" s="6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9"/>
      <c r="AK31" s="9"/>
      <c r="AL31" s="9"/>
      <c r="AM31" s="163"/>
      <c r="AN31" s="163"/>
    </row>
    <row r="32" spans="1:43" s="45" customFormat="1">
      <c r="A32" s="166"/>
      <c r="B32" s="9"/>
      <c r="C32" s="10"/>
      <c r="D32" s="10"/>
      <c r="E32" s="11"/>
      <c r="F32" s="167"/>
      <c r="G32" s="167"/>
      <c r="H32" s="167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8"/>
      <c r="AJ32" s="39" t="s">
        <v>18</v>
      </c>
      <c r="AK32" s="39" t="s">
        <v>19</v>
      </c>
      <c r="AL32" s="39" t="s">
        <v>20</v>
      </c>
      <c r="AM32" s="49" t="s">
        <v>21</v>
      </c>
      <c r="AN32" s="49" t="s">
        <v>22</v>
      </c>
      <c r="AO32" s="49" t="s">
        <v>23</v>
      </c>
      <c r="AP32" s="163"/>
      <c r="AQ32" s="163"/>
    </row>
    <row r="33" spans="1:43" s="45" customFormat="1">
      <c r="A33" s="166" t="s">
        <v>5</v>
      </c>
      <c r="B33" s="165"/>
      <c r="C33" s="217" t="s">
        <v>7</v>
      </c>
      <c r="D33" s="218"/>
      <c r="E33" s="4">
        <v>1</v>
      </c>
      <c r="F33" s="4">
        <v>2</v>
      </c>
      <c r="G33" s="4">
        <v>3</v>
      </c>
      <c r="H33" s="4">
        <v>4</v>
      </c>
      <c r="I33" s="4">
        <v>5</v>
      </c>
      <c r="J33" s="4">
        <v>6</v>
      </c>
      <c r="K33" s="4">
        <v>7</v>
      </c>
      <c r="L33" s="4">
        <v>8</v>
      </c>
      <c r="M33" s="191">
        <v>9</v>
      </c>
      <c r="N33" s="4">
        <v>10</v>
      </c>
      <c r="O33" s="4">
        <v>11</v>
      </c>
      <c r="P33" s="4">
        <v>12</v>
      </c>
      <c r="Q33" s="4">
        <v>13</v>
      </c>
      <c r="R33" s="4">
        <v>14</v>
      </c>
      <c r="S33" s="4">
        <v>15</v>
      </c>
      <c r="T33" s="4">
        <v>16</v>
      </c>
      <c r="U33" s="4">
        <v>17</v>
      </c>
      <c r="V33" s="4">
        <v>18</v>
      </c>
      <c r="W33" s="4">
        <v>19</v>
      </c>
      <c r="X33" s="4">
        <v>20</v>
      </c>
      <c r="Y33" s="4">
        <v>21</v>
      </c>
      <c r="Z33" s="4">
        <v>22</v>
      </c>
      <c r="AA33" s="4">
        <v>23</v>
      </c>
      <c r="AB33" s="4">
        <v>24</v>
      </c>
      <c r="AC33" s="4">
        <v>25</v>
      </c>
      <c r="AD33" s="4">
        <v>26</v>
      </c>
      <c r="AE33" s="4">
        <v>27</v>
      </c>
      <c r="AF33" s="4">
        <v>28</v>
      </c>
      <c r="AG33" s="4">
        <v>29</v>
      </c>
      <c r="AH33" s="4">
        <v>30</v>
      </c>
      <c r="AI33" s="4">
        <v>31</v>
      </c>
      <c r="AJ33" s="28" t="s">
        <v>24</v>
      </c>
      <c r="AK33" s="28" t="s">
        <v>25</v>
      </c>
      <c r="AL33" s="28" t="s">
        <v>26</v>
      </c>
      <c r="AM33" s="28" t="s">
        <v>27</v>
      </c>
      <c r="AN33" s="50" t="s">
        <v>28</v>
      </c>
      <c r="AO33" s="50" t="s">
        <v>29</v>
      </c>
      <c r="AP33" s="163"/>
      <c r="AQ33" s="163"/>
    </row>
    <row r="34" spans="1:43" s="45" customFormat="1" ht="36">
      <c r="A34" s="166">
        <v>1</v>
      </c>
      <c r="B34" s="137" t="s">
        <v>451</v>
      </c>
      <c r="C34" s="137" t="s">
        <v>452</v>
      </c>
      <c r="D34" s="137" t="s">
        <v>79</v>
      </c>
      <c r="F34" s="6"/>
      <c r="G34" s="6"/>
      <c r="H34" s="6"/>
      <c r="I34" s="6"/>
      <c r="J34" s="6"/>
      <c r="K34" s="6"/>
      <c r="L34" s="6"/>
      <c r="M34" s="9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30">
        <f t="shared" ref="AJ34:AJ77" si="3">COUNTIF(E34:AI34,"BT")</f>
        <v>0</v>
      </c>
      <c r="AK34" s="30">
        <f t="shared" ref="AK34:AK77" si="4">COUNTIF(F34:AJ34,"D")</f>
        <v>0</v>
      </c>
      <c r="AL34" s="30">
        <f t="shared" ref="AL34:AL77" si="5">COUNTIF(G34:AK34,"ĐP")</f>
        <v>0</v>
      </c>
      <c r="AM34" s="30">
        <f>COUNTIF(H43:AL43,"CT")</f>
        <v>0</v>
      </c>
      <c r="AN34" s="30">
        <f t="shared" ref="AN34:AN76" si="6">COUNTIF(I34:AM34,"HT")</f>
        <v>0</v>
      </c>
      <c r="AO34" s="30">
        <f t="shared" ref="AO34:AO76" si="7">COUNTIF(J34:AN34,"VK")</f>
        <v>0</v>
      </c>
      <c r="AP34" s="163"/>
      <c r="AQ34" s="163"/>
    </row>
    <row r="35" spans="1:43" s="45" customFormat="1">
      <c r="A35" s="166">
        <v>2</v>
      </c>
      <c r="B35" s="137" t="s">
        <v>453</v>
      </c>
      <c r="C35" s="137" t="s">
        <v>454</v>
      </c>
      <c r="D35" s="137" t="s">
        <v>89</v>
      </c>
      <c r="E35" s="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30">
        <f t="shared" si="3"/>
        <v>0</v>
      </c>
      <c r="AK35" s="30">
        <f t="shared" si="4"/>
        <v>0</v>
      </c>
      <c r="AL35" s="30">
        <f t="shared" si="5"/>
        <v>0</v>
      </c>
      <c r="AM35" s="30">
        <f>COUNTIF(H44:AL44,"CT")</f>
        <v>0</v>
      </c>
      <c r="AN35" s="30">
        <f t="shared" si="6"/>
        <v>0</v>
      </c>
      <c r="AO35" s="30">
        <f t="shared" si="7"/>
        <v>0</v>
      </c>
      <c r="AP35" s="163"/>
      <c r="AQ35" s="163"/>
    </row>
    <row r="36" spans="1:43" s="45" customFormat="1">
      <c r="A36" s="166">
        <v>3</v>
      </c>
      <c r="B36" s="137" t="s">
        <v>455</v>
      </c>
      <c r="C36" s="137" t="s">
        <v>64</v>
      </c>
      <c r="D36" s="137" t="s">
        <v>61</v>
      </c>
      <c r="E36" s="13"/>
      <c r="F36" s="6"/>
      <c r="G36" s="6"/>
      <c r="H36" s="6"/>
      <c r="I36" s="6"/>
      <c r="J36" s="6"/>
      <c r="K36" s="6"/>
      <c r="L36" s="6"/>
      <c r="M36" s="9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30">
        <f t="shared" si="3"/>
        <v>0</v>
      </c>
      <c r="AK36" s="30">
        <f t="shared" si="4"/>
        <v>0</v>
      </c>
      <c r="AL36" s="30">
        <f t="shared" si="5"/>
        <v>0</v>
      </c>
      <c r="AM36" s="30">
        <f>COUNTIF(H45:AL45,"CT")</f>
        <v>0</v>
      </c>
      <c r="AN36" s="30">
        <f t="shared" si="6"/>
        <v>0</v>
      </c>
      <c r="AO36" s="30">
        <f t="shared" si="7"/>
        <v>0</v>
      </c>
      <c r="AP36" s="163"/>
      <c r="AQ36" s="163"/>
    </row>
    <row r="37" spans="1:43" s="45" customFormat="1">
      <c r="A37" s="166">
        <v>4</v>
      </c>
      <c r="B37" s="137" t="s">
        <v>653</v>
      </c>
      <c r="C37" s="137" t="s">
        <v>654</v>
      </c>
      <c r="D37" s="137" t="s">
        <v>49</v>
      </c>
      <c r="E37" s="5"/>
      <c r="F37" s="6"/>
      <c r="G37" s="6"/>
      <c r="H37" s="6"/>
      <c r="I37" s="6"/>
      <c r="J37" s="6"/>
      <c r="K37" s="6"/>
      <c r="L37" s="6"/>
      <c r="M37" s="9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0">
        <f t="shared" si="3"/>
        <v>0</v>
      </c>
      <c r="AK37" s="30">
        <f t="shared" si="4"/>
        <v>0</v>
      </c>
      <c r="AL37" s="30">
        <f t="shared" si="5"/>
        <v>0</v>
      </c>
      <c r="AM37" s="30">
        <f>COUNTIF(H46:AL46,"CT")</f>
        <v>0</v>
      </c>
      <c r="AN37" s="30">
        <f t="shared" si="6"/>
        <v>0</v>
      </c>
      <c r="AO37" s="30">
        <f t="shared" si="7"/>
        <v>0</v>
      </c>
      <c r="AP37" s="163"/>
      <c r="AQ37" s="163"/>
    </row>
    <row r="38" spans="1:43" s="45" customFormat="1">
      <c r="A38" s="166">
        <v>5</v>
      </c>
      <c r="B38" s="137" t="s">
        <v>456</v>
      </c>
      <c r="C38" s="137" t="s">
        <v>108</v>
      </c>
      <c r="D38" s="137" t="s">
        <v>67</v>
      </c>
      <c r="E38" s="5"/>
      <c r="F38" s="6"/>
      <c r="G38" s="6"/>
      <c r="H38" s="6"/>
      <c r="I38" s="6"/>
      <c r="J38" s="6"/>
      <c r="K38" s="6"/>
      <c r="L38" s="6"/>
      <c r="M38" s="9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30">
        <f t="shared" si="3"/>
        <v>0</v>
      </c>
      <c r="AK38" s="30">
        <f t="shared" si="4"/>
        <v>0</v>
      </c>
      <c r="AL38" s="30">
        <f t="shared" si="5"/>
        <v>0</v>
      </c>
      <c r="AM38" s="30">
        <f>COUNTIF(H47:AL47,"CT")</f>
        <v>0</v>
      </c>
      <c r="AN38" s="30">
        <f t="shared" si="6"/>
        <v>0</v>
      </c>
      <c r="AO38" s="30">
        <f t="shared" si="7"/>
        <v>0</v>
      </c>
      <c r="AP38" s="219"/>
      <c r="AQ38" s="220"/>
    </row>
    <row r="39" spans="1:43" s="45" customFormat="1">
      <c r="A39" s="166">
        <v>6</v>
      </c>
      <c r="B39" s="137" t="s">
        <v>457</v>
      </c>
      <c r="C39" s="137" t="s">
        <v>458</v>
      </c>
      <c r="D39" s="137" t="s">
        <v>67</v>
      </c>
      <c r="E39" s="5"/>
      <c r="F39" s="6"/>
      <c r="G39" s="6"/>
      <c r="H39" s="6"/>
      <c r="I39" s="6"/>
      <c r="J39" s="6"/>
      <c r="K39" s="6"/>
      <c r="L39" s="6"/>
      <c r="M39" s="9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30">
        <f t="shared" si="3"/>
        <v>0</v>
      </c>
      <c r="AK39" s="30">
        <f t="shared" si="4"/>
        <v>0</v>
      </c>
      <c r="AL39" s="30">
        <f t="shared" si="5"/>
        <v>0</v>
      </c>
      <c r="AM39" s="30">
        <f t="shared" ref="AM39:AM76" si="8">COUNTIF(H71:AL71,"CT")</f>
        <v>0</v>
      </c>
      <c r="AN39" s="30">
        <f t="shared" si="6"/>
        <v>0</v>
      </c>
      <c r="AO39" s="30">
        <f t="shared" si="7"/>
        <v>0</v>
      </c>
    </row>
    <row r="40" spans="1:43" s="45" customFormat="1">
      <c r="A40" s="166">
        <v>7</v>
      </c>
      <c r="B40" s="137" t="s">
        <v>459</v>
      </c>
      <c r="C40" s="137" t="s">
        <v>460</v>
      </c>
      <c r="D40" s="137" t="s">
        <v>236</v>
      </c>
      <c r="E40" s="5"/>
      <c r="F40" s="6"/>
      <c r="G40" s="6"/>
      <c r="H40" s="6"/>
      <c r="I40" s="6"/>
      <c r="J40" s="6"/>
      <c r="K40" s="6"/>
      <c r="L40" s="6"/>
      <c r="M40" s="9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0">
        <f t="shared" si="3"/>
        <v>0</v>
      </c>
      <c r="AK40" s="30">
        <f t="shared" si="4"/>
        <v>0</v>
      </c>
      <c r="AL40" s="30">
        <f t="shared" si="5"/>
        <v>0</v>
      </c>
      <c r="AM40" s="30">
        <f t="shared" si="8"/>
        <v>0</v>
      </c>
      <c r="AN40" s="30">
        <f t="shared" si="6"/>
        <v>0</v>
      </c>
      <c r="AO40" s="30">
        <f t="shared" si="7"/>
        <v>0</v>
      </c>
    </row>
    <row r="41" spans="1:43" s="45" customFormat="1">
      <c r="A41" s="166">
        <v>8</v>
      </c>
      <c r="B41" s="137" t="s">
        <v>658</v>
      </c>
      <c r="C41" s="137" t="s">
        <v>39</v>
      </c>
      <c r="D41" s="137" t="s">
        <v>51</v>
      </c>
      <c r="E41" s="5"/>
      <c r="F41" s="6"/>
      <c r="G41" s="6"/>
      <c r="H41" s="6"/>
      <c r="I41" s="6"/>
      <c r="J41" s="6"/>
      <c r="K41" s="6"/>
      <c r="L41" s="6"/>
      <c r="M41" s="9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0">
        <f t="shared" si="3"/>
        <v>0</v>
      </c>
      <c r="AK41" s="30">
        <f t="shared" si="4"/>
        <v>0</v>
      </c>
      <c r="AL41" s="30">
        <f t="shared" si="5"/>
        <v>0</v>
      </c>
      <c r="AM41" s="30">
        <f t="shared" si="8"/>
        <v>0</v>
      </c>
      <c r="AN41" s="30">
        <f t="shared" si="6"/>
        <v>0</v>
      </c>
      <c r="AO41" s="30">
        <f t="shared" si="7"/>
        <v>0</v>
      </c>
    </row>
    <row r="42" spans="1:43" s="45" customFormat="1">
      <c r="A42" s="166">
        <v>9</v>
      </c>
      <c r="B42" s="137" t="s">
        <v>659</v>
      </c>
      <c r="C42" s="137" t="s">
        <v>42</v>
      </c>
      <c r="D42" s="137" t="s">
        <v>542</v>
      </c>
      <c r="E42" s="5"/>
      <c r="F42" s="6"/>
      <c r="G42" s="6"/>
      <c r="H42" s="6"/>
      <c r="I42" s="6"/>
      <c r="J42" s="6"/>
      <c r="K42" s="6"/>
      <c r="L42" s="6"/>
      <c r="M42" s="9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0">
        <f t="shared" si="3"/>
        <v>0</v>
      </c>
      <c r="AK42" s="30">
        <f t="shared" si="4"/>
        <v>0</v>
      </c>
      <c r="AL42" s="30">
        <f t="shared" si="5"/>
        <v>0</v>
      </c>
      <c r="AM42" s="30">
        <f t="shared" si="8"/>
        <v>0</v>
      </c>
      <c r="AN42" s="30">
        <f t="shared" si="6"/>
        <v>0</v>
      </c>
      <c r="AO42" s="30">
        <f t="shared" si="7"/>
        <v>0</v>
      </c>
    </row>
    <row r="43" spans="1:43" s="45" customFormat="1">
      <c r="A43" s="166">
        <v>10</v>
      </c>
      <c r="B43" s="137" t="s">
        <v>461</v>
      </c>
      <c r="C43" s="137" t="s">
        <v>462</v>
      </c>
      <c r="D43" s="137" t="s">
        <v>90</v>
      </c>
      <c r="E43" s="5"/>
      <c r="F43" s="6"/>
      <c r="G43" s="6"/>
      <c r="H43" s="6"/>
      <c r="I43" s="6"/>
      <c r="J43" s="6"/>
      <c r="K43" s="6"/>
      <c r="L43" s="6"/>
      <c r="M43" s="9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0">
        <f t="shared" si="3"/>
        <v>0</v>
      </c>
      <c r="AK43" s="30">
        <f t="shared" si="4"/>
        <v>0</v>
      </c>
      <c r="AL43" s="30">
        <f t="shared" si="5"/>
        <v>0</v>
      </c>
      <c r="AM43" s="30">
        <f t="shared" si="8"/>
        <v>0</v>
      </c>
      <c r="AN43" s="30">
        <f t="shared" si="6"/>
        <v>0</v>
      </c>
      <c r="AO43" s="30">
        <f t="shared" si="7"/>
        <v>0</v>
      </c>
    </row>
    <row r="44" spans="1:43" s="45" customFormat="1">
      <c r="A44" s="166">
        <v>11</v>
      </c>
      <c r="B44" s="137" t="s">
        <v>463</v>
      </c>
      <c r="C44" s="137" t="s">
        <v>464</v>
      </c>
      <c r="D44" s="137" t="s">
        <v>465</v>
      </c>
      <c r="E44" s="5"/>
      <c r="F44" s="6"/>
      <c r="G44" s="6"/>
      <c r="H44" s="6"/>
      <c r="I44" s="6"/>
      <c r="J44" s="6"/>
      <c r="K44" s="6"/>
      <c r="L44" s="6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8"/>
        <v>0</v>
      </c>
      <c r="AN44" s="30">
        <f t="shared" si="6"/>
        <v>0</v>
      </c>
      <c r="AO44" s="30">
        <f t="shared" si="7"/>
        <v>0</v>
      </c>
    </row>
    <row r="45" spans="1:43" s="45" customFormat="1">
      <c r="A45" s="166">
        <v>12</v>
      </c>
      <c r="B45" s="137" t="s">
        <v>466</v>
      </c>
      <c r="C45" s="137" t="s">
        <v>101</v>
      </c>
      <c r="D45" s="137" t="s">
        <v>40</v>
      </c>
      <c r="E45" s="5"/>
      <c r="F45" s="6"/>
      <c r="G45" s="6"/>
      <c r="H45" s="6"/>
      <c r="I45" s="6"/>
      <c r="J45" s="6"/>
      <c r="K45" s="6"/>
      <c r="L45" s="6"/>
      <c r="M45" s="9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8"/>
        <v>0</v>
      </c>
      <c r="AN45" s="30">
        <f t="shared" si="6"/>
        <v>0</v>
      </c>
      <c r="AO45" s="30">
        <f t="shared" si="7"/>
        <v>0</v>
      </c>
    </row>
    <row r="46" spans="1:43" s="45" customFormat="1">
      <c r="A46" s="166">
        <v>13</v>
      </c>
      <c r="B46" s="137" t="s">
        <v>467</v>
      </c>
      <c r="C46" s="137" t="s">
        <v>468</v>
      </c>
      <c r="D46" s="137" t="s">
        <v>30</v>
      </c>
      <c r="E46" s="5"/>
      <c r="F46" s="32"/>
      <c r="G46" s="32"/>
      <c r="H46" s="32"/>
      <c r="I46" s="32"/>
      <c r="J46" s="32"/>
      <c r="K46" s="32"/>
      <c r="L46" s="32"/>
      <c r="M46" s="19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8"/>
        <v>0</v>
      </c>
      <c r="AN46" s="30">
        <f t="shared" si="6"/>
        <v>0</v>
      </c>
      <c r="AO46" s="30">
        <f t="shared" si="7"/>
        <v>0</v>
      </c>
    </row>
    <row r="47" spans="1:43" s="45" customFormat="1">
      <c r="A47" s="166">
        <v>14</v>
      </c>
      <c r="B47" s="137" t="s">
        <v>469</v>
      </c>
      <c r="C47" s="137" t="s">
        <v>101</v>
      </c>
      <c r="D47" s="137" t="s">
        <v>30</v>
      </c>
      <c r="E47" s="32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8"/>
        <v>0</v>
      </c>
      <c r="AN47" s="30">
        <f t="shared" si="6"/>
        <v>0</v>
      </c>
      <c r="AO47" s="30">
        <f t="shared" si="7"/>
        <v>0</v>
      </c>
    </row>
    <row r="48" spans="1:43" s="45" customFormat="1" ht="36">
      <c r="A48" s="166">
        <v>15</v>
      </c>
      <c r="B48" s="158" t="s">
        <v>470</v>
      </c>
      <c r="C48" s="158" t="s">
        <v>471</v>
      </c>
      <c r="D48" s="158" t="s">
        <v>30</v>
      </c>
      <c r="E48" s="159"/>
      <c r="F48" s="139"/>
      <c r="G48" s="139"/>
      <c r="H48" s="139"/>
      <c r="I48" s="139"/>
      <c r="J48" s="139"/>
      <c r="K48" s="139"/>
      <c r="L48" s="139"/>
      <c r="M48" s="90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8"/>
        <v>0</v>
      </c>
      <c r="AN48" s="30">
        <f t="shared" si="6"/>
        <v>0</v>
      </c>
      <c r="AO48" s="30">
        <f t="shared" si="7"/>
        <v>0</v>
      </c>
    </row>
    <row r="49" spans="1:41" s="45" customFormat="1">
      <c r="A49" s="166">
        <v>16</v>
      </c>
      <c r="B49" s="158" t="s">
        <v>472</v>
      </c>
      <c r="C49" s="158" t="s">
        <v>95</v>
      </c>
      <c r="D49" s="158" t="s">
        <v>313</v>
      </c>
      <c r="E49" s="159"/>
      <c r="F49" s="139"/>
      <c r="G49" s="139"/>
      <c r="H49" s="139"/>
      <c r="I49" s="139"/>
      <c r="J49" s="139"/>
      <c r="K49" s="139"/>
      <c r="L49" s="139"/>
      <c r="M49" s="90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8"/>
        <v>0</v>
      </c>
      <c r="AN49" s="30">
        <f t="shared" si="6"/>
        <v>0</v>
      </c>
      <c r="AO49" s="30">
        <f t="shared" si="7"/>
        <v>0</v>
      </c>
    </row>
    <row r="50" spans="1:41" s="45" customFormat="1">
      <c r="A50" s="166">
        <v>17</v>
      </c>
      <c r="B50" s="158" t="s">
        <v>473</v>
      </c>
      <c r="C50" s="158" t="s">
        <v>474</v>
      </c>
      <c r="D50" s="158" t="s">
        <v>313</v>
      </c>
      <c r="E50" s="159"/>
      <c r="F50" s="139"/>
      <c r="G50" s="139"/>
      <c r="H50" s="139"/>
      <c r="I50" s="139"/>
      <c r="J50" s="139"/>
      <c r="K50" s="139"/>
      <c r="L50" s="139"/>
      <c r="M50" s="90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8"/>
        <v>0</v>
      </c>
      <c r="AN50" s="30">
        <f t="shared" si="6"/>
        <v>0</v>
      </c>
      <c r="AO50" s="30">
        <f t="shared" si="7"/>
        <v>0</v>
      </c>
    </row>
    <row r="51" spans="1:41" s="45" customFormat="1">
      <c r="A51" s="166">
        <v>18</v>
      </c>
      <c r="B51" s="158" t="s">
        <v>475</v>
      </c>
      <c r="C51" s="158" t="s">
        <v>476</v>
      </c>
      <c r="D51" s="158" t="s">
        <v>52</v>
      </c>
      <c r="E51" s="159"/>
      <c r="F51" s="139"/>
      <c r="G51" s="139"/>
      <c r="H51" s="139"/>
      <c r="I51" s="139"/>
      <c r="J51" s="139"/>
      <c r="K51" s="139"/>
      <c r="L51" s="139"/>
      <c r="M51" s="90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8"/>
        <v>0</v>
      </c>
      <c r="AN51" s="30">
        <f t="shared" si="6"/>
        <v>0</v>
      </c>
      <c r="AO51" s="30">
        <f t="shared" si="7"/>
        <v>0</v>
      </c>
    </row>
    <row r="52" spans="1:41" s="45" customFormat="1">
      <c r="A52" s="166">
        <v>19</v>
      </c>
      <c r="B52" s="158" t="s">
        <v>477</v>
      </c>
      <c r="C52" s="158" t="s">
        <v>478</v>
      </c>
      <c r="D52" s="158" t="s">
        <v>72</v>
      </c>
      <c r="E52" s="159"/>
      <c r="F52" s="139"/>
      <c r="G52" s="139"/>
      <c r="H52" s="139"/>
      <c r="I52" s="139"/>
      <c r="J52" s="139"/>
      <c r="K52" s="139"/>
      <c r="L52" s="139"/>
      <c r="M52" s="90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30">
        <f t="shared" si="3"/>
        <v>0</v>
      </c>
      <c r="AK52" s="30">
        <f t="shared" si="4"/>
        <v>0</v>
      </c>
      <c r="AL52" s="30">
        <f t="shared" si="5"/>
        <v>0</v>
      </c>
      <c r="AM52" s="30">
        <f t="shared" si="8"/>
        <v>0</v>
      </c>
      <c r="AN52" s="30">
        <f t="shared" si="6"/>
        <v>0</v>
      </c>
      <c r="AO52" s="30">
        <f t="shared" si="7"/>
        <v>0</v>
      </c>
    </row>
    <row r="53" spans="1:41" s="45" customFormat="1">
      <c r="A53" s="166">
        <v>20</v>
      </c>
      <c r="B53" s="158" t="s">
        <v>479</v>
      </c>
      <c r="C53" s="158" t="s">
        <v>480</v>
      </c>
      <c r="D53" s="158" t="s">
        <v>72</v>
      </c>
      <c r="E53" s="159"/>
      <c r="F53" s="139"/>
      <c r="G53" s="139"/>
      <c r="H53" s="139"/>
      <c r="I53" s="139"/>
      <c r="J53" s="139"/>
      <c r="K53" s="139"/>
      <c r="L53" s="139"/>
      <c r="M53" s="90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8"/>
        <v>0</v>
      </c>
      <c r="AN53" s="30">
        <f t="shared" si="6"/>
        <v>0</v>
      </c>
      <c r="AO53" s="30">
        <f t="shared" si="7"/>
        <v>0</v>
      </c>
    </row>
    <row r="54" spans="1:41" s="45" customFormat="1">
      <c r="A54" s="166">
        <v>21</v>
      </c>
      <c r="B54" s="158" t="s">
        <v>481</v>
      </c>
      <c r="C54" s="158" t="s">
        <v>100</v>
      </c>
      <c r="D54" s="158" t="s">
        <v>72</v>
      </c>
      <c r="E54" s="159"/>
      <c r="F54" s="139"/>
      <c r="G54" s="139"/>
      <c r="H54" s="139"/>
      <c r="I54" s="139"/>
      <c r="J54" s="139"/>
      <c r="K54" s="139"/>
      <c r="L54" s="139"/>
      <c r="M54" s="90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8"/>
        <v>0</v>
      </c>
      <c r="AN54" s="30">
        <f t="shared" si="6"/>
        <v>0</v>
      </c>
      <c r="AO54" s="30">
        <f t="shared" si="7"/>
        <v>0</v>
      </c>
    </row>
    <row r="55" spans="1:41" s="45" customFormat="1">
      <c r="A55" s="166">
        <v>22</v>
      </c>
      <c r="B55" s="158" t="s">
        <v>667</v>
      </c>
      <c r="C55" s="158" t="s">
        <v>37</v>
      </c>
      <c r="D55" s="158" t="s">
        <v>668</v>
      </c>
      <c r="E55" s="159"/>
      <c r="F55" s="139"/>
      <c r="G55" s="139"/>
      <c r="H55" s="139"/>
      <c r="I55" s="139"/>
      <c r="J55" s="139"/>
      <c r="K55" s="139"/>
      <c r="L55" s="139"/>
      <c r="M55" s="90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8"/>
        <v>0</v>
      </c>
      <c r="AN55" s="30">
        <f t="shared" si="6"/>
        <v>0</v>
      </c>
      <c r="AO55" s="30">
        <f t="shared" si="7"/>
        <v>0</v>
      </c>
    </row>
    <row r="56" spans="1:41" s="45" customFormat="1">
      <c r="A56" s="166">
        <v>23</v>
      </c>
      <c r="B56" s="158" t="s">
        <v>669</v>
      </c>
      <c r="C56" s="158" t="s">
        <v>39</v>
      </c>
      <c r="D56" s="158" t="s">
        <v>62</v>
      </c>
      <c r="E56" s="159"/>
      <c r="F56" s="139"/>
      <c r="G56" s="139"/>
      <c r="H56" s="139"/>
      <c r="I56" s="139"/>
      <c r="J56" s="139"/>
      <c r="K56" s="139"/>
      <c r="L56" s="139"/>
      <c r="M56" s="90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8"/>
        <v>0</v>
      </c>
      <c r="AN56" s="30">
        <f t="shared" si="6"/>
        <v>0</v>
      </c>
      <c r="AO56" s="30">
        <f t="shared" si="7"/>
        <v>0</v>
      </c>
    </row>
    <row r="57" spans="1:41" s="45" customFormat="1">
      <c r="A57" s="166">
        <v>24</v>
      </c>
      <c r="B57" s="158" t="s">
        <v>482</v>
      </c>
      <c r="C57" s="158" t="s">
        <v>73</v>
      </c>
      <c r="D57" s="158" t="s">
        <v>62</v>
      </c>
      <c r="E57" s="159"/>
      <c r="F57" s="139"/>
      <c r="G57" s="139"/>
      <c r="H57" s="139"/>
      <c r="I57" s="139"/>
      <c r="J57" s="139"/>
      <c r="K57" s="139"/>
      <c r="L57" s="139"/>
      <c r="M57" s="90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8"/>
        <v>0</v>
      </c>
      <c r="AN57" s="30">
        <f t="shared" si="6"/>
        <v>0</v>
      </c>
      <c r="AO57" s="30">
        <f t="shared" si="7"/>
        <v>0</v>
      </c>
    </row>
    <row r="58" spans="1:41" s="45" customFormat="1" ht="36">
      <c r="A58" s="166">
        <v>25</v>
      </c>
      <c r="B58" s="158" t="s">
        <v>483</v>
      </c>
      <c r="C58" s="158" t="s">
        <v>484</v>
      </c>
      <c r="D58" s="158" t="s">
        <v>104</v>
      </c>
      <c r="E58" s="159"/>
      <c r="F58" s="139"/>
      <c r="G58" s="139"/>
      <c r="H58" s="139"/>
      <c r="I58" s="139"/>
      <c r="J58" s="139"/>
      <c r="K58" s="139"/>
      <c r="L58" s="139"/>
      <c r="M58" s="90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30">
        <f t="shared" si="3"/>
        <v>0</v>
      </c>
      <c r="AK58" s="30">
        <f t="shared" si="4"/>
        <v>0</v>
      </c>
      <c r="AL58" s="30">
        <f t="shared" si="5"/>
        <v>0</v>
      </c>
      <c r="AM58" s="30">
        <f t="shared" si="8"/>
        <v>0</v>
      </c>
      <c r="AN58" s="30">
        <f t="shared" si="6"/>
        <v>0</v>
      </c>
      <c r="AO58" s="30">
        <f t="shared" si="7"/>
        <v>0</v>
      </c>
    </row>
    <row r="59" spans="1:41" s="45" customFormat="1">
      <c r="A59" s="166">
        <v>26</v>
      </c>
      <c r="B59" s="158" t="s">
        <v>485</v>
      </c>
      <c r="C59" s="158" t="s">
        <v>486</v>
      </c>
      <c r="D59" s="158" t="s">
        <v>487</v>
      </c>
      <c r="E59" s="159"/>
      <c r="F59" s="139"/>
      <c r="G59" s="139"/>
      <c r="H59" s="139"/>
      <c r="I59" s="139"/>
      <c r="J59" s="139"/>
      <c r="K59" s="139"/>
      <c r="L59" s="139"/>
      <c r="M59" s="90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8"/>
        <v>0</v>
      </c>
      <c r="AN59" s="30">
        <f t="shared" si="6"/>
        <v>0</v>
      </c>
      <c r="AO59" s="30">
        <f t="shared" si="7"/>
        <v>0</v>
      </c>
    </row>
    <row r="60" spans="1:41" s="45" customFormat="1" ht="36">
      <c r="A60" s="166">
        <v>27</v>
      </c>
      <c r="B60" s="158" t="s">
        <v>488</v>
      </c>
      <c r="C60" s="158" t="s">
        <v>489</v>
      </c>
      <c r="D60" s="158" t="s">
        <v>13</v>
      </c>
      <c r="E60" s="159"/>
      <c r="F60" s="139"/>
      <c r="G60" s="139"/>
      <c r="H60" s="139"/>
      <c r="I60" s="139"/>
      <c r="J60" s="139"/>
      <c r="K60" s="139"/>
      <c r="L60" s="139"/>
      <c r="M60" s="90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8"/>
        <v>0</v>
      </c>
      <c r="AN60" s="30">
        <f t="shared" si="6"/>
        <v>0</v>
      </c>
      <c r="AO60" s="30">
        <f t="shared" si="7"/>
        <v>0</v>
      </c>
    </row>
    <row r="61" spans="1:41" s="45" customFormat="1">
      <c r="A61" s="166">
        <v>28</v>
      </c>
      <c r="B61" s="158" t="s">
        <v>490</v>
      </c>
      <c r="C61" s="158" t="s">
        <v>491</v>
      </c>
      <c r="D61" s="158" t="s">
        <v>13</v>
      </c>
      <c r="E61" s="159"/>
      <c r="F61" s="139"/>
      <c r="G61" s="139"/>
      <c r="H61" s="139"/>
      <c r="I61" s="139"/>
      <c r="J61" s="139"/>
      <c r="K61" s="139"/>
      <c r="L61" s="139"/>
      <c r="M61" s="90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8"/>
        <v>0</v>
      </c>
      <c r="AN61" s="30">
        <f t="shared" si="6"/>
        <v>0</v>
      </c>
      <c r="AO61" s="30">
        <f t="shared" si="7"/>
        <v>0</v>
      </c>
    </row>
    <row r="62" spans="1:41" s="45" customFormat="1">
      <c r="A62" s="166">
        <v>29</v>
      </c>
      <c r="B62" s="158" t="s">
        <v>492</v>
      </c>
      <c r="C62" s="158" t="s">
        <v>182</v>
      </c>
      <c r="D62" s="158" t="s">
        <v>44</v>
      </c>
      <c r="E62" s="159"/>
      <c r="F62" s="139"/>
      <c r="G62" s="139"/>
      <c r="H62" s="139"/>
      <c r="I62" s="139"/>
      <c r="J62" s="139"/>
      <c r="K62" s="139"/>
      <c r="L62" s="139"/>
      <c r="M62" s="90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8"/>
        <v>0</v>
      </c>
      <c r="AN62" s="30">
        <f t="shared" si="6"/>
        <v>0</v>
      </c>
      <c r="AO62" s="30">
        <f t="shared" si="7"/>
        <v>0</v>
      </c>
    </row>
    <row r="63" spans="1:41" s="45" customFormat="1">
      <c r="A63" s="166">
        <v>30</v>
      </c>
      <c r="B63" s="158" t="s">
        <v>493</v>
      </c>
      <c r="C63" s="158" t="s">
        <v>73</v>
      </c>
      <c r="D63" s="158" t="s">
        <v>79</v>
      </c>
      <c r="E63" s="159"/>
      <c r="F63" s="139"/>
      <c r="G63" s="139"/>
      <c r="H63" s="139"/>
      <c r="I63" s="139"/>
      <c r="J63" s="139"/>
      <c r="K63" s="139"/>
      <c r="L63" s="139"/>
      <c r="M63" s="90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8"/>
        <v>0</v>
      </c>
      <c r="AN63" s="30">
        <f t="shared" si="6"/>
        <v>0</v>
      </c>
      <c r="AO63" s="30">
        <f t="shared" si="7"/>
        <v>0</v>
      </c>
    </row>
    <row r="64" spans="1:41" s="45" customFormat="1">
      <c r="A64" s="166">
        <v>31</v>
      </c>
      <c r="B64" s="158" t="s">
        <v>494</v>
      </c>
      <c r="C64" s="158" t="s">
        <v>495</v>
      </c>
      <c r="D64" s="158" t="s">
        <v>79</v>
      </c>
      <c r="E64" s="159"/>
      <c r="F64" s="139"/>
      <c r="G64" s="139"/>
      <c r="H64" s="139"/>
      <c r="I64" s="139"/>
      <c r="J64" s="139"/>
      <c r="K64" s="139"/>
      <c r="L64" s="139"/>
      <c r="M64" s="90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8"/>
        <v>0</v>
      </c>
      <c r="AN64" s="30">
        <f t="shared" si="6"/>
        <v>0</v>
      </c>
      <c r="AO64" s="30">
        <f t="shared" si="7"/>
        <v>0</v>
      </c>
    </row>
    <row r="65" spans="1:41" s="45" customFormat="1">
      <c r="A65" s="166">
        <v>32</v>
      </c>
      <c r="B65" s="158" t="s">
        <v>496</v>
      </c>
      <c r="C65" s="158" t="s">
        <v>497</v>
      </c>
      <c r="D65" s="158" t="s">
        <v>498</v>
      </c>
      <c r="E65" s="159"/>
      <c r="F65" s="139"/>
      <c r="G65" s="139"/>
      <c r="H65" s="139"/>
      <c r="I65" s="139"/>
      <c r="J65" s="139"/>
      <c r="K65" s="139"/>
      <c r="L65" s="139"/>
      <c r="M65" s="90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8"/>
        <v>0</v>
      </c>
      <c r="AN65" s="30">
        <f t="shared" si="6"/>
        <v>0</v>
      </c>
      <c r="AO65" s="30">
        <f t="shared" si="7"/>
        <v>0</v>
      </c>
    </row>
    <row r="66" spans="1:41" s="45" customFormat="1">
      <c r="A66" s="166">
        <v>33</v>
      </c>
      <c r="B66" s="158" t="s">
        <v>676</v>
      </c>
      <c r="C66" s="158" t="s">
        <v>58</v>
      </c>
      <c r="D66" s="158" t="s">
        <v>54</v>
      </c>
      <c r="E66" s="159"/>
      <c r="F66" s="139"/>
      <c r="G66" s="139"/>
      <c r="H66" s="139"/>
      <c r="I66" s="139"/>
      <c r="J66" s="139"/>
      <c r="K66" s="139"/>
      <c r="L66" s="139"/>
      <c r="M66" s="90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30">
        <f t="shared" si="3"/>
        <v>0</v>
      </c>
      <c r="AK66" s="30">
        <f t="shared" si="4"/>
        <v>0</v>
      </c>
      <c r="AL66" s="30">
        <f t="shared" si="5"/>
        <v>0</v>
      </c>
      <c r="AM66" s="30">
        <f t="shared" si="8"/>
        <v>0</v>
      </c>
      <c r="AN66" s="30">
        <f t="shared" si="6"/>
        <v>0</v>
      </c>
      <c r="AO66" s="30">
        <f t="shared" si="7"/>
        <v>0</v>
      </c>
    </row>
    <row r="67" spans="1:41" s="45" customFormat="1">
      <c r="A67" s="166">
        <v>34</v>
      </c>
      <c r="B67" s="158" t="s">
        <v>499</v>
      </c>
      <c r="C67" s="158" t="s">
        <v>500</v>
      </c>
      <c r="D67" s="158" t="s">
        <v>55</v>
      </c>
      <c r="E67" s="159"/>
      <c r="F67" s="139"/>
      <c r="G67" s="139"/>
      <c r="H67" s="139"/>
      <c r="I67" s="139"/>
      <c r="J67" s="139"/>
      <c r="K67" s="139"/>
      <c r="L67" s="139"/>
      <c r="M67" s="90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30">
        <f t="shared" si="3"/>
        <v>0</v>
      </c>
      <c r="AK67" s="30">
        <f t="shared" si="4"/>
        <v>0</v>
      </c>
      <c r="AL67" s="30">
        <f t="shared" si="5"/>
        <v>0</v>
      </c>
      <c r="AM67" s="30">
        <f t="shared" si="8"/>
        <v>0</v>
      </c>
      <c r="AN67" s="30">
        <f t="shared" si="6"/>
        <v>0</v>
      </c>
      <c r="AO67" s="30">
        <f t="shared" si="7"/>
        <v>0</v>
      </c>
    </row>
    <row r="68" spans="1:41" s="45" customFormat="1">
      <c r="A68" s="166">
        <v>35</v>
      </c>
      <c r="B68" s="158" t="s">
        <v>501</v>
      </c>
      <c r="C68" s="158" t="s">
        <v>37</v>
      </c>
      <c r="D68" s="158" t="s">
        <v>82</v>
      </c>
      <c r="E68" s="159"/>
      <c r="F68" s="139"/>
      <c r="G68" s="139"/>
      <c r="H68" s="139"/>
      <c r="I68" s="139"/>
      <c r="J68" s="139"/>
      <c r="K68" s="139"/>
      <c r="L68" s="139"/>
      <c r="M68" s="90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30">
        <f t="shared" si="3"/>
        <v>0</v>
      </c>
      <c r="AK68" s="30">
        <f t="shared" si="4"/>
        <v>0</v>
      </c>
      <c r="AL68" s="30">
        <f t="shared" si="5"/>
        <v>0</v>
      </c>
      <c r="AM68" s="30">
        <f t="shared" si="8"/>
        <v>0</v>
      </c>
      <c r="AN68" s="30">
        <f t="shared" si="6"/>
        <v>0</v>
      </c>
      <c r="AO68" s="30">
        <f t="shared" si="7"/>
        <v>0</v>
      </c>
    </row>
    <row r="69" spans="1:41" s="45" customFormat="1">
      <c r="A69" s="166">
        <v>36</v>
      </c>
      <c r="B69" s="158" t="s">
        <v>502</v>
      </c>
      <c r="C69" s="158" t="s">
        <v>47</v>
      </c>
      <c r="D69" s="158" t="s">
        <v>503</v>
      </c>
      <c r="E69" s="159"/>
      <c r="F69" s="139"/>
      <c r="G69" s="139"/>
      <c r="H69" s="139"/>
      <c r="I69" s="139"/>
      <c r="J69" s="139"/>
      <c r="K69" s="139"/>
      <c r="L69" s="139"/>
      <c r="M69" s="90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30">
        <f t="shared" si="3"/>
        <v>0</v>
      </c>
      <c r="AK69" s="30">
        <f t="shared" si="4"/>
        <v>0</v>
      </c>
      <c r="AL69" s="30">
        <f t="shared" si="5"/>
        <v>0</v>
      </c>
      <c r="AM69" s="30">
        <f t="shared" si="8"/>
        <v>0</v>
      </c>
      <c r="AN69" s="30">
        <f t="shared" si="6"/>
        <v>0</v>
      </c>
      <c r="AO69" s="30">
        <f t="shared" si="7"/>
        <v>0</v>
      </c>
    </row>
    <row r="70" spans="1:41" s="45" customFormat="1">
      <c r="A70" s="166">
        <v>37</v>
      </c>
      <c r="B70" s="158" t="s">
        <v>504</v>
      </c>
      <c r="C70" s="158" t="s">
        <v>70</v>
      </c>
      <c r="D70" s="158" t="s">
        <v>14</v>
      </c>
      <c r="E70" s="159"/>
      <c r="F70" s="139"/>
      <c r="G70" s="139"/>
      <c r="H70" s="139"/>
      <c r="I70" s="139"/>
      <c r="J70" s="139"/>
      <c r="K70" s="139"/>
      <c r="L70" s="139"/>
      <c r="M70" s="90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8"/>
        <v>0</v>
      </c>
      <c r="AN70" s="30">
        <f t="shared" si="6"/>
        <v>0</v>
      </c>
      <c r="AO70" s="30">
        <f t="shared" si="7"/>
        <v>0</v>
      </c>
    </row>
    <row r="71" spans="1:41" s="45" customFormat="1">
      <c r="A71" s="166">
        <v>38</v>
      </c>
      <c r="B71" s="137" t="s">
        <v>505</v>
      </c>
      <c r="C71" s="137" t="s">
        <v>201</v>
      </c>
      <c r="D71" s="137" t="s">
        <v>15</v>
      </c>
      <c r="E71" s="5"/>
      <c r="F71" s="6"/>
      <c r="G71" s="6"/>
      <c r="H71" s="6"/>
      <c r="I71" s="6"/>
      <c r="J71" s="6"/>
      <c r="K71" s="6"/>
      <c r="L71" s="6"/>
      <c r="M71" s="9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0">
        <f t="shared" si="3"/>
        <v>0</v>
      </c>
      <c r="AK71" s="30">
        <f t="shared" si="4"/>
        <v>0</v>
      </c>
      <c r="AL71" s="30">
        <f t="shared" si="5"/>
        <v>0</v>
      </c>
      <c r="AM71" s="30">
        <f t="shared" si="8"/>
        <v>0</v>
      </c>
      <c r="AN71" s="30">
        <f t="shared" si="6"/>
        <v>0</v>
      </c>
      <c r="AO71" s="30">
        <f t="shared" si="7"/>
        <v>0</v>
      </c>
    </row>
    <row r="72" spans="1:41" s="45" customFormat="1">
      <c r="A72" s="166">
        <v>39</v>
      </c>
      <c r="B72" s="137" t="s">
        <v>506</v>
      </c>
      <c r="C72" s="137" t="s">
        <v>58</v>
      </c>
      <c r="D72" s="137" t="s">
        <v>507</v>
      </c>
      <c r="E72" s="5"/>
      <c r="F72" s="6"/>
      <c r="G72" s="6"/>
      <c r="H72" s="6"/>
      <c r="I72" s="6"/>
      <c r="J72" s="6"/>
      <c r="K72" s="6"/>
      <c r="L72" s="6"/>
      <c r="M72" s="9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0">
        <f t="shared" si="3"/>
        <v>0</v>
      </c>
      <c r="AK72" s="30">
        <f t="shared" si="4"/>
        <v>0</v>
      </c>
      <c r="AL72" s="30">
        <f t="shared" si="5"/>
        <v>0</v>
      </c>
      <c r="AM72" s="30">
        <f t="shared" si="8"/>
        <v>0</v>
      </c>
      <c r="AN72" s="30">
        <f t="shared" si="6"/>
        <v>0</v>
      </c>
      <c r="AO72" s="30">
        <f t="shared" si="7"/>
        <v>0</v>
      </c>
    </row>
    <row r="73" spans="1:41" s="45" customFormat="1" ht="36">
      <c r="A73" s="166">
        <v>40</v>
      </c>
      <c r="B73" s="137" t="s">
        <v>508</v>
      </c>
      <c r="C73" s="137" t="s">
        <v>509</v>
      </c>
      <c r="D73" s="137" t="s">
        <v>91</v>
      </c>
      <c r="E73" s="5"/>
      <c r="F73" s="6"/>
      <c r="G73" s="6"/>
      <c r="H73" s="6"/>
      <c r="I73" s="6"/>
      <c r="J73" s="6"/>
      <c r="K73" s="6"/>
      <c r="L73" s="6"/>
      <c r="M73" s="9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0">
        <f t="shared" si="3"/>
        <v>0</v>
      </c>
      <c r="AK73" s="30">
        <f t="shared" si="4"/>
        <v>0</v>
      </c>
      <c r="AL73" s="30">
        <f t="shared" si="5"/>
        <v>0</v>
      </c>
      <c r="AM73" s="30">
        <f t="shared" si="8"/>
        <v>0</v>
      </c>
      <c r="AN73" s="30">
        <f t="shared" si="6"/>
        <v>0</v>
      </c>
      <c r="AO73" s="30">
        <f t="shared" si="7"/>
        <v>0</v>
      </c>
    </row>
    <row r="74" spans="1:41" s="45" customFormat="1">
      <c r="A74" s="166">
        <v>41</v>
      </c>
      <c r="B74" s="137" t="s">
        <v>510</v>
      </c>
      <c r="C74" s="137" t="s">
        <v>511</v>
      </c>
      <c r="D74" s="137" t="s">
        <v>35</v>
      </c>
      <c r="E74" s="5"/>
      <c r="F74" s="6"/>
      <c r="G74" s="6"/>
      <c r="H74" s="6"/>
      <c r="I74" s="6"/>
      <c r="J74" s="6"/>
      <c r="K74" s="6"/>
      <c r="L74" s="6"/>
      <c r="M74" s="9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30">
        <f t="shared" si="3"/>
        <v>0</v>
      </c>
      <c r="AK74" s="30">
        <f t="shared" si="4"/>
        <v>0</v>
      </c>
      <c r="AL74" s="30">
        <f t="shared" si="5"/>
        <v>0</v>
      </c>
      <c r="AM74" s="30">
        <f t="shared" si="8"/>
        <v>0</v>
      </c>
      <c r="AN74" s="30">
        <f t="shared" si="6"/>
        <v>0</v>
      </c>
      <c r="AO74" s="30">
        <f t="shared" si="7"/>
        <v>0</v>
      </c>
    </row>
    <row r="75" spans="1:41" s="45" customFormat="1">
      <c r="A75" s="166">
        <v>42</v>
      </c>
      <c r="B75" s="137" t="s">
        <v>512</v>
      </c>
      <c r="C75" s="137" t="s">
        <v>513</v>
      </c>
      <c r="D75" s="137" t="s">
        <v>75</v>
      </c>
      <c r="E75" s="5"/>
      <c r="F75" s="6"/>
      <c r="G75" s="6"/>
      <c r="H75" s="6"/>
      <c r="I75" s="6"/>
      <c r="J75" s="6"/>
      <c r="K75" s="6"/>
      <c r="L75" s="6"/>
      <c r="M75" s="9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30">
        <f t="shared" si="3"/>
        <v>0</v>
      </c>
      <c r="AK75" s="30">
        <f t="shared" si="4"/>
        <v>0</v>
      </c>
      <c r="AL75" s="30">
        <f t="shared" si="5"/>
        <v>0</v>
      </c>
      <c r="AM75" s="30">
        <f t="shared" si="8"/>
        <v>0</v>
      </c>
      <c r="AN75" s="30">
        <f t="shared" si="6"/>
        <v>0</v>
      </c>
      <c r="AO75" s="30">
        <f t="shared" si="7"/>
        <v>0</v>
      </c>
    </row>
    <row r="76" spans="1:41" s="45" customFormat="1">
      <c r="A76" s="166">
        <v>43</v>
      </c>
      <c r="B76" s="137" t="s">
        <v>514</v>
      </c>
      <c r="C76" s="137" t="s">
        <v>42</v>
      </c>
      <c r="D76" s="137" t="s">
        <v>515</v>
      </c>
      <c r="E76" s="5"/>
      <c r="F76" s="6"/>
      <c r="G76" s="6"/>
      <c r="H76" s="6"/>
      <c r="I76" s="6"/>
      <c r="J76" s="6"/>
      <c r="K76" s="6"/>
      <c r="L76" s="6"/>
      <c r="M76" s="9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30">
        <f t="shared" si="3"/>
        <v>0</v>
      </c>
      <c r="AK76" s="30">
        <f t="shared" si="4"/>
        <v>0</v>
      </c>
      <c r="AL76" s="30">
        <f t="shared" si="5"/>
        <v>0</v>
      </c>
      <c r="AM76" s="30">
        <f t="shared" si="8"/>
        <v>0</v>
      </c>
      <c r="AN76" s="30">
        <f t="shared" si="6"/>
        <v>0</v>
      </c>
      <c r="AO76" s="30">
        <f t="shared" si="7"/>
        <v>0</v>
      </c>
    </row>
    <row r="77" spans="1:41">
      <c r="A77" s="60" t="s">
        <v>16</v>
      </c>
      <c r="B77" s="137"/>
      <c r="C77" s="137"/>
      <c r="D77" s="137"/>
      <c r="E77" s="5"/>
      <c r="F77" s="6"/>
      <c r="G77" s="6"/>
      <c r="H77" s="6"/>
      <c r="I77" s="6"/>
      <c r="J77" s="6"/>
      <c r="K77" s="6"/>
      <c r="L77" s="6"/>
      <c r="M77" s="9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0">
        <f t="shared" si="3"/>
        <v>0</v>
      </c>
      <c r="AK77" s="30">
        <f t="shared" si="4"/>
        <v>0</v>
      </c>
      <c r="AL77" s="30">
        <f t="shared" si="5"/>
        <v>0</v>
      </c>
      <c r="AM77" s="166">
        <f>SUM(AM32:AM76)</f>
        <v>0</v>
      </c>
      <c r="AN77" s="166">
        <f>SUM(AN32:AN76)</f>
        <v>0</v>
      </c>
      <c r="AO77" s="166">
        <f>SUM(AO32:AO76)</f>
        <v>0</v>
      </c>
    </row>
    <row r="78" spans="1:41">
      <c r="C78" s="16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41">
      <c r="C79" s="226"/>
      <c r="D79" s="226"/>
      <c r="F79" s="161"/>
      <c r="G79" s="16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41">
      <c r="C80" s="161"/>
      <c r="D80" s="161"/>
      <c r="E80" s="161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3:38">
      <c r="C81" s="226"/>
      <c r="D81" s="226"/>
      <c r="E81" s="226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3:38">
      <c r="C82" s="226"/>
      <c r="D82" s="226"/>
    </row>
  </sheetData>
  <mergeCells count="15">
    <mergeCell ref="C79:D79"/>
    <mergeCell ref="C81:E81"/>
    <mergeCell ref="C82:D82"/>
    <mergeCell ref="AF6:AK6"/>
    <mergeCell ref="C8:D8"/>
    <mergeCell ref="AM22:AN22"/>
    <mergeCell ref="C33:D33"/>
    <mergeCell ref="AP38:AQ38"/>
    <mergeCell ref="A1:P1"/>
    <mergeCell ref="Q1:AL1"/>
    <mergeCell ref="A2:P2"/>
    <mergeCell ref="Q2:AL2"/>
    <mergeCell ref="A4:AL4"/>
    <mergeCell ref="A5:AL5"/>
    <mergeCell ref="A30:AI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B1" zoomScale="59" zoomScaleNormal="59" workbookViewId="0">
      <selection activeCell="AH11" sqref="A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132</v>
      </c>
      <c r="AG6" s="240"/>
      <c r="AH6" s="240"/>
      <c r="AI6" s="240"/>
      <c r="AJ6" s="240"/>
      <c r="AK6" s="240"/>
      <c r="AL6" s="69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71">
        <v>1</v>
      </c>
      <c r="B9" s="145" t="s">
        <v>275</v>
      </c>
      <c r="C9" s="152" t="s">
        <v>276</v>
      </c>
      <c r="D9" s="153" t="s">
        <v>65</v>
      </c>
      <c r="E9" s="88" t="s">
        <v>10</v>
      </c>
      <c r="F9" s="77"/>
      <c r="G9" s="90"/>
      <c r="H9" s="90"/>
      <c r="I9" s="90"/>
      <c r="J9" s="90"/>
      <c r="K9" s="90"/>
      <c r="L9" s="90"/>
      <c r="M9" s="77"/>
      <c r="N9" s="90" t="s">
        <v>10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 t="s">
        <v>9</v>
      </c>
      <c r="AA9" s="77"/>
      <c r="AB9" s="77"/>
      <c r="AC9" s="90"/>
      <c r="AD9" s="90"/>
      <c r="AE9" s="90"/>
      <c r="AF9" s="90"/>
      <c r="AG9" s="90"/>
      <c r="AH9" s="90"/>
      <c r="AI9" s="90"/>
      <c r="AJ9" s="68">
        <f>COUNTIF(E9:AI9,"K")+2*COUNTIF(E9:AI9,"2K")+COUNTIF(E9:AI9,"TK")+COUNTIF(E9:AI9,"KT")</f>
        <v>0</v>
      </c>
      <c r="AK9" s="68">
        <f t="shared" ref="AK9:AK36" si="0">COUNTIF(E9:AI9,"P")+2*COUNTIF(F9:AJ9,"2P")</f>
        <v>1</v>
      </c>
      <c r="AL9" s="68">
        <f t="shared" ref="AL9:AL36" si="1">COUNTIF(E9:AI9,"T")+2*COUNTIF(E9:AI9,"2T")+COUNTIF(E9:AI9,"TK")+COUNTIF(E9:AI9,"KT")</f>
        <v>2</v>
      </c>
      <c r="AM9" s="21"/>
      <c r="AN9" s="22"/>
      <c r="AO9" s="23"/>
    </row>
    <row r="10" spans="1:41" s="1" customFormat="1" ht="30" customHeight="1">
      <c r="A10" s="71">
        <v>2</v>
      </c>
      <c r="B10" s="146" t="s">
        <v>231</v>
      </c>
      <c r="C10" s="147" t="s">
        <v>73</v>
      </c>
      <c r="D10" s="148" t="s">
        <v>71</v>
      </c>
      <c r="E10" s="88" t="s">
        <v>8</v>
      </c>
      <c r="F10" s="77"/>
      <c r="G10" s="90"/>
      <c r="H10" s="90"/>
      <c r="I10" s="90"/>
      <c r="J10" s="90"/>
      <c r="K10" s="90"/>
      <c r="L10" s="90"/>
      <c r="M10" s="77"/>
      <c r="N10" s="90" t="s">
        <v>9</v>
      </c>
      <c r="O10" s="90"/>
      <c r="P10" s="90"/>
      <c r="Q10" s="90"/>
      <c r="R10" s="90"/>
      <c r="S10" s="90"/>
      <c r="T10" s="90"/>
      <c r="U10" s="90" t="s">
        <v>9</v>
      </c>
      <c r="V10" s="90" t="s">
        <v>10</v>
      </c>
      <c r="W10" s="90"/>
      <c r="X10" s="90"/>
      <c r="Y10" s="90"/>
      <c r="Z10" s="90" t="s">
        <v>9</v>
      </c>
      <c r="AA10" s="77"/>
      <c r="AB10" s="77"/>
      <c r="AC10" s="90"/>
      <c r="AD10" s="90"/>
      <c r="AE10" s="90"/>
      <c r="AF10" s="90"/>
      <c r="AG10" s="90"/>
      <c r="AH10" s="90" t="s">
        <v>10</v>
      </c>
      <c r="AI10" s="90"/>
      <c r="AJ10" s="68">
        <f t="shared" ref="AJ10:AJ36" si="2">COUNTIF(E10:AI10,"K")+2*COUNTIF(E10:AI10,"2K")+COUNTIF(E10:AI10,"TK")+COUNTIF(E10:AI10,"KT")</f>
        <v>1</v>
      </c>
      <c r="AK10" s="68">
        <f t="shared" si="0"/>
        <v>3</v>
      </c>
      <c r="AL10" s="68">
        <f t="shared" si="1"/>
        <v>2</v>
      </c>
      <c r="AM10" s="23"/>
      <c r="AN10" s="23"/>
      <c r="AO10" s="23"/>
    </row>
    <row r="11" spans="1:41" s="1" customFormat="1" ht="30" customHeight="1">
      <c r="A11" s="71">
        <v>3</v>
      </c>
      <c r="B11" s="146" t="s">
        <v>232</v>
      </c>
      <c r="C11" s="147" t="s">
        <v>73</v>
      </c>
      <c r="D11" s="148" t="s">
        <v>71</v>
      </c>
      <c r="E11" s="88"/>
      <c r="F11" s="77"/>
      <c r="G11" s="90"/>
      <c r="H11" s="90"/>
      <c r="I11" s="90"/>
      <c r="J11" s="90"/>
      <c r="K11" s="90"/>
      <c r="L11" s="90"/>
      <c r="M11" s="77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 t="s">
        <v>9</v>
      </c>
      <c r="AA11" s="77"/>
      <c r="AB11" s="77"/>
      <c r="AC11" s="90"/>
      <c r="AD11" s="90"/>
      <c r="AE11" s="90"/>
      <c r="AF11" s="90"/>
      <c r="AG11" s="90"/>
      <c r="AH11" s="90" t="s">
        <v>9</v>
      </c>
      <c r="AI11" s="90"/>
      <c r="AJ11" s="68">
        <f t="shared" si="2"/>
        <v>0</v>
      </c>
      <c r="AK11" s="68">
        <f t="shared" si="0"/>
        <v>2</v>
      </c>
      <c r="AL11" s="68">
        <f t="shared" si="1"/>
        <v>0</v>
      </c>
      <c r="AM11" s="23"/>
      <c r="AN11" s="23"/>
      <c r="AO11" s="23"/>
    </row>
    <row r="12" spans="1:41" s="1" customFormat="1" ht="30" customHeight="1">
      <c r="A12" s="71">
        <v>4</v>
      </c>
      <c r="B12" s="146" t="s">
        <v>233</v>
      </c>
      <c r="C12" s="147" t="s">
        <v>234</v>
      </c>
      <c r="D12" s="148" t="s">
        <v>181</v>
      </c>
      <c r="E12" s="88"/>
      <c r="F12" s="77"/>
      <c r="G12" s="90"/>
      <c r="H12" s="90"/>
      <c r="I12" s="90"/>
      <c r="J12" s="90"/>
      <c r="K12" s="90"/>
      <c r="L12" s="90"/>
      <c r="M12" s="77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77"/>
      <c r="AB12" s="77"/>
      <c r="AC12" s="90"/>
      <c r="AD12" s="90"/>
      <c r="AE12" s="90"/>
      <c r="AF12" s="90"/>
      <c r="AG12" s="90"/>
      <c r="AH12" s="90"/>
      <c r="AI12" s="90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23"/>
      <c r="AN12" s="23"/>
      <c r="AO12" s="23"/>
    </row>
    <row r="13" spans="1:41" s="1" customFormat="1" ht="30" customHeight="1">
      <c r="A13" s="71">
        <v>5</v>
      </c>
      <c r="B13" s="146" t="s">
        <v>235</v>
      </c>
      <c r="C13" s="147" t="s">
        <v>168</v>
      </c>
      <c r="D13" s="148" t="s">
        <v>98</v>
      </c>
      <c r="E13" s="88"/>
      <c r="F13" s="77"/>
      <c r="G13" s="90"/>
      <c r="H13" s="90"/>
      <c r="I13" s="90"/>
      <c r="J13" s="90"/>
      <c r="K13" s="90"/>
      <c r="L13" s="90"/>
      <c r="M13" s="77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77"/>
      <c r="AB13" s="77"/>
      <c r="AC13" s="90"/>
      <c r="AD13" s="90"/>
      <c r="AE13" s="90"/>
      <c r="AF13" s="90"/>
      <c r="AG13" s="90"/>
      <c r="AH13" s="90"/>
      <c r="AI13" s="90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23"/>
      <c r="AN13" s="23"/>
      <c r="AO13" s="23"/>
    </row>
    <row r="14" spans="1:41" s="1" customFormat="1" ht="30" customHeight="1">
      <c r="A14" s="71">
        <v>6</v>
      </c>
      <c r="B14" s="146" t="s">
        <v>237</v>
      </c>
      <c r="C14" s="147" t="s">
        <v>238</v>
      </c>
      <c r="D14" s="148" t="s">
        <v>92</v>
      </c>
      <c r="E14" s="88"/>
      <c r="F14" s="77"/>
      <c r="G14" s="90"/>
      <c r="H14" s="90"/>
      <c r="I14" s="90"/>
      <c r="J14" s="90"/>
      <c r="K14" s="90"/>
      <c r="L14" s="90"/>
      <c r="M14" s="77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77"/>
      <c r="AB14" s="77"/>
      <c r="AC14" s="90"/>
      <c r="AD14" s="90"/>
      <c r="AE14" s="90"/>
      <c r="AF14" s="90"/>
      <c r="AG14" s="90"/>
      <c r="AH14" s="90"/>
      <c r="AI14" s="90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23"/>
      <c r="AN14" s="23"/>
      <c r="AO14" s="23"/>
    </row>
    <row r="15" spans="1:41" s="1" customFormat="1" ht="30" customHeight="1">
      <c r="A15" s="71">
        <v>7</v>
      </c>
      <c r="B15" s="121" t="s">
        <v>448</v>
      </c>
      <c r="C15" s="122" t="s">
        <v>449</v>
      </c>
      <c r="D15" s="130" t="s">
        <v>450</v>
      </c>
      <c r="E15" s="88"/>
      <c r="F15" s="77"/>
      <c r="G15" s="90"/>
      <c r="H15" s="90"/>
      <c r="I15" s="90" t="s">
        <v>9</v>
      </c>
      <c r="J15" s="90"/>
      <c r="K15" s="90"/>
      <c r="L15" s="90"/>
      <c r="M15" s="77"/>
      <c r="N15" s="90"/>
      <c r="O15" s="77"/>
      <c r="P15" s="77"/>
      <c r="Q15" s="77"/>
      <c r="R15" s="77"/>
      <c r="S15" s="77"/>
      <c r="T15" s="77"/>
      <c r="U15" s="77"/>
      <c r="V15" s="77"/>
      <c r="W15" s="90"/>
      <c r="X15" s="90"/>
      <c r="Y15" s="90" t="s">
        <v>9</v>
      </c>
      <c r="Z15" s="90"/>
      <c r="AA15" s="77"/>
      <c r="AB15" s="77"/>
      <c r="AC15" s="90"/>
      <c r="AD15" s="90"/>
      <c r="AE15" s="90"/>
      <c r="AF15" s="90"/>
      <c r="AG15" s="90"/>
      <c r="AH15" s="90"/>
      <c r="AI15" s="90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23"/>
      <c r="AN15" s="23"/>
      <c r="AO15" s="23"/>
    </row>
    <row r="16" spans="1:41" s="1" customFormat="1" ht="30" customHeight="1">
      <c r="A16" s="71">
        <v>8</v>
      </c>
      <c r="B16" s="146" t="s">
        <v>239</v>
      </c>
      <c r="C16" s="147" t="s">
        <v>240</v>
      </c>
      <c r="D16" s="148" t="s">
        <v>241</v>
      </c>
      <c r="E16" s="88"/>
      <c r="F16" s="77"/>
      <c r="G16" s="90"/>
      <c r="H16" s="90"/>
      <c r="I16" s="90"/>
      <c r="J16" s="90"/>
      <c r="K16" s="90"/>
      <c r="L16" s="90"/>
      <c r="M16" s="77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77"/>
      <c r="AB16" s="77"/>
      <c r="AC16" s="90"/>
      <c r="AD16" s="90"/>
      <c r="AE16" s="90"/>
      <c r="AF16" s="90"/>
      <c r="AG16" s="90"/>
      <c r="AH16" s="90"/>
      <c r="AI16" s="90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23"/>
      <c r="AN16" s="23"/>
      <c r="AO16" s="23"/>
    </row>
    <row r="17" spans="1:41" s="1" customFormat="1" ht="30" customHeight="1">
      <c r="A17" s="71">
        <v>9</v>
      </c>
      <c r="B17" s="146" t="s">
        <v>396</v>
      </c>
      <c r="C17" s="147" t="s">
        <v>397</v>
      </c>
      <c r="D17" s="148" t="s">
        <v>74</v>
      </c>
      <c r="E17" s="88"/>
      <c r="F17" s="77"/>
      <c r="G17" s="90"/>
      <c r="H17" s="90"/>
      <c r="I17" s="90"/>
      <c r="J17" s="90"/>
      <c r="K17" s="90"/>
      <c r="L17" s="90"/>
      <c r="M17" s="7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07"/>
      <c r="Y17" s="90"/>
      <c r="Z17" s="90"/>
      <c r="AA17" s="77" t="s">
        <v>9</v>
      </c>
      <c r="AB17" s="77"/>
      <c r="AC17" s="90"/>
      <c r="AD17" s="90"/>
      <c r="AE17" s="90"/>
      <c r="AF17" s="90"/>
      <c r="AG17" s="90"/>
      <c r="AH17" s="90" t="s">
        <v>10</v>
      </c>
      <c r="AI17" s="90"/>
      <c r="AJ17" s="68">
        <f t="shared" si="2"/>
        <v>0</v>
      </c>
      <c r="AK17" s="68">
        <f t="shared" si="0"/>
        <v>1</v>
      </c>
      <c r="AL17" s="68">
        <f t="shared" si="1"/>
        <v>1</v>
      </c>
      <c r="AM17" s="23"/>
      <c r="AN17" s="23"/>
      <c r="AO17" s="23"/>
    </row>
    <row r="18" spans="1:41" s="1" customFormat="1" ht="30" customHeight="1">
      <c r="A18" s="71">
        <v>10</v>
      </c>
      <c r="B18" s="146" t="s">
        <v>242</v>
      </c>
      <c r="C18" s="147" t="s">
        <v>243</v>
      </c>
      <c r="D18" s="148" t="s">
        <v>74</v>
      </c>
      <c r="E18" s="88"/>
      <c r="F18" s="77"/>
      <c r="G18" s="90"/>
      <c r="H18" s="90"/>
      <c r="I18" s="90"/>
      <c r="J18" s="90"/>
      <c r="K18" s="90"/>
      <c r="L18" s="90"/>
      <c r="M18" s="77" t="s">
        <v>9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77" t="s">
        <v>9</v>
      </c>
      <c r="AB18" s="77"/>
      <c r="AC18" s="90"/>
      <c r="AD18" s="90"/>
      <c r="AE18" s="90"/>
      <c r="AF18" s="90"/>
      <c r="AG18" s="90"/>
      <c r="AH18" s="90"/>
      <c r="AI18" s="90"/>
      <c r="AJ18" s="68">
        <f t="shared" si="2"/>
        <v>0</v>
      </c>
      <c r="AK18" s="68">
        <f t="shared" si="0"/>
        <v>2</v>
      </c>
      <c r="AL18" s="68">
        <f t="shared" si="1"/>
        <v>0</v>
      </c>
      <c r="AM18" s="23"/>
      <c r="AN18" s="23"/>
      <c r="AO18" s="23"/>
    </row>
    <row r="19" spans="1:41" s="1" customFormat="1" ht="30" customHeight="1">
      <c r="A19" s="71">
        <v>11</v>
      </c>
      <c r="B19" s="146" t="s">
        <v>244</v>
      </c>
      <c r="C19" s="147" t="s">
        <v>245</v>
      </c>
      <c r="D19" s="148" t="s">
        <v>183</v>
      </c>
      <c r="E19" s="88"/>
      <c r="F19" s="77"/>
      <c r="G19" s="90" t="s">
        <v>9</v>
      </c>
      <c r="H19" s="90"/>
      <c r="I19" s="90" t="s">
        <v>9</v>
      </c>
      <c r="J19" s="90"/>
      <c r="K19" s="90"/>
      <c r="L19" s="90"/>
      <c r="M19" s="77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77"/>
      <c r="AB19" s="77"/>
      <c r="AC19" s="90"/>
      <c r="AD19" s="90"/>
      <c r="AE19" s="90"/>
      <c r="AF19" s="90"/>
      <c r="AG19" s="90"/>
      <c r="AH19" s="90"/>
      <c r="AI19" s="90"/>
      <c r="AJ19" s="68">
        <f t="shared" si="2"/>
        <v>0</v>
      </c>
      <c r="AK19" s="68">
        <f t="shared" si="0"/>
        <v>2</v>
      </c>
      <c r="AL19" s="68">
        <f t="shared" si="1"/>
        <v>0</v>
      </c>
      <c r="AM19" s="23"/>
      <c r="AN19" s="23"/>
      <c r="AO19" s="23"/>
    </row>
    <row r="20" spans="1:41" s="1" customFormat="1" ht="30" customHeight="1">
      <c r="A20" s="71">
        <v>12</v>
      </c>
      <c r="B20" s="145" t="s">
        <v>288</v>
      </c>
      <c r="C20" s="152" t="s">
        <v>114</v>
      </c>
      <c r="D20" s="153" t="s">
        <v>13</v>
      </c>
      <c r="E20" s="88" t="s">
        <v>10</v>
      </c>
      <c r="F20" s="77"/>
      <c r="G20" s="90"/>
      <c r="H20" s="90"/>
      <c r="I20" s="90"/>
      <c r="J20" s="90"/>
      <c r="K20" s="90"/>
      <c r="L20" s="90"/>
      <c r="M20" s="77"/>
      <c r="N20" s="90" t="s">
        <v>10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77"/>
      <c r="AB20" s="77"/>
      <c r="AC20" s="90"/>
      <c r="AD20" s="90"/>
      <c r="AE20" s="90"/>
      <c r="AF20" s="90"/>
      <c r="AG20" s="90"/>
      <c r="AH20" s="90"/>
      <c r="AI20" s="90"/>
      <c r="AJ20" s="68">
        <f t="shared" si="2"/>
        <v>0</v>
      </c>
      <c r="AK20" s="68">
        <f t="shared" si="0"/>
        <v>0</v>
      </c>
      <c r="AL20" s="68">
        <f t="shared" si="1"/>
        <v>2</v>
      </c>
      <c r="AM20" s="23"/>
      <c r="AN20" s="23"/>
      <c r="AO20" s="23"/>
    </row>
    <row r="21" spans="1:41" s="1" customFormat="1" ht="30" customHeight="1">
      <c r="A21" s="71">
        <v>13</v>
      </c>
      <c r="B21" s="146" t="s">
        <v>246</v>
      </c>
      <c r="C21" s="173" t="s">
        <v>766</v>
      </c>
      <c r="D21" s="148" t="s">
        <v>13</v>
      </c>
      <c r="E21" s="88"/>
      <c r="F21" s="77"/>
      <c r="G21" s="88"/>
      <c r="H21" s="88"/>
      <c r="I21" s="88"/>
      <c r="J21" s="88"/>
      <c r="K21" s="88"/>
      <c r="L21" s="88"/>
      <c r="M21" s="77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77"/>
      <c r="AB21" s="77"/>
      <c r="AC21" s="88"/>
      <c r="AD21" s="88"/>
      <c r="AE21" s="88"/>
      <c r="AF21" s="88"/>
      <c r="AG21" s="88"/>
      <c r="AH21" s="88"/>
      <c r="AI21" s="8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23"/>
      <c r="AN21" s="23"/>
      <c r="AO21" s="23"/>
    </row>
    <row r="22" spans="1:41" s="1" customFormat="1" ht="30" customHeight="1">
      <c r="A22" s="71">
        <v>14</v>
      </c>
      <c r="B22" s="145" t="s">
        <v>293</v>
      </c>
      <c r="C22" s="152" t="s">
        <v>294</v>
      </c>
      <c r="D22" s="153" t="s">
        <v>53</v>
      </c>
      <c r="E22" s="88"/>
      <c r="F22" s="77"/>
      <c r="G22" s="90"/>
      <c r="H22" s="90"/>
      <c r="I22" s="90"/>
      <c r="J22" s="90"/>
      <c r="K22" s="90" t="s">
        <v>9</v>
      </c>
      <c r="L22" s="90"/>
      <c r="M22" s="77"/>
      <c r="N22" s="90"/>
      <c r="O22" s="90"/>
      <c r="P22" s="90"/>
      <c r="Q22" s="90"/>
      <c r="R22" s="90"/>
      <c r="S22" s="90"/>
      <c r="T22" s="90"/>
      <c r="U22" s="90"/>
      <c r="V22" s="90" t="s">
        <v>9</v>
      </c>
      <c r="W22" s="90"/>
      <c r="X22" s="90"/>
      <c r="Y22" s="90"/>
      <c r="Z22" s="90"/>
      <c r="AA22" s="77"/>
      <c r="AB22" s="77" t="s">
        <v>9</v>
      </c>
      <c r="AC22" s="90"/>
      <c r="AD22" s="90"/>
      <c r="AE22" s="90"/>
      <c r="AF22" s="90"/>
      <c r="AG22" s="90"/>
      <c r="AH22" s="90"/>
      <c r="AI22" s="90"/>
      <c r="AJ22" s="68">
        <f t="shared" si="2"/>
        <v>0</v>
      </c>
      <c r="AK22" s="68">
        <f t="shared" si="0"/>
        <v>3</v>
      </c>
      <c r="AL22" s="68">
        <f t="shared" si="1"/>
        <v>0</v>
      </c>
      <c r="AM22" s="234"/>
      <c r="AN22" s="235"/>
      <c r="AO22" s="23"/>
    </row>
    <row r="23" spans="1:41" s="1" customFormat="1" ht="30" customHeight="1">
      <c r="A23" s="71">
        <v>15</v>
      </c>
      <c r="B23" s="146" t="s">
        <v>247</v>
      </c>
      <c r="C23" s="147" t="s">
        <v>248</v>
      </c>
      <c r="D23" s="148" t="s">
        <v>79</v>
      </c>
      <c r="E23" s="88"/>
      <c r="F23" s="77"/>
      <c r="G23" s="90"/>
      <c r="H23" s="90"/>
      <c r="I23" s="90"/>
      <c r="J23" s="90"/>
      <c r="K23" s="90"/>
      <c r="L23" s="90"/>
      <c r="M23" s="77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77"/>
      <c r="AB23" s="77"/>
      <c r="AC23" s="90"/>
      <c r="AD23" s="90"/>
      <c r="AE23" s="90"/>
      <c r="AF23" s="90"/>
      <c r="AG23" s="90"/>
      <c r="AH23" s="90"/>
      <c r="AI23" s="90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23"/>
      <c r="AN23" s="23"/>
      <c r="AO23" s="23"/>
    </row>
    <row r="24" spans="1:41" s="1" customFormat="1" ht="30" customHeight="1">
      <c r="A24" s="71">
        <v>16</v>
      </c>
      <c r="B24" s="146" t="s">
        <v>249</v>
      </c>
      <c r="C24" s="147" t="s">
        <v>165</v>
      </c>
      <c r="D24" s="148" t="s">
        <v>77</v>
      </c>
      <c r="E24" s="88"/>
      <c r="F24" s="77"/>
      <c r="G24" s="90"/>
      <c r="H24" s="90"/>
      <c r="I24" s="90"/>
      <c r="J24" s="90"/>
      <c r="K24" s="90" t="s">
        <v>9</v>
      </c>
      <c r="L24" s="90"/>
      <c r="M24" s="77" t="s">
        <v>9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77"/>
      <c r="AB24" s="77"/>
      <c r="AC24" s="90"/>
      <c r="AD24" s="90"/>
      <c r="AE24" s="90"/>
      <c r="AF24" s="90"/>
      <c r="AG24" s="90" t="s">
        <v>10</v>
      </c>
      <c r="AH24" s="90"/>
      <c r="AI24" s="90"/>
      <c r="AJ24" s="68">
        <f t="shared" si="2"/>
        <v>0</v>
      </c>
      <c r="AK24" s="68">
        <f t="shared" si="0"/>
        <v>2</v>
      </c>
      <c r="AL24" s="68">
        <f t="shared" si="1"/>
        <v>1</v>
      </c>
      <c r="AM24" s="23"/>
      <c r="AN24" s="23"/>
      <c r="AO24" s="23"/>
    </row>
    <row r="25" spans="1:41" s="1" customFormat="1" ht="30" customHeight="1">
      <c r="A25" s="71">
        <v>17</v>
      </c>
      <c r="B25" s="146" t="s">
        <v>250</v>
      </c>
      <c r="C25" s="147" t="s">
        <v>251</v>
      </c>
      <c r="D25" s="148" t="s">
        <v>45</v>
      </c>
      <c r="E25" s="88"/>
      <c r="F25" s="77"/>
      <c r="G25" s="90"/>
      <c r="H25" s="90"/>
      <c r="I25" s="90"/>
      <c r="J25" s="90"/>
      <c r="K25" s="90"/>
      <c r="L25" s="90"/>
      <c r="M25" s="77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77"/>
      <c r="AB25" s="77"/>
      <c r="AC25" s="90"/>
      <c r="AD25" s="90"/>
      <c r="AE25" s="90"/>
      <c r="AF25" s="90"/>
      <c r="AG25" s="90"/>
      <c r="AH25" s="90"/>
      <c r="AI25" s="90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23"/>
      <c r="AN25" s="23"/>
      <c r="AO25" s="23"/>
    </row>
    <row r="26" spans="1:41" s="1" customFormat="1" ht="30" customHeight="1">
      <c r="A26" s="71">
        <v>18</v>
      </c>
      <c r="B26" s="146" t="s">
        <v>252</v>
      </c>
      <c r="C26" s="147" t="s">
        <v>253</v>
      </c>
      <c r="D26" s="148" t="s">
        <v>88</v>
      </c>
      <c r="E26" s="88" t="s">
        <v>10</v>
      </c>
      <c r="F26" s="77"/>
      <c r="G26" s="90"/>
      <c r="H26" s="90"/>
      <c r="I26" s="90"/>
      <c r="J26" s="90"/>
      <c r="K26" s="90"/>
      <c r="L26" s="90"/>
      <c r="M26" s="77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 t="s">
        <v>9</v>
      </c>
      <c r="AA26" s="77"/>
      <c r="AB26" s="77"/>
      <c r="AC26" s="90"/>
      <c r="AD26" s="90"/>
      <c r="AE26" s="90"/>
      <c r="AF26" s="90"/>
      <c r="AG26" s="90"/>
      <c r="AH26" s="90"/>
      <c r="AI26" s="90"/>
      <c r="AJ26" s="68">
        <f t="shared" si="2"/>
        <v>0</v>
      </c>
      <c r="AK26" s="68">
        <f t="shared" si="0"/>
        <v>1</v>
      </c>
      <c r="AL26" s="68">
        <f t="shared" si="1"/>
        <v>1</v>
      </c>
      <c r="AM26" s="23"/>
      <c r="AN26" s="23"/>
      <c r="AO26" s="23"/>
    </row>
    <row r="27" spans="1:41" s="1" customFormat="1" ht="30" customHeight="1">
      <c r="A27" s="71">
        <v>19</v>
      </c>
      <c r="B27" s="146" t="s">
        <v>254</v>
      </c>
      <c r="C27" s="147" t="s">
        <v>255</v>
      </c>
      <c r="D27" s="148" t="s">
        <v>220</v>
      </c>
      <c r="E27" s="88"/>
      <c r="F27" s="77"/>
      <c r="G27" s="90"/>
      <c r="H27" s="90"/>
      <c r="I27" s="90"/>
      <c r="J27" s="90"/>
      <c r="K27" s="90"/>
      <c r="L27" s="90"/>
      <c r="M27" s="77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77"/>
      <c r="AB27" s="77"/>
      <c r="AC27" s="90"/>
      <c r="AD27" s="90"/>
      <c r="AE27" s="90"/>
      <c r="AF27" s="90"/>
      <c r="AG27" s="90"/>
      <c r="AH27" s="90"/>
      <c r="AI27" s="90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23"/>
      <c r="AN27" s="23"/>
      <c r="AO27" s="23"/>
    </row>
    <row r="28" spans="1:41" s="1" customFormat="1" ht="30" customHeight="1">
      <c r="A28" s="71">
        <v>20</v>
      </c>
      <c r="B28" s="146" t="s">
        <v>256</v>
      </c>
      <c r="C28" s="147" t="s">
        <v>257</v>
      </c>
      <c r="D28" s="148" t="s">
        <v>14</v>
      </c>
      <c r="E28" s="88"/>
      <c r="F28" s="77"/>
      <c r="G28" s="90"/>
      <c r="H28" s="90"/>
      <c r="I28" s="90"/>
      <c r="J28" s="90"/>
      <c r="K28" s="90"/>
      <c r="L28" s="90"/>
      <c r="M28" s="77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77"/>
      <c r="AB28" s="77"/>
      <c r="AC28" s="90"/>
      <c r="AD28" s="90"/>
      <c r="AE28" s="90"/>
      <c r="AF28" s="90"/>
      <c r="AG28" s="90"/>
      <c r="AH28" s="90"/>
      <c r="AI28" s="90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23"/>
      <c r="AN28" s="23"/>
      <c r="AO28" s="23"/>
    </row>
    <row r="29" spans="1:41" s="1" customFormat="1" ht="30" customHeight="1">
      <c r="A29" s="71">
        <v>21</v>
      </c>
      <c r="B29" s="146" t="s">
        <v>262</v>
      </c>
      <c r="C29" s="147" t="s">
        <v>122</v>
      </c>
      <c r="D29" s="148" t="s">
        <v>226</v>
      </c>
      <c r="E29" s="88"/>
      <c r="F29" s="77"/>
      <c r="G29" s="90"/>
      <c r="H29" s="90"/>
      <c r="I29" s="90"/>
      <c r="J29" s="90"/>
      <c r="K29" s="90"/>
      <c r="L29" s="90"/>
      <c r="M29" s="77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77"/>
      <c r="AB29" s="77"/>
      <c r="AC29" s="90"/>
      <c r="AD29" s="90"/>
      <c r="AE29" s="90"/>
      <c r="AF29" s="90"/>
      <c r="AG29" s="90"/>
      <c r="AH29" s="90"/>
      <c r="AI29" s="90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23"/>
      <c r="AN29" s="23"/>
      <c r="AO29" s="23"/>
    </row>
    <row r="30" spans="1:41" s="1" customFormat="1" ht="30" customHeight="1">
      <c r="A30" s="71">
        <v>22</v>
      </c>
      <c r="B30" s="146" t="s">
        <v>260</v>
      </c>
      <c r="C30" s="147" t="s">
        <v>261</v>
      </c>
      <c r="D30" s="148" t="s">
        <v>226</v>
      </c>
      <c r="E30" s="88"/>
      <c r="F30" s="77"/>
      <c r="G30" s="90"/>
      <c r="H30" s="90"/>
      <c r="I30" s="90"/>
      <c r="J30" s="90"/>
      <c r="K30" s="90" t="s">
        <v>9</v>
      </c>
      <c r="L30" s="90"/>
      <c r="M30" s="77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77"/>
      <c r="AB30" s="77"/>
      <c r="AC30" s="90"/>
      <c r="AD30" s="90"/>
      <c r="AE30" s="90"/>
      <c r="AF30" s="90"/>
      <c r="AG30" s="90"/>
      <c r="AH30" s="90"/>
      <c r="AI30" s="90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23"/>
      <c r="AN30" s="23"/>
      <c r="AO30" s="23"/>
    </row>
    <row r="31" spans="1:41" s="1" customFormat="1" ht="30" customHeight="1">
      <c r="A31" s="71">
        <v>23</v>
      </c>
      <c r="B31" s="146" t="s">
        <v>398</v>
      </c>
      <c r="C31" s="147" t="s">
        <v>399</v>
      </c>
      <c r="D31" s="148" t="s">
        <v>340</v>
      </c>
      <c r="E31" s="88"/>
      <c r="F31" s="77"/>
      <c r="G31" s="90"/>
      <c r="H31" s="90"/>
      <c r="I31" s="90"/>
      <c r="J31" s="90"/>
      <c r="K31" s="90"/>
      <c r="L31" s="90"/>
      <c r="M31" s="77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77"/>
      <c r="AB31" s="77"/>
      <c r="AC31" s="90"/>
      <c r="AD31" s="90"/>
      <c r="AE31" s="90"/>
      <c r="AF31" s="90"/>
      <c r="AG31" s="90"/>
      <c r="AH31" s="90" t="s">
        <v>10</v>
      </c>
      <c r="AI31" s="90"/>
      <c r="AJ31" s="68">
        <f t="shared" si="2"/>
        <v>0</v>
      </c>
      <c r="AK31" s="68">
        <f t="shared" si="0"/>
        <v>0</v>
      </c>
      <c r="AL31" s="68">
        <f t="shared" si="1"/>
        <v>1</v>
      </c>
      <c r="AM31" s="23"/>
      <c r="AN31" s="23"/>
      <c r="AO31" s="23"/>
    </row>
    <row r="32" spans="1:41" s="1" customFormat="1" ht="30" customHeight="1">
      <c r="A32" s="71">
        <v>24</v>
      </c>
      <c r="B32" s="146" t="s">
        <v>263</v>
      </c>
      <c r="C32" s="147" t="s">
        <v>264</v>
      </c>
      <c r="D32" s="148" t="s">
        <v>59</v>
      </c>
      <c r="E32" s="132"/>
      <c r="F32" s="132"/>
      <c r="G32" s="132"/>
      <c r="H32" s="132"/>
      <c r="I32" s="132"/>
      <c r="J32" s="132"/>
      <c r="K32" s="132" t="s">
        <v>9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23"/>
      <c r="AN32" s="23"/>
      <c r="AO32" s="23"/>
    </row>
    <row r="33" spans="1:44" s="1" customFormat="1" ht="30" customHeight="1">
      <c r="A33" s="71">
        <v>25</v>
      </c>
      <c r="B33" s="146" t="s">
        <v>265</v>
      </c>
      <c r="C33" s="147" t="s">
        <v>266</v>
      </c>
      <c r="D33" s="148" t="s">
        <v>267</v>
      </c>
      <c r="E33" s="89"/>
      <c r="F33" s="77"/>
      <c r="G33" s="90"/>
      <c r="H33" s="90"/>
      <c r="I33" s="90"/>
      <c r="J33" s="90"/>
      <c r="K33" s="90"/>
      <c r="L33" s="90"/>
      <c r="M33" s="77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77"/>
      <c r="AB33" s="77"/>
      <c r="AC33" s="90"/>
      <c r="AD33" s="90"/>
      <c r="AE33" s="90"/>
      <c r="AF33" s="90"/>
      <c r="AG33" s="90"/>
      <c r="AH33" s="90"/>
      <c r="AI33" s="90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23"/>
      <c r="AN33" s="23"/>
      <c r="AO33" s="23"/>
    </row>
    <row r="34" spans="1:44" s="1" customFormat="1" ht="30" customHeight="1">
      <c r="A34" s="71">
        <v>26</v>
      </c>
      <c r="B34" s="146">
        <v>1910020169</v>
      </c>
      <c r="C34" s="147" t="s">
        <v>281</v>
      </c>
      <c r="D34" s="148" t="s">
        <v>75</v>
      </c>
      <c r="E34" s="89"/>
      <c r="F34" s="77"/>
      <c r="G34" s="90"/>
      <c r="H34" s="90"/>
      <c r="I34" s="90" t="s">
        <v>9</v>
      </c>
      <c r="J34" s="90"/>
      <c r="K34" s="90"/>
      <c r="L34" s="90"/>
      <c r="M34" s="77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77"/>
      <c r="AB34" s="77" t="s">
        <v>9</v>
      </c>
      <c r="AC34" s="90"/>
      <c r="AD34" s="90"/>
      <c r="AE34" s="90"/>
      <c r="AF34" s="90"/>
      <c r="AG34" s="90"/>
      <c r="AH34" s="90"/>
      <c r="AI34" s="90"/>
      <c r="AJ34" s="68">
        <f t="shared" si="2"/>
        <v>0</v>
      </c>
      <c r="AK34" s="68">
        <f t="shared" si="0"/>
        <v>2</v>
      </c>
      <c r="AL34" s="68">
        <f t="shared" si="1"/>
        <v>0</v>
      </c>
      <c r="AM34" s="23"/>
      <c r="AN34" s="23"/>
      <c r="AO34" s="23"/>
    </row>
    <row r="35" spans="1:44" s="1" customFormat="1" ht="30" customHeight="1">
      <c r="A35" s="71">
        <v>27</v>
      </c>
      <c r="B35" s="146" t="s">
        <v>268</v>
      </c>
      <c r="C35" s="147" t="s">
        <v>769</v>
      </c>
      <c r="D35" s="148" t="s">
        <v>63</v>
      </c>
      <c r="E35" s="89"/>
      <c r="F35" s="77"/>
      <c r="G35" s="90"/>
      <c r="H35" s="90"/>
      <c r="I35" s="90"/>
      <c r="J35" s="90"/>
      <c r="K35" s="90"/>
      <c r="L35" s="90"/>
      <c r="M35" s="77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77"/>
      <c r="AB35" s="77"/>
      <c r="AC35" s="90"/>
      <c r="AD35" s="90"/>
      <c r="AE35" s="90"/>
      <c r="AF35" s="90"/>
      <c r="AG35" s="90"/>
      <c r="AH35" s="90"/>
      <c r="AI35" s="90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23"/>
      <c r="AN35" s="23"/>
      <c r="AO35" s="23"/>
    </row>
    <row r="36" spans="1:44" s="1" customFormat="1" ht="30" customHeight="1">
      <c r="A36" s="71">
        <v>28</v>
      </c>
      <c r="B36" s="146" t="s">
        <v>269</v>
      </c>
      <c r="C36" s="147" t="s">
        <v>270</v>
      </c>
      <c r="D36" s="148" t="s">
        <v>60</v>
      </c>
      <c r="E36" s="89"/>
      <c r="F36" s="77"/>
      <c r="G36" s="90"/>
      <c r="H36" s="90"/>
      <c r="I36" s="90" t="s">
        <v>9</v>
      </c>
      <c r="J36" s="90"/>
      <c r="K36" s="90"/>
      <c r="L36" s="90"/>
      <c r="M36" s="77"/>
      <c r="N36" s="90"/>
      <c r="O36" s="90"/>
      <c r="P36" s="90"/>
      <c r="Q36" s="90"/>
      <c r="R36" s="90"/>
      <c r="S36" s="90" t="s">
        <v>9</v>
      </c>
      <c r="T36" s="90" t="s">
        <v>9</v>
      </c>
      <c r="U36" s="90"/>
      <c r="V36" s="90" t="s">
        <v>9</v>
      </c>
      <c r="W36" s="90"/>
      <c r="X36" s="90"/>
      <c r="Y36" s="90" t="s">
        <v>9</v>
      </c>
      <c r="Z36" s="90" t="s">
        <v>9</v>
      </c>
      <c r="AA36" s="77" t="s">
        <v>9</v>
      </c>
      <c r="AB36" s="77" t="s">
        <v>9</v>
      </c>
      <c r="AC36" s="90"/>
      <c r="AD36" s="90"/>
      <c r="AE36" s="90"/>
      <c r="AF36" s="90"/>
      <c r="AG36" s="90" t="s">
        <v>9</v>
      </c>
      <c r="AH36" s="90" t="s">
        <v>9</v>
      </c>
      <c r="AI36" s="90"/>
      <c r="AJ36" s="68">
        <f t="shared" si="2"/>
        <v>0</v>
      </c>
      <c r="AK36" s="68">
        <f t="shared" si="0"/>
        <v>10</v>
      </c>
      <c r="AL36" s="68">
        <f t="shared" si="1"/>
        <v>0</v>
      </c>
      <c r="AM36" s="23"/>
      <c r="AN36" s="23"/>
      <c r="AO36" s="23"/>
    </row>
    <row r="37" spans="1:44" s="1" customFormat="1" ht="48" customHeight="1">
      <c r="A37" s="236" t="s">
        <v>16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70">
        <f>SUM(AJ9:AJ36)</f>
        <v>1</v>
      </c>
      <c r="AK37" s="70">
        <f>SUM(AK9:AK36)</f>
        <v>33</v>
      </c>
      <c r="AL37" s="70">
        <f>SUM(AL9:AL36)</f>
        <v>10</v>
      </c>
      <c r="AM37" s="25"/>
      <c r="AN37" s="24"/>
      <c r="AO37" s="24"/>
      <c r="AP37" s="31"/>
      <c r="AQ37"/>
      <c r="AR37"/>
    </row>
    <row r="38" spans="1:44" s="1" customFormat="1" ht="30" customHeight="1">
      <c r="A38" s="9"/>
      <c r="B38" s="9"/>
      <c r="C38" s="10"/>
      <c r="D38" s="10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9"/>
      <c r="AK38" s="9"/>
      <c r="AL38" s="9"/>
      <c r="AM38" s="25"/>
      <c r="AN38" s="23"/>
      <c r="AO38" s="23"/>
    </row>
    <row r="39" spans="1:44" s="1" customFormat="1" ht="41.25" customHeight="1">
      <c r="A39" s="237" t="s">
        <v>17</v>
      </c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9"/>
      <c r="AJ39" s="26" t="s">
        <v>18</v>
      </c>
      <c r="AK39" s="26" t="s">
        <v>19</v>
      </c>
      <c r="AL39" s="26" t="s">
        <v>20</v>
      </c>
      <c r="AM39" s="27" t="s">
        <v>21</v>
      </c>
      <c r="AN39" s="27" t="s">
        <v>22</v>
      </c>
      <c r="AO39" s="27" t="s">
        <v>23</v>
      </c>
    </row>
    <row r="40" spans="1:44" s="1" customFormat="1" ht="30" customHeight="1">
      <c r="A40" s="68" t="s">
        <v>5</v>
      </c>
      <c r="B40" s="67"/>
      <c r="C40" s="228" t="s">
        <v>7</v>
      </c>
      <c r="D40" s="2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28" t="s">
        <v>24</v>
      </c>
      <c r="AK40" s="28" t="s">
        <v>25</v>
      </c>
      <c r="AL40" s="28" t="s">
        <v>26</v>
      </c>
      <c r="AM40" s="28" t="s">
        <v>27</v>
      </c>
      <c r="AN40" s="29" t="s">
        <v>28</v>
      </c>
      <c r="AO40" s="29" t="s">
        <v>29</v>
      </c>
    </row>
    <row r="41" spans="1:44" s="1" customFormat="1" ht="30" customHeight="1">
      <c r="A41" s="68">
        <v>1</v>
      </c>
      <c r="B41" s="111" t="s">
        <v>275</v>
      </c>
      <c r="C41" s="128" t="s">
        <v>276</v>
      </c>
      <c r="D41" s="129" t="s">
        <v>65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0">
        <f>COUNTIF(E41:AI41,"BT")</f>
        <v>0</v>
      </c>
      <c r="AK41" s="30">
        <f>COUNTIF(F41:AJ41,"D")</f>
        <v>0</v>
      </c>
      <c r="AL41" s="30">
        <f>COUNTIF(G41:AK41,"ĐP")</f>
        <v>0</v>
      </c>
      <c r="AM41" s="30">
        <f>COUNTIF(H41:AL41,"CT")</f>
        <v>0</v>
      </c>
      <c r="AN41" s="30">
        <f>COUNTIF(I41:AM41,"HT")</f>
        <v>0</v>
      </c>
      <c r="AO41" s="30">
        <f>COUNTIF(J41:AN41,"VK")</f>
        <v>0</v>
      </c>
      <c r="AP41" s="234"/>
      <c r="AQ41" s="235"/>
    </row>
    <row r="42" spans="1:44" s="1" customFormat="1" ht="30" customHeight="1">
      <c r="A42" s="68">
        <v>2</v>
      </c>
      <c r="B42" s="111" t="s">
        <v>231</v>
      </c>
      <c r="C42" s="128" t="s">
        <v>73</v>
      </c>
      <c r="D42" s="129" t="s">
        <v>770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0">
        <f t="shared" ref="AJ42:AJ75" si="3">COUNTIF(E42:AI42,"BT")</f>
        <v>0</v>
      </c>
      <c r="AK42" s="30">
        <f t="shared" ref="AK42:AK75" si="4">COUNTIF(F42:AJ42,"D")</f>
        <v>0</v>
      </c>
      <c r="AL42" s="30">
        <f t="shared" ref="AL42:AL75" si="5">COUNTIF(G42:AK42,"ĐP")</f>
        <v>0</v>
      </c>
      <c r="AM42" s="30">
        <f t="shared" ref="AM42:AM75" si="6">COUNTIF(H42:AL42,"CT")</f>
        <v>0</v>
      </c>
      <c r="AN42" s="30">
        <f t="shared" ref="AN42:AN75" si="7">COUNTIF(I42:AM42,"HT")</f>
        <v>0</v>
      </c>
      <c r="AO42" s="30">
        <f t="shared" ref="AO42:AO75" si="8">COUNTIF(J42:AN42,"VK")</f>
        <v>0</v>
      </c>
      <c r="AP42" s="23"/>
      <c r="AQ42" s="23"/>
    </row>
    <row r="43" spans="1:44" s="1" customFormat="1" ht="30" customHeight="1">
      <c r="A43" s="177">
        <v>3</v>
      </c>
      <c r="B43" s="111" t="s">
        <v>232</v>
      </c>
      <c r="C43" s="128" t="s">
        <v>73</v>
      </c>
      <c r="D43" s="129" t="s">
        <v>71</v>
      </c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>
        <f t="shared" si="3"/>
        <v>0</v>
      </c>
      <c r="AK43" s="30">
        <f t="shared" si="4"/>
        <v>0</v>
      </c>
      <c r="AL43" s="30">
        <f t="shared" si="5"/>
        <v>0</v>
      </c>
      <c r="AM43" s="30">
        <f t="shared" si="6"/>
        <v>0</v>
      </c>
      <c r="AN43" s="30">
        <f t="shared" si="7"/>
        <v>0</v>
      </c>
      <c r="AO43" s="30">
        <f t="shared" si="8"/>
        <v>0</v>
      </c>
      <c r="AP43" s="23"/>
      <c r="AQ43" s="23"/>
    </row>
    <row r="44" spans="1:44" s="1" customFormat="1" ht="30" customHeight="1">
      <c r="A44" s="177">
        <v>4</v>
      </c>
      <c r="B44" s="111" t="s">
        <v>233</v>
      </c>
      <c r="C44" s="128" t="s">
        <v>234</v>
      </c>
      <c r="D44" s="129" t="s">
        <v>181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23"/>
      <c r="AQ44" s="23"/>
    </row>
    <row r="45" spans="1:44" s="1" customFormat="1" ht="30" customHeight="1">
      <c r="A45" s="177">
        <v>5</v>
      </c>
      <c r="B45" s="111" t="s">
        <v>235</v>
      </c>
      <c r="C45" s="128" t="s">
        <v>168</v>
      </c>
      <c r="D45" s="129" t="s">
        <v>98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6"/>
        <v>0</v>
      </c>
      <c r="AN45" s="30">
        <f t="shared" si="7"/>
        <v>0</v>
      </c>
      <c r="AO45" s="30">
        <f t="shared" si="8"/>
        <v>0</v>
      </c>
      <c r="AP45" s="23"/>
      <c r="AQ45" s="23"/>
    </row>
    <row r="46" spans="1:44" s="1" customFormat="1" ht="30" customHeight="1">
      <c r="A46" s="177">
        <v>6</v>
      </c>
      <c r="B46" s="111" t="s">
        <v>237</v>
      </c>
      <c r="C46" s="128" t="s">
        <v>238</v>
      </c>
      <c r="D46" s="129" t="s">
        <v>92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6"/>
        <v>0</v>
      </c>
      <c r="AN46" s="30">
        <f t="shared" si="7"/>
        <v>0</v>
      </c>
      <c r="AO46" s="30">
        <f t="shared" si="8"/>
        <v>0</v>
      </c>
      <c r="AP46" s="23"/>
      <c r="AQ46" s="23"/>
    </row>
    <row r="47" spans="1:44" s="1" customFormat="1" ht="30" customHeight="1">
      <c r="A47" s="177">
        <v>7</v>
      </c>
      <c r="B47" s="121" t="s">
        <v>448</v>
      </c>
      <c r="C47" s="122" t="s">
        <v>449</v>
      </c>
      <c r="D47" s="130" t="s">
        <v>450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23"/>
      <c r="AQ47" s="23"/>
    </row>
    <row r="48" spans="1:44" s="1" customFormat="1" ht="30" customHeight="1">
      <c r="A48" s="177">
        <v>8</v>
      </c>
      <c r="B48" s="111" t="s">
        <v>239</v>
      </c>
      <c r="C48" s="128" t="s">
        <v>240</v>
      </c>
      <c r="D48" s="129" t="s">
        <v>241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23"/>
      <c r="AQ48" s="23"/>
    </row>
    <row r="49" spans="1:43" s="1" customFormat="1" ht="30" customHeight="1">
      <c r="A49" s="177">
        <v>9</v>
      </c>
      <c r="B49" s="111" t="s">
        <v>396</v>
      </c>
      <c r="C49" s="128" t="s">
        <v>397</v>
      </c>
      <c r="D49" s="129" t="s">
        <v>74</v>
      </c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23"/>
      <c r="AQ49" s="23"/>
    </row>
    <row r="50" spans="1:43" s="1" customFormat="1" ht="30" customHeight="1">
      <c r="A50" s="177">
        <v>10</v>
      </c>
      <c r="B50" s="111" t="s">
        <v>242</v>
      </c>
      <c r="C50" s="128" t="s">
        <v>243</v>
      </c>
      <c r="D50" s="129" t="s">
        <v>74</v>
      </c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23"/>
      <c r="AQ50" s="23"/>
    </row>
    <row r="51" spans="1:43" s="1" customFormat="1" ht="30" customHeight="1">
      <c r="A51" s="177">
        <v>11</v>
      </c>
      <c r="B51" s="111" t="s">
        <v>244</v>
      </c>
      <c r="C51" s="128" t="s">
        <v>245</v>
      </c>
      <c r="D51" s="129" t="s">
        <v>183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23"/>
      <c r="AQ51" s="23"/>
    </row>
    <row r="52" spans="1:43" s="1" customFormat="1" ht="30" customHeight="1">
      <c r="A52" s="177">
        <v>12</v>
      </c>
      <c r="B52" s="111" t="s">
        <v>288</v>
      </c>
      <c r="C52" s="128" t="s">
        <v>114</v>
      </c>
      <c r="D52" s="129" t="s">
        <v>13</v>
      </c>
      <c r="E52" s="89"/>
      <c r="F52" s="90"/>
      <c r="G52" s="90"/>
      <c r="H52" s="90"/>
      <c r="I52" s="90"/>
      <c r="J52" s="90"/>
      <c r="K52" s="90" t="s">
        <v>19</v>
      </c>
      <c r="L52" s="90"/>
      <c r="M52" s="90"/>
      <c r="N52" s="90"/>
      <c r="O52" s="90"/>
      <c r="P52" s="90"/>
      <c r="Q52" s="90"/>
      <c r="R52" s="90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30"/>
      <c r="AK52" s="30"/>
      <c r="AL52" s="30"/>
      <c r="AM52" s="30"/>
      <c r="AN52" s="30"/>
      <c r="AO52" s="30"/>
      <c r="AP52" s="23"/>
      <c r="AQ52" s="23"/>
    </row>
    <row r="53" spans="1:43" s="1" customFormat="1" ht="30" customHeight="1">
      <c r="A53" s="177">
        <v>13</v>
      </c>
      <c r="B53" s="111" t="s">
        <v>246</v>
      </c>
      <c r="C53" s="131" t="s">
        <v>766</v>
      </c>
      <c r="D53" s="129" t="s">
        <v>13</v>
      </c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  <c r="AP53" s="23"/>
      <c r="AQ53" s="23"/>
    </row>
    <row r="54" spans="1:43" s="1" customFormat="1" ht="30" customHeight="1">
      <c r="A54" s="177">
        <v>14</v>
      </c>
      <c r="B54" s="111" t="s">
        <v>289</v>
      </c>
      <c r="C54" s="128" t="s">
        <v>290</v>
      </c>
      <c r="D54" s="129" t="s">
        <v>41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  <c r="AP54" s="23"/>
      <c r="AQ54" s="23"/>
    </row>
    <row r="55" spans="1:43" s="1" customFormat="1" ht="30" customHeight="1">
      <c r="A55" s="177">
        <v>15</v>
      </c>
      <c r="B55" s="111" t="s">
        <v>293</v>
      </c>
      <c r="C55" s="128" t="s">
        <v>294</v>
      </c>
      <c r="D55" s="129" t="s">
        <v>53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  <c r="AP55" s="234"/>
      <c r="AQ55" s="235"/>
    </row>
    <row r="56" spans="1:43" s="1" customFormat="1" ht="30" customHeight="1">
      <c r="A56" s="177">
        <v>16</v>
      </c>
      <c r="B56" s="111" t="s">
        <v>247</v>
      </c>
      <c r="C56" s="128" t="s">
        <v>248</v>
      </c>
      <c r="D56" s="129" t="s">
        <v>79</v>
      </c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1" customFormat="1" ht="30" customHeight="1">
      <c r="A57" s="177">
        <v>17</v>
      </c>
      <c r="B57" s="111" t="s">
        <v>249</v>
      </c>
      <c r="C57" s="128" t="s">
        <v>165</v>
      </c>
      <c r="D57" s="129" t="s">
        <v>77</v>
      </c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1" customFormat="1" ht="30" customHeight="1">
      <c r="A58" s="177">
        <v>18</v>
      </c>
      <c r="B58" s="111" t="s">
        <v>250</v>
      </c>
      <c r="C58" s="128" t="s">
        <v>251</v>
      </c>
      <c r="D58" s="129" t="s">
        <v>45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0">
        <f t="shared" si="3"/>
        <v>0</v>
      </c>
      <c r="AK58" s="30">
        <f t="shared" si="4"/>
        <v>0</v>
      </c>
      <c r="AL58" s="30">
        <f t="shared" si="5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1" customFormat="1" ht="30" customHeight="1">
      <c r="A59" s="177">
        <v>19</v>
      </c>
      <c r="B59" s="111" t="s">
        <v>252</v>
      </c>
      <c r="C59" s="128" t="s">
        <v>253</v>
      </c>
      <c r="D59" s="129" t="s">
        <v>88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6"/>
        <v>0</v>
      </c>
      <c r="AN59" s="30">
        <f t="shared" si="7"/>
        <v>0</v>
      </c>
      <c r="AO59" s="30">
        <f t="shared" si="8"/>
        <v>0</v>
      </c>
    </row>
    <row r="60" spans="1:43" s="1" customFormat="1" ht="30" customHeight="1">
      <c r="A60" s="177">
        <v>20</v>
      </c>
      <c r="B60" s="111" t="s">
        <v>254</v>
      </c>
      <c r="C60" s="128" t="s">
        <v>255</v>
      </c>
      <c r="D60" s="129" t="s">
        <v>220</v>
      </c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</row>
    <row r="61" spans="1:43" s="1" customFormat="1" ht="30" customHeight="1">
      <c r="A61" s="177">
        <v>21</v>
      </c>
      <c r="B61" s="111" t="s">
        <v>256</v>
      </c>
      <c r="C61" s="128" t="s">
        <v>257</v>
      </c>
      <c r="D61" s="129" t="s">
        <v>14</v>
      </c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6"/>
        <v>0</v>
      </c>
      <c r="AN61" s="30">
        <f t="shared" si="7"/>
        <v>0</v>
      </c>
      <c r="AO61" s="30">
        <f t="shared" si="8"/>
        <v>0</v>
      </c>
    </row>
    <row r="62" spans="1:43" s="1" customFormat="1" ht="30" customHeight="1">
      <c r="A62" s="177">
        <v>22</v>
      </c>
      <c r="B62" s="111" t="s">
        <v>258</v>
      </c>
      <c r="C62" s="128" t="s">
        <v>259</v>
      </c>
      <c r="D62" s="129" t="s">
        <v>35</v>
      </c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6"/>
        <v>0</v>
      </c>
      <c r="AN62" s="30">
        <f t="shared" si="7"/>
        <v>0</v>
      </c>
      <c r="AO62" s="30">
        <f t="shared" si="8"/>
        <v>0</v>
      </c>
    </row>
    <row r="63" spans="1:43" s="1" customFormat="1" ht="30" customHeight="1">
      <c r="A63" s="177">
        <v>23</v>
      </c>
      <c r="B63" s="111" t="s">
        <v>262</v>
      </c>
      <c r="C63" s="128" t="s">
        <v>122</v>
      </c>
      <c r="D63" s="129" t="s">
        <v>226</v>
      </c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6"/>
        <v>0</v>
      </c>
      <c r="AN63" s="30">
        <f t="shared" si="7"/>
        <v>0</v>
      </c>
      <c r="AO63" s="30">
        <f t="shared" si="8"/>
        <v>0</v>
      </c>
    </row>
    <row r="64" spans="1:43" s="1" customFormat="1" ht="30" customHeight="1">
      <c r="A64" s="177">
        <v>24</v>
      </c>
      <c r="B64" s="111" t="s">
        <v>260</v>
      </c>
      <c r="C64" s="128" t="s">
        <v>261</v>
      </c>
      <c r="D64" s="129" t="s">
        <v>226</v>
      </c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6"/>
        <v>0</v>
      </c>
      <c r="AN64" s="30">
        <f t="shared" si="7"/>
        <v>0</v>
      </c>
      <c r="AO64" s="30">
        <f t="shared" si="8"/>
        <v>0</v>
      </c>
    </row>
    <row r="65" spans="1:41" s="1" customFormat="1" ht="30" customHeight="1">
      <c r="A65" s="177">
        <v>25</v>
      </c>
      <c r="B65" s="111" t="s">
        <v>398</v>
      </c>
      <c r="C65" s="128" t="s">
        <v>399</v>
      </c>
      <c r="D65" s="129" t="s">
        <v>340</v>
      </c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</row>
    <row r="66" spans="1:41" s="1" customFormat="1" ht="30" customHeight="1">
      <c r="A66" s="177">
        <v>26</v>
      </c>
      <c r="B66" s="111" t="s">
        <v>263</v>
      </c>
      <c r="C66" s="128" t="s">
        <v>264</v>
      </c>
      <c r="D66" s="129" t="s">
        <v>59</v>
      </c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0">
        <f t="shared" si="3"/>
        <v>0</v>
      </c>
      <c r="AK66" s="30">
        <f t="shared" si="4"/>
        <v>0</v>
      </c>
      <c r="AL66" s="30">
        <f t="shared" si="5"/>
        <v>0</v>
      </c>
      <c r="AM66" s="30">
        <f t="shared" si="6"/>
        <v>0</v>
      </c>
      <c r="AN66" s="30">
        <f t="shared" si="7"/>
        <v>0</v>
      </c>
      <c r="AO66" s="30">
        <f t="shared" si="8"/>
        <v>0</v>
      </c>
    </row>
    <row r="67" spans="1:41" s="1" customFormat="1" ht="30" customHeight="1">
      <c r="A67" s="177">
        <v>27</v>
      </c>
      <c r="B67" s="111" t="s">
        <v>265</v>
      </c>
      <c r="C67" s="128" t="s">
        <v>266</v>
      </c>
      <c r="D67" s="129" t="s">
        <v>267</v>
      </c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30">
        <f t="shared" si="3"/>
        <v>0</v>
      </c>
      <c r="AK67" s="30">
        <f t="shared" si="4"/>
        <v>0</v>
      </c>
      <c r="AL67" s="30">
        <f t="shared" si="5"/>
        <v>0</v>
      </c>
      <c r="AM67" s="30">
        <f t="shared" si="6"/>
        <v>0</v>
      </c>
      <c r="AN67" s="30">
        <f t="shared" si="7"/>
        <v>0</v>
      </c>
      <c r="AO67" s="30">
        <f t="shared" si="8"/>
        <v>0</v>
      </c>
    </row>
    <row r="68" spans="1:41" s="1" customFormat="1" ht="30" customHeight="1">
      <c r="A68" s="177">
        <v>28</v>
      </c>
      <c r="B68" s="111">
        <v>1910020169</v>
      </c>
      <c r="C68" s="128" t="s">
        <v>281</v>
      </c>
      <c r="D68" s="129" t="s">
        <v>75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30">
        <f t="shared" si="3"/>
        <v>0</v>
      </c>
      <c r="AK68" s="30">
        <f t="shared" si="4"/>
        <v>0</v>
      </c>
      <c r="AL68" s="30">
        <f t="shared" si="5"/>
        <v>0</v>
      </c>
      <c r="AM68" s="30">
        <f t="shared" si="6"/>
        <v>0</v>
      </c>
      <c r="AN68" s="30">
        <f t="shared" si="7"/>
        <v>0</v>
      </c>
      <c r="AO68" s="30">
        <f t="shared" si="8"/>
        <v>0</v>
      </c>
    </row>
    <row r="69" spans="1:41" s="1" customFormat="1" ht="30" customHeight="1">
      <c r="A69" s="177">
        <v>29</v>
      </c>
      <c r="B69" s="74" t="s">
        <v>268</v>
      </c>
      <c r="C69" s="75" t="s">
        <v>767</v>
      </c>
      <c r="D69" s="76" t="s">
        <v>63</v>
      </c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30">
        <f t="shared" si="3"/>
        <v>0</v>
      </c>
      <c r="AK69" s="30">
        <f t="shared" si="4"/>
        <v>0</v>
      </c>
      <c r="AL69" s="30">
        <f t="shared" si="5"/>
        <v>0</v>
      </c>
      <c r="AM69" s="30">
        <f t="shared" si="6"/>
        <v>0</v>
      </c>
      <c r="AN69" s="30">
        <f t="shared" si="7"/>
        <v>0</v>
      </c>
      <c r="AO69" s="30">
        <f t="shared" si="8"/>
        <v>0</v>
      </c>
    </row>
    <row r="70" spans="1:41" s="1" customFormat="1" ht="30" customHeight="1">
      <c r="A70" s="177">
        <v>30</v>
      </c>
      <c r="B70" s="74" t="s">
        <v>269</v>
      </c>
      <c r="C70" s="75" t="s">
        <v>270</v>
      </c>
      <c r="D70" s="76" t="s">
        <v>60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6"/>
        <v>0</v>
      </c>
      <c r="AN70" s="30">
        <f t="shared" si="7"/>
        <v>0</v>
      </c>
      <c r="AO70" s="30">
        <f t="shared" si="8"/>
        <v>0</v>
      </c>
    </row>
    <row r="71" spans="1:41" s="1" customFormat="1" ht="30" customHeight="1">
      <c r="A71" s="177">
        <v>31</v>
      </c>
      <c r="B71" s="74"/>
      <c r="C71" s="75"/>
      <c r="D71" s="76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30">
        <f t="shared" si="3"/>
        <v>0</v>
      </c>
      <c r="AK71" s="30">
        <f t="shared" si="4"/>
        <v>0</v>
      </c>
      <c r="AL71" s="30">
        <f t="shared" si="5"/>
        <v>0</v>
      </c>
      <c r="AM71" s="30">
        <f t="shared" si="6"/>
        <v>0</v>
      </c>
      <c r="AN71" s="30">
        <f t="shared" si="7"/>
        <v>0</v>
      </c>
      <c r="AO71" s="30">
        <f t="shared" si="8"/>
        <v>0</v>
      </c>
    </row>
    <row r="72" spans="1:41" s="1" customFormat="1" ht="30" customHeight="1">
      <c r="A72" s="177">
        <v>32</v>
      </c>
      <c r="B72" s="74"/>
      <c r="C72" s="75"/>
      <c r="D72" s="7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30">
        <f t="shared" si="3"/>
        <v>0</v>
      </c>
      <c r="AK72" s="30">
        <f t="shared" si="4"/>
        <v>0</v>
      </c>
      <c r="AL72" s="30">
        <f t="shared" si="5"/>
        <v>0</v>
      </c>
      <c r="AM72" s="30">
        <f t="shared" si="6"/>
        <v>0</v>
      </c>
      <c r="AN72" s="30">
        <f t="shared" si="7"/>
        <v>0</v>
      </c>
      <c r="AO72" s="30">
        <f t="shared" si="8"/>
        <v>0</v>
      </c>
    </row>
    <row r="73" spans="1:41" s="1" customFormat="1" ht="30" customHeight="1">
      <c r="A73" s="177">
        <v>33</v>
      </c>
      <c r="B73" s="74"/>
      <c r="C73" s="75"/>
      <c r="D73" s="76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30">
        <f t="shared" si="3"/>
        <v>0</v>
      </c>
      <c r="AK73" s="30">
        <f t="shared" si="4"/>
        <v>0</v>
      </c>
      <c r="AL73" s="30">
        <f t="shared" si="5"/>
        <v>0</v>
      </c>
      <c r="AM73" s="30">
        <f t="shared" si="6"/>
        <v>0</v>
      </c>
      <c r="AN73" s="30">
        <f t="shared" si="7"/>
        <v>0</v>
      </c>
      <c r="AO73" s="30">
        <f t="shared" si="8"/>
        <v>0</v>
      </c>
    </row>
    <row r="74" spans="1:41" s="1" customFormat="1" ht="30.75" customHeight="1">
      <c r="A74" s="177">
        <v>34</v>
      </c>
      <c r="B74" s="67"/>
      <c r="C74" s="7"/>
      <c r="D74" s="8"/>
      <c r="E74" s="6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30">
        <f t="shared" si="3"/>
        <v>0</v>
      </c>
      <c r="AK74" s="30">
        <f t="shared" si="4"/>
        <v>0</v>
      </c>
      <c r="AL74" s="30">
        <f t="shared" si="5"/>
        <v>0</v>
      </c>
      <c r="AM74" s="30">
        <f t="shared" si="6"/>
        <v>0</v>
      </c>
      <c r="AN74" s="30">
        <f t="shared" si="7"/>
        <v>0</v>
      </c>
      <c r="AO74" s="30">
        <f t="shared" si="8"/>
        <v>0</v>
      </c>
    </row>
    <row r="75" spans="1:41" s="1" customFormat="1" ht="30.75" customHeight="1">
      <c r="A75" s="177">
        <v>35</v>
      </c>
      <c r="B75" s="67"/>
      <c r="C75" s="7"/>
      <c r="D75" s="8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30">
        <f t="shared" si="3"/>
        <v>0</v>
      </c>
      <c r="AK75" s="30">
        <f t="shared" si="4"/>
        <v>0</v>
      </c>
      <c r="AL75" s="30">
        <f t="shared" si="5"/>
        <v>0</v>
      </c>
      <c r="AM75" s="30">
        <f t="shared" si="6"/>
        <v>0</v>
      </c>
      <c r="AN75" s="30">
        <f t="shared" si="7"/>
        <v>0</v>
      </c>
      <c r="AO75" s="30">
        <f t="shared" si="8"/>
        <v>0</v>
      </c>
    </row>
    <row r="76" spans="1:41" ht="51" customHeight="1">
      <c r="A76" s="236" t="s">
        <v>16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70">
        <f t="shared" ref="AJ76:AO76" si="9">SUM(AJ41:AJ75)</f>
        <v>0</v>
      </c>
      <c r="AK76" s="70">
        <f t="shared" si="9"/>
        <v>0</v>
      </c>
      <c r="AL76" s="70">
        <f t="shared" si="9"/>
        <v>0</v>
      </c>
      <c r="AM76" s="70">
        <f t="shared" si="9"/>
        <v>0</v>
      </c>
      <c r="AN76" s="70">
        <f t="shared" si="9"/>
        <v>0</v>
      </c>
      <c r="AO76" s="70">
        <f t="shared" si="9"/>
        <v>0</v>
      </c>
    </row>
    <row r="77" spans="1:41" ht="15.75" customHeight="1">
      <c r="A77" s="24"/>
      <c r="B77" s="24"/>
      <c r="C77" s="226"/>
      <c r="D77" s="226"/>
      <c r="E77" s="31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41" ht="15.75" customHeight="1">
      <c r="C78" s="66"/>
      <c r="D78" s="31"/>
      <c r="E78" s="3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41" ht="15.75" customHeight="1">
      <c r="C79" s="66"/>
      <c r="D79" s="31"/>
      <c r="E79" s="3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41" ht="15.75" customHeight="1">
      <c r="C80" s="226"/>
      <c r="D80" s="226"/>
      <c r="E80" s="31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3:38" ht="15.75" customHeight="1">
      <c r="C81" s="226"/>
      <c r="D81" s="226"/>
      <c r="E81" s="226"/>
      <c r="F81" s="226"/>
      <c r="G81" s="226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3:38" ht="15.75" customHeight="1">
      <c r="C82" s="226"/>
      <c r="D82" s="226"/>
      <c r="E82" s="226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3:38" ht="15.75" customHeight="1">
      <c r="C83" s="226"/>
      <c r="D83" s="226"/>
      <c r="E83" s="31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82:E82"/>
    <mergeCell ref="C83:D83"/>
    <mergeCell ref="C81:G81"/>
    <mergeCell ref="C40:D40"/>
    <mergeCell ref="AP41:AQ41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8"/>
  <sheetViews>
    <sheetView topLeftCell="A20" zoomScale="55" zoomScaleNormal="55" workbookViewId="0">
      <selection activeCell="AG33" sqref="AG33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133</v>
      </c>
      <c r="AG6" s="240"/>
      <c r="AH6" s="240"/>
      <c r="AI6" s="240"/>
      <c r="AJ6" s="240"/>
      <c r="AK6" s="240"/>
      <c r="AL6" s="69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98">
        <v>1</v>
      </c>
      <c r="B9" s="146" t="s">
        <v>348</v>
      </c>
      <c r="C9" s="147" t="s">
        <v>97</v>
      </c>
      <c r="D9" s="148" t="s">
        <v>349</v>
      </c>
      <c r="E9" s="6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21"/>
      <c r="AN9" s="22"/>
      <c r="AO9" s="23"/>
    </row>
    <row r="10" spans="1:41" s="1" customFormat="1" ht="30" customHeight="1">
      <c r="A10" s="98">
        <v>2</v>
      </c>
      <c r="B10" s="146" t="s">
        <v>350</v>
      </c>
      <c r="C10" s="147" t="s">
        <v>351</v>
      </c>
      <c r="D10" s="148" t="s">
        <v>94</v>
      </c>
      <c r="E10" s="68"/>
      <c r="F10" s="6" t="s"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 t="s">
        <v>10</v>
      </c>
      <c r="W10" s="6"/>
      <c r="X10" s="6"/>
      <c r="Y10" s="6"/>
      <c r="Z10" s="6"/>
      <c r="AA10" s="6"/>
      <c r="AB10" s="6"/>
      <c r="AC10" s="6"/>
      <c r="AD10" s="6"/>
      <c r="AE10" s="6"/>
      <c r="AF10" s="6" t="s">
        <v>8</v>
      </c>
      <c r="AG10" s="6"/>
      <c r="AH10" s="6"/>
      <c r="AI10" s="6"/>
      <c r="AJ10" s="68">
        <f t="shared" ref="AJ10:AJ33" si="2">COUNTIF(E10:AI10,"K")+2*COUNTIF(E10:AI10,"2K")+COUNTIF(E10:AI10,"TK")+COUNTIF(E10:AI10,"KT")</f>
        <v>1</v>
      </c>
      <c r="AK10" s="68">
        <f t="shared" si="0"/>
        <v>1</v>
      </c>
      <c r="AL10" s="68">
        <f t="shared" si="1"/>
        <v>1</v>
      </c>
      <c r="AM10" s="23"/>
      <c r="AN10" s="23"/>
      <c r="AO10" s="23"/>
    </row>
    <row r="11" spans="1:41" s="1" customFormat="1" ht="30" customHeight="1">
      <c r="A11" s="98">
        <v>3</v>
      </c>
      <c r="B11" s="149" t="s">
        <v>352</v>
      </c>
      <c r="C11" s="150" t="s">
        <v>36</v>
      </c>
      <c r="D11" s="151" t="s">
        <v>71</v>
      </c>
      <c r="E11" s="6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 t="s">
        <v>8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23"/>
      <c r="AN11" s="23"/>
      <c r="AO11" s="23"/>
    </row>
    <row r="12" spans="1:41" s="1" customFormat="1" ht="30" customHeight="1">
      <c r="A12" s="98">
        <v>4</v>
      </c>
      <c r="B12" s="149" t="s">
        <v>353</v>
      </c>
      <c r="C12" s="150" t="s">
        <v>354</v>
      </c>
      <c r="D12" s="151" t="s">
        <v>51</v>
      </c>
      <c r="E12" s="6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23"/>
      <c r="AN12" s="23"/>
      <c r="AO12" s="23"/>
    </row>
    <row r="13" spans="1:41" s="1" customFormat="1" ht="30" customHeight="1">
      <c r="A13" s="98">
        <v>5</v>
      </c>
      <c r="B13" s="149" t="s">
        <v>355</v>
      </c>
      <c r="C13" s="150" t="s">
        <v>356</v>
      </c>
      <c r="D13" s="151" t="s">
        <v>90</v>
      </c>
      <c r="E13" s="6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23"/>
      <c r="AN13" s="23"/>
      <c r="AO13" s="23"/>
    </row>
    <row r="14" spans="1:41" s="1" customFormat="1" ht="30" customHeight="1">
      <c r="A14" s="98">
        <v>6</v>
      </c>
      <c r="B14" s="149" t="s">
        <v>357</v>
      </c>
      <c r="C14" s="150" t="s">
        <v>358</v>
      </c>
      <c r="D14" s="151" t="s">
        <v>30</v>
      </c>
      <c r="E14" s="6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23"/>
      <c r="AN14" s="23"/>
      <c r="AO14" s="23"/>
    </row>
    <row r="15" spans="1:41" s="1" customFormat="1" ht="30" customHeight="1">
      <c r="A15" s="98">
        <v>7</v>
      </c>
      <c r="B15" s="149" t="s">
        <v>359</v>
      </c>
      <c r="C15" s="150" t="s">
        <v>179</v>
      </c>
      <c r="D15" s="151" t="s">
        <v>112</v>
      </c>
      <c r="E15" s="6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23"/>
      <c r="AN15" s="23"/>
      <c r="AO15" s="23"/>
    </row>
    <row r="16" spans="1:41" s="1" customFormat="1" ht="30" customHeight="1">
      <c r="A16" s="98">
        <v>8</v>
      </c>
      <c r="B16" s="149" t="s">
        <v>360</v>
      </c>
      <c r="C16" s="150" t="s">
        <v>86</v>
      </c>
      <c r="D16" s="151" t="s">
        <v>112</v>
      </c>
      <c r="E16" s="6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 t="s">
        <v>8</v>
      </c>
      <c r="T16" s="6"/>
      <c r="U16" s="6" t="s">
        <v>9</v>
      </c>
      <c r="V16" s="6" t="s">
        <v>9</v>
      </c>
      <c r="W16" s="6"/>
      <c r="X16" s="6"/>
      <c r="Y16" s="6" t="s">
        <v>8</v>
      </c>
      <c r="Z16" s="6"/>
      <c r="AA16" s="6" t="s">
        <v>9</v>
      </c>
      <c r="AB16" s="6"/>
      <c r="AC16" s="6"/>
      <c r="AD16" s="6"/>
      <c r="AE16" s="6"/>
      <c r="AF16" s="6" t="s">
        <v>9</v>
      </c>
      <c r="AG16" s="6"/>
      <c r="AH16" s="6"/>
      <c r="AI16" s="6"/>
      <c r="AJ16" s="68">
        <f t="shared" si="2"/>
        <v>2</v>
      </c>
      <c r="AK16" s="68">
        <f t="shared" si="0"/>
        <v>4</v>
      </c>
      <c r="AL16" s="68">
        <f t="shared" si="1"/>
        <v>0</v>
      </c>
      <c r="AM16" s="23"/>
      <c r="AN16" s="23"/>
      <c r="AO16" s="23"/>
    </row>
    <row r="17" spans="1:41" s="1" customFormat="1" ht="30" customHeight="1">
      <c r="A17" s="98">
        <v>9</v>
      </c>
      <c r="B17" s="149" t="s">
        <v>361</v>
      </c>
      <c r="C17" s="150" t="s">
        <v>362</v>
      </c>
      <c r="D17" s="151" t="s">
        <v>52</v>
      </c>
      <c r="E17" s="68"/>
      <c r="F17" s="6" t="s">
        <v>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23"/>
      <c r="AN17" s="23"/>
      <c r="AO17" s="23"/>
    </row>
    <row r="18" spans="1:41" s="1" customFormat="1" ht="30" customHeight="1">
      <c r="A18" s="98">
        <v>10</v>
      </c>
      <c r="B18" s="149" t="s">
        <v>364</v>
      </c>
      <c r="C18" s="150" t="s">
        <v>365</v>
      </c>
      <c r="D18" s="151" t="s">
        <v>363</v>
      </c>
      <c r="E18" s="68"/>
      <c r="F18" s="6"/>
      <c r="G18" s="6"/>
      <c r="H18" s="6"/>
      <c r="I18" s="6"/>
      <c r="J18" s="6"/>
      <c r="K18" s="6"/>
      <c r="L18" s="6"/>
      <c r="M18" s="6"/>
      <c r="N18" s="6" t="s">
        <v>10</v>
      </c>
      <c r="O18" s="6"/>
      <c r="P18" s="6"/>
      <c r="Q18" s="6"/>
      <c r="R18" s="6"/>
      <c r="S18" s="6"/>
      <c r="T18" s="6" t="s">
        <v>8</v>
      </c>
      <c r="U18" s="6" t="s">
        <v>10</v>
      </c>
      <c r="V18" s="6"/>
      <c r="W18" s="6"/>
      <c r="X18" s="6"/>
      <c r="Y18" s="6" t="s">
        <v>8</v>
      </c>
      <c r="Z18" s="6" t="s">
        <v>8</v>
      </c>
      <c r="AA18" s="6"/>
      <c r="AB18" s="6" t="s">
        <v>8</v>
      </c>
      <c r="AC18" s="6"/>
      <c r="AD18" s="6"/>
      <c r="AE18" s="6"/>
      <c r="AF18" s="6"/>
      <c r="AG18" s="6"/>
      <c r="AH18" s="6"/>
      <c r="AI18" s="6"/>
      <c r="AJ18" s="68">
        <f t="shared" si="2"/>
        <v>4</v>
      </c>
      <c r="AK18" s="68">
        <f t="shared" si="0"/>
        <v>0</v>
      </c>
      <c r="AL18" s="68">
        <f t="shared" si="1"/>
        <v>2</v>
      </c>
      <c r="AM18" s="23"/>
      <c r="AN18" s="23"/>
      <c r="AO18" s="23"/>
    </row>
    <row r="19" spans="1:41" s="1" customFormat="1" ht="30" customHeight="1">
      <c r="A19" s="98">
        <v>11</v>
      </c>
      <c r="B19" s="149" t="s">
        <v>366</v>
      </c>
      <c r="C19" s="150" t="s">
        <v>367</v>
      </c>
      <c r="D19" s="151" t="s">
        <v>72</v>
      </c>
      <c r="E19" s="6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 t="s">
        <v>10</v>
      </c>
      <c r="AD19" s="6"/>
      <c r="AE19" s="6"/>
      <c r="AF19" s="6"/>
      <c r="AG19" s="6"/>
      <c r="AH19" s="6"/>
      <c r="AI19" s="6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23"/>
      <c r="AN19" s="23"/>
      <c r="AO19" s="23"/>
    </row>
    <row r="20" spans="1:41" s="1" customFormat="1" ht="30" customHeight="1">
      <c r="A20" s="98">
        <v>12</v>
      </c>
      <c r="B20" s="149" t="s">
        <v>368</v>
      </c>
      <c r="C20" s="150" t="s">
        <v>125</v>
      </c>
      <c r="D20" s="151" t="s">
        <v>74</v>
      </c>
      <c r="E20" s="6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 t="s">
        <v>9</v>
      </c>
      <c r="AF20" s="6"/>
      <c r="AG20" s="6"/>
      <c r="AH20" s="6"/>
      <c r="AI20" s="6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23"/>
      <c r="AN20" s="23"/>
      <c r="AO20" s="23"/>
    </row>
    <row r="21" spans="1:41" s="1" customFormat="1" ht="30" customHeight="1">
      <c r="A21" s="98">
        <v>13</v>
      </c>
      <c r="B21" s="149" t="s">
        <v>369</v>
      </c>
      <c r="C21" s="150" t="s">
        <v>370</v>
      </c>
      <c r="D21" s="151" t="s">
        <v>371</v>
      </c>
      <c r="E21" s="68"/>
      <c r="F21" s="68"/>
      <c r="G21" s="68"/>
      <c r="H21" s="68"/>
      <c r="I21" s="68"/>
      <c r="J21" s="68"/>
      <c r="K21" s="68" t="s">
        <v>8</v>
      </c>
      <c r="L21" s="68"/>
      <c r="M21" s="68"/>
      <c r="N21" s="68"/>
      <c r="O21" s="68"/>
      <c r="P21" s="68"/>
      <c r="Q21" s="68"/>
      <c r="R21" s="68" t="s">
        <v>8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 t="s">
        <v>8</v>
      </c>
      <c r="AG21" s="68"/>
      <c r="AH21" s="68"/>
      <c r="AI21" s="68"/>
      <c r="AJ21" s="68">
        <f t="shared" si="2"/>
        <v>3</v>
      </c>
      <c r="AK21" s="68">
        <f t="shared" si="0"/>
        <v>0</v>
      </c>
      <c r="AL21" s="68">
        <f t="shared" si="1"/>
        <v>0</v>
      </c>
      <c r="AM21" s="23"/>
      <c r="AN21" s="23"/>
      <c r="AO21" s="23"/>
    </row>
    <row r="22" spans="1:41" s="1" customFormat="1" ht="30" customHeight="1">
      <c r="A22" s="98">
        <v>14</v>
      </c>
      <c r="B22" s="149" t="s">
        <v>372</v>
      </c>
      <c r="C22" s="150" t="s">
        <v>118</v>
      </c>
      <c r="D22" s="151" t="s">
        <v>41</v>
      </c>
      <c r="E22" s="68"/>
      <c r="F22" s="6"/>
      <c r="G22" s="6"/>
      <c r="H22" s="6"/>
      <c r="I22" s="6"/>
      <c r="J22" s="6"/>
      <c r="K22" s="6" t="s">
        <v>10</v>
      </c>
      <c r="L22" s="6"/>
      <c r="M22" s="6"/>
      <c r="N22" s="6" t="s">
        <v>10</v>
      </c>
      <c r="O22" s="6"/>
      <c r="P22" s="6"/>
      <c r="Q22" s="6"/>
      <c r="R22" s="6" t="s">
        <v>9</v>
      </c>
      <c r="S22" s="6"/>
      <c r="T22" s="6"/>
      <c r="U22" s="6"/>
      <c r="V22" s="6" t="s">
        <v>8</v>
      </c>
      <c r="W22" s="6"/>
      <c r="X22" s="6"/>
      <c r="Y22" s="6"/>
      <c r="Z22" s="6"/>
      <c r="AA22" s="6"/>
      <c r="AB22" s="6"/>
      <c r="AC22" s="6"/>
      <c r="AD22" s="6"/>
      <c r="AE22" s="6"/>
      <c r="AF22" s="6" t="s">
        <v>9</v>
      </c>
      <c r="AG22" s="6"/>
      <c r="AH22" s="6"/>
      <c r="AI22" s="6"/>
      <c r="AJ22" s="68">
        <f t="shared" si="2"/>
        <v>1</v>
      </c>
      <c r="AK22" s="68">
        <f t="shared" si="0"/>
        <v>2</v>
      </c>
      <c r="AL22" s="68">
        <f t="shared" si="1"/>
        <v>2</v>
      </c>
      <c r="AM22" s="234"/>
      <c r="AN22" s="235"/>
      <c r="AO22" s="23"/>
    </row>
    <row r="23" spans="1:41" s="1" customFormat="1" ht="30" customHeight="1">
      <c r="A23" s="98">
        <v>15</v>
      </c>
      <c r="B23" s="149" t="s">
        <v>373</v>
      </c>
      <c r="C23" s="150" t="s">
        <v>42</v>
      </c>
      <c r="D23" s="151" t="s">
        <v>45</v>
      </c>
      <c r="E23" s="6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23"/>
      <c r="AN23" s="23"/>
      <c r="AO23" s="23"/>
    </row>
    <row r="24" spans="1:41" s="1" customFormat="1" ht="30" customHeight="1">
      <c r="A24" s="98">
        <v>16</v>
      </c>
      <c r="B24" s="154" t="s">
        <v>219</v>
      </c>
      <c r="C24" s="155" t="s">
        <v>119</v>
      </c>
      <c r="D24" s="156" t="s">
        <v>220</v>
      </c>
      <c r="E24" s="68"/>
      <c r="F24" s="6" t="s">
        <v>9</v>
      </c>
      <c r="G24" s="6"/>
      <c r="H24" s="6"/>
      <c r="I24" s="6"/>
      <c r="J24" s="6"/>
      <c r="K24" s="6"/>
      <c r="L24" s="6"/>
      <c r="M24" s="6"/>
      <c r="N24" s="6"/>
      <c r="O24" s="6" t="s">
        <v>9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23"/>
      <c r="AN24" s="23"/>
      <c r="AO24" s="23"/>
    </row>
    <row r="25" spans="1:41" s="1" customFormat="1" ht="30" customHeight="1">
      <c r="A25" s="98">
        <v>17</v>
      </c>
      <c r="B25" s="149" t="s">
        <v>374</v>
      </c>
      <c r="C25" s="150" t="s">
        <v>375</v>
      </c>
      <c r="D25" s="151" t="s">
        <v>220</v>
      </c>
      <c r="E25" s="68"/>
      <c r="F25" s="6"/>
      <c r="G25" s="6"/>
      <c r="H25" s="6" t="s">
        <v>8</v>
      </c>
      <c r="I25" s="6"/>
      <c r="J25" s="6"/>
      <c r="K25" s="6"/>
      <c r="L25" s="6" t="s">
        <v>10</v>
      </c>
      <c r="M25" s="6"/>
      <c r="N25" s="6"/>
      <c r="O25" s="6" t="s">
        <v>10</v>
      </c>
      <c r="P25" s="6"/>
      <c r="Q25" s="6"/>
      <c r="R25" s="6"/>
      <c r="S25" s="6"/>
      <c r="T25" s="6"/>
      <c r="U25" s="6"/>
      <c r="V25" s="6" t="s">
        <v>8</v>
      </c>
      <c r="W25" s="6"/>
      <c r="X25" s="6"/>
      <c r="Y25" s="6"/>
      <c r="Z25" s="6"/>
      <c r="AA25" s="6"/>
      <c r="AB25" s="6" t="s">
        <v>8</v>
      </c>
      <c r="AC25" s="6"/>
      <c r="AD25" s="6" t="s">
        <v>8</v>
      </c>
      <c r="AE25" s="6"/>
      <c r="AF25" s="6"/>
      <c r="AG25" s="6"/>
      <c r="AH25" s="6"/>
      <c r="AI25" s="6"/>
      <c r="AJ25" s="68">
        <f t="shared" si="2"/>
        <v>4</v>
      </c>
      <c r="AK25" s="68">
        <f t="shared" si="0"/>
        <v>0</v>
      </c>
      <c r="AL25" s="68">
        <f t="shared" si="1"/>
        <v>2</v>
      </c>
      <c r="AM25" s="23"/>
      <c r="AN25" s="23"/>
      <c r="AO25" s="23"/>
    </row>
    <row r="26" spans="1:41" s="1" customFormat="1" ht="30" customHeight="1">
      <c r="A26" s="98">
        <v>18</v>
      </c>
      <c r="B26" s="154" t="s">
        <v>297</v>
      </c>
      <c r="C26" s="155" t="s">
        <v>298</v>
      </c>
      <c r="D26" s="156" t="s">
        <v>31</v>
      </c>
      <c r="E26" s="6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23"/>
      <c r="AN26" s="23"/>
      <c r="AO26" s="23"/>
    </row>
    <row r="27" spans="1:41" s="1" customFormat="1" ht="30" customHeight="1">
      <c r="A27" s="98">
        <v>19</v>
      </c>
      <c r="B27" s="149" t="s">
        <v>376</v>
      </c>
      <c r="C27" s="150" t="s">
        <v>377</v>
      </c>
      <c r="D27" s="151" t="s">
        <v>31</v>
      </c>
      <c r="E27" s="68" t="s">
        <v>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9</v>
      </c>
      <c r="U27" s="6" t="s">
        <v>9</v>
      </c>
      <c r="V27" s="6" t="s">
        <v>9</v>
      </c>
      <c r="W27" s="6" t="s">
        <v>8</v>
      </c>
      <c r="X27" s="6"/>
      <c r="Y27" s="6" t="s">
        <v>9</v>
      </c>
      <c r="Z27" s="6" t="s">
        <v>9</v>
      </c>
      <c r="AA27" s="6" t="s">
        <v>9</v>
      </c>
      <c r="AB27" s="6" t="s">
        <v>9</v>
      </c>
      <c r="AC27" s="6" t="s">
        <v>9</v>
      </c>
      <c r="AD27" s="6" t="s">
        <v>9</v>
      </c>
      <c r="AE27" s="6"/>
      <c r="AF27" s="6" t="s">
        <v>9</v>
      </c>
      <c r="AG27" s="6"/>
      <c r="AH27" s="6"/>
      <c r="AI27" s="6"/>
      <c r="AJ27" s="68">
        <f t="shared" si="2"/>
        <v>2</v>
      </c>
      <c r="AK27" s="68">
        <f t="shared" si="0"/>
        <v>10</v>
      </c>
      <c r="AL27" s="68">
        <f t="shared" si="1"/>
        <v>0</v>
      </c>
      <c r="AM27" s="23"/>
      <c r="AN27" s="23"/>
      <c r="AO27" s="23"/>
    </row>
    <row r="28" spans="1:41" s="1" customFormat="1" ht="30" customHeight="1">
      <c r="A28" s="98">
        <v>20</v>
      </c>
      <c r="B28" s="149" t="s">
        <v>378</v>
      </c>
      <c r="C28" s="150" t="s">
        <v>379</v>
      </c>
      <c r="D28" s="151" t="s">
        <v>166</v>
      </c>
      <c r="E28" s="68"/>
      <c r="F28" s="6" t="s">
        <v>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23"/>
      <c r="AN28" s="23"/>
      <c r="AO28" s="23"/>
    </row>
    <row r="29" spans="1:41" s="1" customFormat="1" ht="30" customHeight="1">
      <c r="A29" s="98">
        <v>21</v>
      </c>
      <c r="B29" s="149" t="s">
        <v>382</v>
      </c>
      <c r="C29" s="150" t="s">
        <v>37</v>
      </c>
      <c r="D29" s="151" t="s">
        <v>85</v>
      </c>
      <c r="E29" s="68"/>
      <c r="F29" s="6"/>
      <c r="G29" s="6"/>
      <c r="H29" s="6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23"/>
      <c r="AN29" s="23"/>
      <c r="AO29" s="23"/>
    </row>
    <row r="30" spans="1:41" s="1" customFormat="1" ht="30" customHeight="1">
      <c r="A30" s="98">
        <v>22</v>
      </c>
      <c r="B30" s="149" t="s">
        <v>383</v>
      </c>
      <c r="C30" s="150" t="s">
        <v>42</v>
      </c>
      <c r="D30" s="151" t="s">
        <v>340</v>
      </c>
      <c r="E30" s="68" t="s">
        <v>8</v>
      </c>
      <c r="F30" s="6"/>
      <c r="G30" s="6" t="s">
        <v>8</v>
      </c>
      <c r="H30" s="6" t="s">
        <v>8</v>
      </c>
      <c r="I30" s="6"/>
      <c r="J30" s="6"/>
      <c r="K30" s="6" t="s">
        <v>9</v>
      </c>
      <c r="L30" s="6" t="s">
        <v>8</v>
      </c>
      <c r="M30" s="6" t="s">
        <v>8</v>
      </c>
      <c r="N30" s="6" t="s">
        <v>8</v>
      </c>
      <c r="O30" s="6"/>
      <c r="P30" s="6"/>
      <c r="Q30" s="6"/>
      <c r="R30" s="6"/>
      <c r="S30" s="6"/>
      <c r="T30" s="6" t="s">
        <v>8</v>
      </c>
      <c r="U30" s="6"/>
      <c r="V30" s="6" t="s">
        <v>9</v>
      </c>
      <c r="W30" s="6" t="s">
        <v>8</v>
      </c>
      <c r="X30" s="6"/>
      <c r="Y30" s="6"/>
      <c r="Z30" s="6" t="s">
        <v>8</v>
      </c>
      <c r="AA30" s="6"/>
      <c r="AB30" s="6" t="s">
        <v>8</v>
      </c>
      <c r="AC30" s="6" t="s">
        <v>8</v>
      </c>
      <c r="AD30" s="6" t="s">
        <v>8</v>
      </c>
      <c r="AE30" s="6" t="s">
        <v>8</v>
      </c>
      <c r="AF30" s="6" t="s">
        <v>8</v>
      </c>
      <c r="AG30" s="6"/>
      <c r="AH30" s="6"/>
      <c r="AI30" s="6"/>
      <c r="AJ30" s="68">
        <f t="shared" si="2"/>
        <v>14</v>
      </c>
      <c r="AK30" s="68">
        <f t="shared" si="0"/>
        <v>2</v>
      </c>
      <c r="AL30" s="68">
        <f t="shared" si="1"/>
        <v>0</v>
      </c>
      <c r="AM30" s="23"/>
      <c r="AN30" s="23"/>
      <c r="AO30" s="23"/>
    </row>
    <row r="31" spans="1:41" s="1" customFormat="1" ht="30" customHeight="1">
      <c r="A31" s="98">
        <v>23</v>
      </c>
      <c r="B31" s="149" t="s">
        <v>384</v>
      </c>
      <c r="C31" s="150" t="s">
        <v>108</v>
      </c>
      <c r="D31" s="151" t="s">
        <v>38</v>
      </c>
      <c r="E31" s="6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 t="s">
        <v>8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23"/>
      <c r="AN31" s="23"/>
      <c r="AO31" s="23"/>
    </row>
    <row r="32" spans="1:41" s="1" customFormat="1" ht="30" customHeight="1">
      <c r="A32" s="98">
        <v>24</v>
      </c>
      <c r="B32" s="149" t="s">
        <v>385</v>
      </c>
      <c r="C32" s="150" t="s">
        <v>386</v>
      </c>
      <c r="D32" s="151" t="s">
        <v>387</v>
      </c>
      <c r="E32" s="68" t="s">
        <v>8</v>
      </c>
      <c r="F32" s="6" t="s">
        <v>8</v>
      </c>
      <c r="G32" s="6" t="s">
        <v>8</v>
      </c>
      <c r="H32" s="6" t="s">
        <v>8</v>
      </c>
      <c r="I32" s="6"/>
      <c r="J32" s="6"/>
      <c r="K32" s="6" t="s">
        <v>8</v>
      </c>
      <c r="L32" s="6" t="s">
        <v>8</v>
      </c>
      <c r="M32" s="6" t="s">
        <v>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8">
        <f t="shared" si="2"/>
        <v>7</v>
      </c>
      <c r="AK32" s="68">
        <f t="shared" si="0"/>
        <v>0</v>
      </c>
      <c r="AL32" s="68">
        <f t="shared" si="1"/>
        <v>0</v>
      </c>
      <c r="AM32" s="23"/>
      <c r="AN32" s="23"/>
      <c r="AO32" s="23"/>
    </row>
    <row r="33" spans="1:44" s="1" customFormat="1" ht="30" customHeight="1">
      <c r="A33" s="98">
        <v>25</v>
      </c>
      <c r="B33" s="149" t="s">
        <v>388</v>
      </c>
      <c r="C33" s="150" t="s">
        <v>389</v>
      </c>
      <c r="D33" s="151" t="s">
        <v>60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23"/>
      <c r="AN33" s="23"/>
      <c r="AO33" s="23"/>
    </row>
    <row r="34" spans="1:44" s="1" customFormat="1" ht="48" customHeight="1">
      <c r="A34" s="236" t="s">
        <v>16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70">
        <f>SUM(AJ9:AJ33)</f>
        <v>40</v>
      </c>
      <c r="AK34" s="70">
        <f>SUM(AK9:AK33)</f>
        <v>25</v>
      </c>
      <c r="AL34" s="70">
        <f>SUM(AL9:AL33)</f>
        <v>8</v>
      </c>
      <c r="AM34" s="25"/>
      <c r="AN34" s="24"/>
      <c r="AO34" s="24"/>
      <c r="AP34" s="31"/>
      <c r="AQ34"/>
      <c r="AR34"/>
    </row>
    <row r="35" spans="1:44" s="1" customFormat="1" ht="30" customHeight="1">
      <c r="A35" s="9"/>
      <c r="B35" s="9"/>
      <c r="C35" s="10"/>
      <c r="D35" s="10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9"/>
      <c r="AK35" s="9"/>
      <c r="AL35" s="9"/>
      <c r="AM35" s="25"/>
      <c r="AN35" s="23"/>
      <c r="AO35" s="23"/>
    </row>
    <row r="36" spans="1:44" s="1" customFormat="1" ht="41.25" customHeight="1">
      <c r="A36" s="237" t="s">
        <v>17</v>
      </c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9"/>
      <c r="AJ36" s="26" t="s">
        <v>18</v>
      </c>
      <c r="AK36" s="26" t="s">
        <v>19</v>
      </c>
      <c r="AL36" s="26" t="s">
        <v>20</v>
      </c>
      <c r="AM36" s="27" t="s">
        <v>21</v>
      </c>
      <c r="AN36" s="27" t="s">
        <v>22</v>
      </c>
      <c r="AO36" s="27" t="s">
        <v>23</v>
      </c>
    </row>
    <row r="37" spans="1:44" s="1" customFormat="1" ht="30" customHeight="1">
      <c r="A37" s="68" t="s">
        <v>5</v>
      </c>
      <c r="B37" s="67"/>
      <c r="C37" s="228" t="s">
        <v>7</v>
      </c>
      <c r="D37" s="22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28" t="s">
        <v>24</v>
      </c>
      <c r="AK37" s="28" t="s">
        <v>25</v>
      </c>
      <c r="AL37" s="28" t="s">
        <v>26</v>
      </c>
      <c r="AM37" s="28" t="s">
        <v>27</v>
      </c>
      <c r="AN37" s="29" t="s">
        <v>28</v>
      </c>
      <c r="AO37" s="29" t="s">
        <v>29</v>
      </c>
    </row>
    <row r="38" spans="1:44" s="1" customFormat="1" ht="30" customHeight="1">
      <c r="A38" s="68">
        <v>1</v>
      </c>
      <c r="B38" s="98" t="s">
        <v>348</v>
      </c>
      <c r="C38" s="133" t="s">
        <v>97</v>
      </c>
      <c r="D38" s="134" t="s">
        <v>349</v>
      </c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0">
        <f>COUNTIF(E38:AI38,"BT")</f>
        <v>0</v>
      </c>
      <c r="AK38" s="30">
        <f>COUNTIF(F38:AJ38,"D")</f>
        <v>0</v>
      </c>
      <c r="AL38" s="30">
        <f>COUNTIF(G38:AK38,"ĐP")</f>
        <v>0</v>
      </c>
      <c r="AM38" s="30">
        <f>COUNTIF(H38:AL38,"CT")</f>
        <v>0</v>
      </c>
      <c r="AN38" s="30">
        <f>COUNTIF(I38:AM38,"HT")</f>
        <v>0</v>
      </c>
      <c r="AO38" s="30">
        <f>COUNTIF(J38:AN38,"VK")</f>
        <v>0</v>
      </c>
      <c r="AP38" s="234"/>
      <c r="AQ38" s="235"/>
    </row>
    <row r="39" spans="1:44" s="1" customFormat="1" ht="30" customHeight="1">
      <c r="A39" s="68">
        <v>2</v>
      </c>
      <c r="B39" s="98" t="s">
        <v>350</v>
      </c>
      <c r="C39" s="133" t="s">
        <v>351</v>
      </c>
      <c r="D39" s="134" t="s">
        <v>94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0">
        <f t="shared" ref="AJ39:AJ70" si="3">COUNTIF(E39:AI39,"BT")</f>
        <v>0</v>
      </c>
      <c r="AK39" s="30">
        <f t="shared" ref="AK39:AK70" si="4">COUNTIF(F39:AJ39,"D")</f>
        <v>0</v>
      </c>
      <c r="AL39" s="30">
        <f t="shared" ref="AL39:AL70" si="5">COUNTIF(G39:AK39,"ĐP")</f>
        <v>0</v>
      </c>
      <c r="AM39" s="30">
        <f t="shared" ref="AM39:AM70" si="6">COUNTIF(H39:AL39,"CT")</f>
        <v>0</v>
      </c>
      <c r="AN39" s="30">
        <f t="shared" ref="AN39:AN70" si="7">COUNTIF(I39:AM39,"HT")</f>
        <v>0</v>
      </c>
      <c r="AO39" s="30">
        <f t="shared" ref="AO39:AO70" si="8">COUNTIF(J39:AN39,"VK")</f>
        <v>0</v>
      </c>
      <c r="AP39" s="23"/>
      <c r="AQ39" s="23"/>
    </row>
    <row r="40" spans="1:44" s="1" customFormat="1" ht="30" customHeight="1">
      <c r="A40" s="68">
        <v>3</v>
      </c>
      <c r="B40" s="98" t="s">
        <v>352</v>
      </c>
      <c r="C40" s="133" t="s">
        <v>36</v>
      </c>
      <c r="D40" s="134" t="s">
        <v>71</v>
      </c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30">
        <f t="shared" si="3"/>
        <v>0</v>
      </c>
      <c r="AK40" s="30">
        <f t="shared" si="4"/>
        <v>0</v>
      </c>
      <c r="AL40" s="30">
        <f t="shared" si="5"/>
        <v>0</v>
      </c>
      <c r="AM40" s="30">
        <f t="shared" si="6"/>
        <v>0</v>
      </c>
      <c r="AN40" s="30">
        <f t="shared" si="7"/>
        <v>0</v>
      </c>
      <c r="AO40" s="30">
        <f t="shared" si="8"/>
        <v>0</v>
      </c>
      <c r="AP40" s="23"/>
      <c r="AQ40" s="23"/>
    </row>
    <row r="41" spans="1:44" s="1" customFormat="1" ht="30" customHeight="1">
      <c r="A41" s="68">
        <v>4</v>
      </c>
      <c r="B41" s="98" t="s">
        <v>279</v>
      </c>
      <c r="C41" s="133" t="s">
        <v>280</v>
      </c>
      <c r="D41" s="134" t="s">
        <v>98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0">
        <f t="shared" si="3"/>
        <v>0</v>
      </c>
      <c r="AK41" s="30">
        <f t="shared" si="4"/>
        <v>0</v>
      </c>
      <c r="AL41" s="30">
        <f t="shared" si="5"/>
        <v>0</v>
      </c>
      <c r="AM41" s="30">
        <f t="shared" si="6"/>
        <v>0</v>
      </c>
      <c r="AN41" s="30">
        <f t="shared" si="7"/>
        <v>0</v>
      </c>
      <c r="AO41" s="30">
        <f t="shared" si="8"/>
        <v>0</v>
      </c>
      <c r="AP41" s="23"/>
      <c r="AQ41" s="23"/>
    </row>
    <row r="42" spans="1:44" s="1" customFormat="1" ht="30" customHeight="1">
      <c r="A42" s="68">
        <v>5</v>
      </c>
      <c r="B42" s="98" t="s">
        <v>353</v>
      </c>
      <c r="C42" s="133" t="s">
        <v>354</v>
      </c>
      <c r="D42" s="134" t="s">
        <v>51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0">
        <f t="shared" si="3"/>
        <v>0</v>
      </c>
      <c r="AK42" s="30">
        <f t="shared" si="4"/>
        <v>0</v>
      </c>
      <c r="AL42" s="30">
        <f t="shared" si="5"/>
        <v>0</v>
      </c>
      <c r="AM42" s="30">
        <f t="shared" si="6"/>
        <v>0</v>
      </c>
      <c r="AN42" s="30">
        <f t="shared" si="7"/>
        <v>0</v>
      </c>
      <c r="AO42" s="30">
        <f t="shared" si="8"/>
        <v>0</v>
      </c>
      <c r="AP42" s="23"/>
      <c r="AQ42" s="23"/>
    </row>
    <row r="43" spans="1:44" s="1" customFormat="1" ht="30" customHeight="1">
      <c r="A43" s="68">
        <v>6</v>
      </c>
      <c r="B43" s="98" t="s">
        <v>355</v>
      </c>
      <c r="C43" s="133" t="s">
        <v>356</v>
      </c>
      <c r="D43" s="134" t="s">
        <v>90</v>
      </c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>
        <f t="shared" si="3"/>
        <v>0</v>
      </c>
      <c r="AK43" s="30">
        <f t="shared" si="4"/>
        <v>0</v>
      </c>
      <c r="AL43" s="30">
        <f t="shared" si="5"/>
        <v>0</v>
      </c>
      <c r="AM43" s="30">
        <f t="shared" si="6"/>
        <v>0</v>
      </c>
      <c r="AN43" s="30">
        <f t="shared" si="7"/>
        <v>0</v>
      </c>
      <c r="AO43" s="30">
        <f t="shared" si="8"/>
        <v>0</v>
      </c>
      <c r="AP43" s="23"/>
      <c r="AQ43" s="23"/>
    </row>
    <row r="44" spans="1:44" s="1" customFormat="1" ht="30" customHeight="1">
      <c r="A44" s="68">
        <v>7</v>
      </c>
      <c r="B44" s="98" t="s">
        <v>357</v>
      </c>
      <c r="C44" s="133" t="s">
        <v>358</v>
      </c>
      <c r="D44" s="134" t="s">
        <v>30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23"/>
      <c r="AQ44" s="23"/>
    </row>
    <row r="45" spans="1:44" s="1" customFormat="1" ht="30" customHeight="1">
      <c r="A45" s="68">
        <v>8</v>
      </c>
      <c r="B45" s="98" t="s">
        <v>359</v>
      </c>
      <c r="C45" s="133" t="s">
        <v>179</v>
      </c>
      <c r="D45" s="134" t="s">
        <v>112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6"/>
        <v>0</v>
      </c>
      <c r="AN45" s="30">
        <f t="shared" si="7"/>
        <v>0</v>
      </c>
      <c r="AO45" s="30">
        <f t="shared" si="8"/>
        <v>0</v>
      </c>
      <c r="AP45" s="23"/>
      <c r="AQ45" s="23"/>
    </row>
    <row r="46" spans="1:44" s="1" customFormat="1" ht="30" customHeight="1">
      <c r="A46" s="68">
        <v>9</v>
      </c>
      <c r="B46" s="98" t="s">
        <v>360</v>
      </c>
      <c r="C46" s="133" t="s">
        <v>86</v>
      </c>
      <c r="D46" s="134" t="s">
        <v>112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6"/>
        <v>0</v>
      </c>
      <c r="AN46" s="30">
        <f t="shared" si="7"/>
        <v>0</v>
      </c>
      <c r="AO46" s="30">
        <f t="shared" si="8"/>
        <v>0</v>
      </c>
      <c r="AP46" s="23"/>
      <c r="AQ46" s="23"/>
    </row>
    <row r="47" spans="1:44" s="1" customFormat="1" ht="30" customHeight="1">
      <c r="A47" s="68">
        <v>10</v>
      </c>
      <c r="B47" s="98" t="s">
        <v>361</v>
      </c>
      <c r="C47" s="133" t="s">
        <v>362</v>
      </c>
      <c r="D47" s="134" t="s">
        <v>52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23"/>
      <c r="AQ47" s="23"/>
    </row>
    <row r="48" spans="1:44" s="1" customFormat="1" ht="30" customHeight="1">
      <c r="A48" s="68">
        <v>11</v>
      </c>
      <c r="B48" s="98" t="s">
        <v>364</v>
      </c>
      <c r="C48" s="133" t="s">
        <v>365</v>
      </c>
      <c r="D48" s="134" t="s">
        <v>363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23"/>
      <c r="AQ48" s="23"/>
    </row>
    <row r="49" spans="1:43" s="1" customFormat="1" ht="30" customHeight="1">
      <c r="A49" s="68">
        <v>12</v>
      </c>
      <c r="B49" s="98" t="s">
        <v>366</v>
      </c>
      <c r="C49" s="133" t="s">
        <v>367</v>
      </c>
      <c r="D49" s="134" t="s">
        <v>72</v>
      </c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23"/>
      <c r="AQ49" s="23"/>
    </row>
    <row r="50" spans="1:43" s="1" customFormat="1" ht="30" customHeight="1">
      <c r="A50" s="68">
        <v>13</v>
      </c>
      <c r="B50" s="98" t="s">
        <v>368</v>
      </c>
      <c r="C50" s="133" t="s">
        <v>125</v>
      </c>
      <c r="D50" s="134" t="s">
        <v>74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23"/>
      <c r="AQ50" s="23"/>
    </row>
    <row r="51" spans="1:43" s="1" customFormat="1" ht="30" customHeight="1">
      <c r="A51" s="68">
        <v>14</v>
      </c>
      <c r="B51" s="98" t="s">
        <v>369</v>
      </c>
      <c r="C51" s="133" t="s">
        <v>370</v>
      </c>
      <c r="D51" s="134" t="s">
        <v>371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234"/>
      <c r="AQ51" s="235"/>
    </row>
    <row r="52" spans="1:43" s="1" customFormat="1" ht="30" customHeight="1">
      <c r="A52" s="68">
        <v>15</v>
      </c>
      <c r="B52" s="98" t="s">
        <v>372</v>
      </c>
      <c r="C52" s="133" t="s">
        <v>118</v>
      </c>
      <c r="D52" s="134" t="s">
        <v>41</v>
      </c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0">
        <f t="shared" si="3"/>
        <v>0</v>
      </c>
      <c r="AK52" s="30">
        <f t="shared" si="4"/>
        <v>0</v>
      </c>
      <c r="AL52" s="30">
        <f t="shared" si="5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</row>
    <row r="53" spans="1:43" s="1" customFormat="1" ht="30" customHeight="1">
      <c r="A53" s="68">
        <v>16</v>
      </c>
      <c r="B53" s="98" t="s">
        <v>373</v>
      </c>
      <c r="C53" s="133" t="s">
        <v>42</v>
      </c>
      <c r="D53" s="134" t="s">
        <v>45</v>
      </c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</row>
    <row r="54" spans="1:43" s="1" customFormat="1" ht="30" customHeight="1">
      <c r="A54" s="68">
        <v>17</v>
      </c>
      <c r="B54" s="98" t="s">
        <v>219</v>
      </c>
      <c r="C54" s="133" t="s">
        <v>119</v>
      </c>
      <c r="D54" s="134" t="s">
        <v>220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</row>
    <row r="55" spans="1:43" s="1" customFormat="1" ht="30" customHeight="1">
      <c r="A55" s="68">
        <v>18</v>
      </c>
      <c r="B55" s="98" t="s">
        <v>374</v>
      </c>
      <c r="C55" s="133" t="s">
        <v>375</v>
      </c>
      <c r="D55" s="134" t="s">
        <v>220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</row>
    <row r="56" spans="1:43" s="1" customFormat="1" ht="30" customHeight="1">
      <c r="A56" s="68">
        <v>19</v>
      </c>
      <c r="B56" s="98" t="s">
        <v>297</v>
      </c>
      <c r="C56" s="133" t="s">
        <v>298</v>
      </c>
      <c r="D56" s="134" t="s">
        <v>31</v>
      </c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1" customFormat="1" ht="30" customHeight="1">
      <c r="A57" s="68">
        <v>20</v>
      </c>
      <c r="B57" s="98" t="s">
        <v>376</v>
      </c>
      <c r="C57" s="133" t="s">
        <v>377</v>
      </c>
      <c r="D57" s="134" t="s">
        <v>31</v>
      </c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1" customFormat="1" ht="30" customHeight="1">
      <c r="A58" s="68">
        <v>21</v>
      </c>
      <c r="B58" s="98" t="s">
        <v>378</v>
      </c>
      <c r="C58" s="133" t="s">
        <v>379</v>
      </c>
      <c r="D58" s="134" t="s">
        <v>166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0">
        <f t="shared" si="3"/>
        <v>0</v>
      </c>
      <c r="AK58" s="30">
        <f t="shared" si="4"/>
        <v>0</v>
      </c>
      <c r="AL58" s="30">
        <f t="shared" si="5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1" customFormat="1" ht="30" customHeight="1">
      <c r="A59" s="68">
        <v>22</v>
      </c>
      <c r="B59" s="98" t="s">
        <v>380</v>
      </c>
      <c r="C59" s="133" t="s">
        <v>381</v>
      </c>
      <c r="D59" s="134" t="s">
        <v>91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6"/>
        <v>0</v>
      </c>
      <c r="AN59" s="30">
        <f t="shared" si="7"/>
        <v>0</v>
      </c>
      <c r="AO59" s="30">
        <f t="shared" si="8"/>
        <v>0</v>
      </c>
    </row>
    <row r="60" spans="1:43" s="1" customFormat="1" ht="30" customHeight="1">
      <c r="A60" s="68">
        <v>23</v>
      </c>
      <c r="B60" s="98" t="s">
        <v>382</v>
      </c>
      <c r="C60" s="133" t="s">
        <v>37</v>
      </c>
      <c r="D60" s="134" t="s">
        <v>85</v>
      </c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</row>
    <row r="61" spans="1:43" s="1" customFormat="1" ht="30" customHeight="1">
      <c r="A61" s="68">
        <v>24</v>
      </c>
      <c r="B61" s="98" t="s">
        <v>383</v>
      </c>
      <c r="C61" s="133" t="s">
        <v>42</v>
      </c>
      <c r="D61" s="134" t="s">
        <v>340</v>
      </c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6"/>
        <v>0</v>
      </c>
      <c r="AN61" s="30">
        <f t="shared" si="7"/>
        <v>0</v>
      </c>
      <c r="AO61" s="30">
        <f t="shared" si="8"/>
        <v>0</v>
      </c>
    </row>
    <row r="62" spans="1:43" s="1" customFormat="1" ht="30" customHeight="1">
      <c r="A62" s="68">
        <v>25</v>
      </c>
      <c r="B62" s="98" t="s">
        <v>384</v>
      </c>
      <c r="C62" s="133" t="s">
        <v>108</v>
      </c>
      <c r="D62" s="134" t="s">
        <v>38</v>
      </c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6"/>
        <v>0</v>
      </c>
      <c r="AN62" s="30">
        <f t="shared" si="7"/>
        <v>0</v>
      </c>
      <c r="AO62" s="30">
        <f t="shared" si="8"/>
        <v>0</v>
      </c>
    </row>
    <row r="63" spans="1:43" s="1" customFormat="1" ht="30" customHeight="1">
      <c r="A63" s="68">
        <v>26</v>
      </c>
      <c r="B63" s="98" t="s">
        <v>385</v>
      </c>
      <c r="C63" s="133" t="s">
        <v>386</v>
      </c>
      <c r="D63" s="134" t="s">
        <v>387</v>
      </c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6"/>
        <v>0</v>
      </c>
      <c r="AN63" s="30">
        <f t="shared" si="7"/>
        <v>0</v>
      </c>
      <c r="AO63" s="30">
        <f t="shared" si="8"/>
        <v>0</v>
      </c>
    </row>
    <row r="64" spans="1:43" s="1" customFormat="1" ht="30" customHeight="1">
      <c r="A64" s="68">
        <v>27</v>
      </c>
      <c r="B64" s="98" t="s">
        <v>388</v>
      </c>
      <c r="C64" s="133" t="s">
        <v>389</v>
      </c>
      <c r="D64" s="134" t="s">
        <v>60</v>
      </c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6"/>
        <v>0</v>
      </c>
      <c r="AN64" s="30">
        <f t="shared" si="7"/>
        <v>0</v>
      </c>
      <c r="AO64" s="30">
        <f t="shared" si="8"/>
        <v>0</v>
      </c>
    </row>
    <row r="65" spans="1:41" s="1" customFormat="1" ht="30" customHeight="1">
      <c r="A65" s="144">
        <v>28</v>
      </c>
      <c r="B65" s="98"/>
      <c r="C65" s="99"/>
      <c r="D65" s="100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</row>
    <row r="66" spans="1:41" s="1" customFormat="1" ht="30" customHeight="1">
      <c r="A66" s="144">
        <v>29</v>
      </c>
      <c r="B66" s="98"/>
      <c r="C66" s="99"/>
      <c r="D66" s="100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0">
        <f t="shared" si="3"/>
        <v>0</v>
      </c>
      <c r="AK66" s="30">
        <f t="shared" si="4"/>
        <v>0</v>
      </c>
      <c r="AL66" s="30">
        <f t="shared" si="5"/>
        <v>0</v>
      </c>
      <c r="AM66" s="30">
        <f t="shared" si="6"/>
        <v>0</v>
      </c>
      <c r="AN66" s="30">
        <f t="shared" si="7"/>
        <v>0</v>
      </c>
      <c r="AO66" s="30">
        <f t="shared" si="8"/>
        <v>0</v>
      </c>
    </row>
    <row r="67" spans="1:41" s="1" customFormat="1" ht="30" customHeight="1">
      <c r="A67" s="144">
        <v>30</v>
      </c>
      <c r="B67" s="98"/>
      <c r="C67" s="99"/>
      <c r="D67" s="100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30">
        <f t="shared" si="3"/>
        <v>0</v>
      </c>
      <c r="AK67" s="30">
        <f t="shared" si="4"/>
        <v>0</v>
      </c>
      <c r="AL67" s="30">
        <f t="shared" si="5"/>
        <v>0</v>
      </c>
      <c r="AM67" s="30">
        <f t="shared" si="6"/>
        <v>0</v>
      </c>
      <c r="AN67" s="30">
        <f t="shared" si="7"/>
        <v>0</v>
      </c>
      <c r="AO67" s="30">
        <f t="shared" si="8"/>
        <v>0</v>
      </c>
    </row>
    <row r="68" spans="1:41" s="1" customFormat="1" ht="30" customHeight="1">
      <c r="A68" s="144">
        <v>31</v>
      </c>
      <c r="B68" s="98"/>
      <c r="C68" s="99"/>
      <c r="D68" s="100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30">
        <f t="shared" si="3"/>
        <v>0</v>
      </c>
      <c r="AK68" s="30">
        <f t="shared" si="4"/>
        <v>0</v>
      </c>
      <c r="AL68" s="30">
        <f t="shared" si="5"/>
        <v>0</v>
      </c>
      <c r="AM68" s="30">
        <f t="shared" si="6"/>
        <v>0</v>
      </c>
      <c r="AN68" s="30">
        <f t="shared" si="7"/>
        <v>0</v>
      </c>
      <c r="AO68" s="30">
        <f t="shared" si="8"/>
        <v>0</v>
      </c>
    </row>
    <row r="69" spans="1:41" s="1" customFormat="1" ht="30.75" customHeight="1">
      <c r="A69" s="144">
        <v>32</v>
      </c>
      <c r="B69" s="98"/>
      <c r="C69" s="99"/>
      <c r="D69" s="100"/>
      <c r="E69" s="6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30">
        <f t="shared" si="3"/>
        <v>0</v>
      </c>
      <c r="AK69" s="30">
        <f t="shared" si="4"/>
        <v>0</v>
      </c>
      <c r="AL69" s="30">
        <f t="shared" si="5"/>
        <v>0</v>
      </c>
      <c r="AM69" s="30">
        <f t="shared" si="6"/>
        <v>0</v>
      </c>
      <c r="AN69" s="30">
        <f t="shared" si="7"/>
        <v>0</v>
      </c>
      <c r="AO69" s="30">
        <f t="shared" si="8"/>
        <v>0</v>
      </c>
    </row>
    <row r="70" spans="1:41" s="1" customFormat="1" ht="30.75" customHeight="1">
      <c r="A70" s="144">
        <v>33</v>
      </c>
      <c r="B70" s="83"/>
      <c r="C70" s="83"/>
      <c r="D70" s="83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6"/>
        <v>0</v>
      </c>
      <c r="AN70" s="30">
        <f t="shared" si="7"/>
        <v>0</v>
      </c>
      <c r="AO70" s="30">
        <f t="shared" si="8"/>
        <v>0</v>
      </c>
    </row>
    <row r="71" spans="1:41" ht="51" customHeight="1">
      <c r="A71" s="236" t="s">
        <v>16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70">
        <f t="shared" ref="AJ71:AO71" si="9">SUM(AJ38:AJ70)</f>
        <v>0</v>
      </c>
      <c r="AK71" s="70">
        <f t="shared" si="9"/>
        <v>0</v>
      </c>
      <c r="AL71" s="70">
        <f t="shared" si="9"/>
        <v>0</v>
      </c>
      <c r="AM71" s="70">
        <f t="shared" si="9"/>
        <v>0</v>
      </c>
      <c r="AN71" s="70">
        <f t="shared" si="9"/>
        <v>0</v>
      </c>
      <c r="AO71" s="70">
        <f t="shared" si="9"/>
        <v>0</v>
      </c>
    </row>
    <row r="72" spans="1:41" ht="15.75" customHeight="1">
      <c r="A72" s="24"/>
      <c r="B72" s="24"/>
      <c r="C72" s="226"/>
      <c r="D72" s="226"/>
      <c r="E72" s="31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41" ht="15.75" customHeight="1">
      <c r="C73" s="66"/>
      <c r="D73" s="31"/>
      <c r="E73" s="3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41" ht="15.75" customHeight="1">
      <c r="C74" s="66"/>
      <c r="D74" s="31"/>
      <c r="E74" s="3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41" ht="15.75" customHeight="1">
      <c r="C75" s="226"/>
      <c r="D75" s="226"/>
      <c r="E75" s="3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41" ht="15.75" customHeight="1">
      <c r="C76" s="226"/>
      <c r="D76" s="226"/>
      <c r="E76" s="226"/>
      <c r="F76" s="226"/>
      <c r="G76" s="226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41" ht="15.75" customHeight="1">
      <c r="C77" s="226"/>
      <c r="D77" s="226"/>
      <c r="E77" s="226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41" ht="15.75" customHeight="1">
      <c r="C78" s="226"/>
      <c r="D78" s="226"/>
      <c r="E78" s="3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77:E77"/>
    <mergeCell ref="C78:D78"/>
    <mergeCell ref="C76:G76"/>
    <mergeCell ref="C37:D37"/>
    <mergeCell ref="AP38:AQ38"/>
    <mergeCell ref="AP51:AQ5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B1" zoomScale="55" zoomScaleNormal="55" workbookViewId="0">
      <selection activeCell="AH16" sqref="AH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134</v>
      </c>
      <c r="AG6" s="240"/>
      <c r="AH6" s="240"/>
      <c r="AI6" s="240"/>
      <c r="AJ6" s="240"/>
      <c r="AK6" s="240"/>
      <c r="AL6" s="69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74">
        <v>1</v>
      </c>
      <c r="B9" s="111" t="s">
        <v>306</v>
      </c>
      <c r="C9" s="128" t="s">
        <v>307</v>
      </c>
      <c r="D9" s="129" t="s">
        <v>50</v>
      </c>
      <c r="E9" s="88"/>
      <c r="F9" s="90"/>
      <c r="G9" s="90"/>
      <c r="H9" s="90"/>
      <c r="I9" s="90"/>
      <c r="J9" s="90"/>
      <c r="K9" s="90"/>
      <c r="L9" s="90"/>
      <c r="M9" s="90"/>
      <c r="N9" s="90"/>
      <c r="O9" s="90" t="s">
        <v>9</v>
      </c>
      <c r="P9" s="90"/>
      <c r="Q9" s="90"/>
      <c r="R9" s="90" t="s">
        <v>10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68">
        <f>COUNTIF(E9:AI9,"K")+2*COUNTIF(E9:AI9,"2K")+COUNTIF(E9:AI9,"TK")+COUNTIF(E9:AI9,"KT")</f>
        <v>0</v>
      </c>
      <c r="AK9" s="68">
        <f t="shared" ref="AK9:AK31" si="0">COUNTIF(E9:AI9,"P")+2*COUNTIF(F9:AJ9,"2P")</f>
        <v>1</v>
      </c>
      <c r="AL9" s="68">
        <f t="shared" ref="AL9:AL31" si="1">COUNTIF(E9:AI9,"T")+2*COUNTIF(E9:AI9,"2T")+COUNTIF(E9:AI9,"TK")+COUNTIF(E9:AI9,"KT")</f>
        <v>1</v>
      </c>
      <c r="AM9" s="21"/>
      <c r="AN9" s="22"/>
      <c r="AO9" s="23"/>
    </row>
    <row r="10" spans="1:41" s="1" customFormat="1" ht="30" customHeight="1">
      <c r="A10" s="74">
        <v>2</v>
      </c>
      <c r="B10" s="145" t="s">
        <v>282</v>
      </c>
      <c r="C10" s="152" t="s">
        <v>283</v>
      </c>
      <c r="D10" s="153" t="s">
        <v>284</v>
      </c>
      <c r="E10" s="88"/>
      <c r="F10" s="90" t="s">
        <v>8</v>
      </c>
      <c r="G10" s="90" t="s">
        <v>8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 t="s">
        <v>10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68">
        <f t="shared" ref="AJ10:AJ31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1</v>
      </c>
      <c r="AM10" s="23"/>
      <c r="AN10" s="23"/>
      <c r="AO10" s="23"/>
    </row>
    <row r="11" spans="1:41" s="1" customFormat="1" ht="30" customHeight="1">
      <c r="A11" s="74">
        <v>3</v>
      </c>
      <c r="B11" s="111" t="s">
        <v>308</v>
      </c>
      <c r="C11" s="128" t="s">
        <v>182</v>
      </c>
      <c r="D11" s="129" t="s">
        <v>84</v>
      </c>
      <c r="E11" s="88"/>
      <c r="F11" s="90"/>
      <c r="G11" s="90" t="s">
        <v>9</v>
      </c>
      <c r="H11" s="90"/>
      <c r="I11" s="90"/>
      <c r="J11" s="90"/>
      <c r="K11" s="90"/>
      <c r="L11" s="90" t="s">
        <v>9</v>
      </c>
      <c r="M11" s="90"/>
      <c r="N11" s="90"/>
      <c r="O11" s="90"/>
      <c r="P11" s="90"/>
      <c r="Q11" s="90"/>
      <c r="R11" s="90"/>
      <c r="S11" s="90"/>
      <c r="T11" s="90" t="s">
        <v>10</v>
      </c>
      <c r="U11" s="90"/>
      <c r="V11" s="90" t="s">
        <v>8</v>
      </c>
      <c r="W11" s="90"/>
      <c r="X11" s="90"/>
      <c r="Y11" s="90" t="s">
        <v>10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68">
        <f t="shared" si="2"/>
        <v>1</v>
      </c>
      <c r="AK11" s="68">
        <f t="shared" si="0"/>
        <v>2</v>
      </c>
      <c r="AL11" s="68">
        <f t="shared" si="1"/>
        <v>2</v>
      </c>
      <c r="AM11" s="23"/>
      <c r="AN11" s="23"/>
      <c r="AO11" s="23"/>
    </row>
    <row r="12" spans="1:41" s="1" customFormat="1" ht="30" customHeight="1">
      <c r="A12" s="74">
        <v>4</v>
      </c>
      <c r="B12" s="111" t="s">
        <v>309</v>
      </c>
      <c r="C12" s="128" t="s">
        <v>310</v>
      </c>
      <c r="D12" s="129" t="s">
        <v>30</v>
      </c>
      <c r="E12" s="88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 t="s">
        <v>10</v>
      </c>
      <c r="AA12" s="90"/>
      <c r="AB12" s="90"/>
      <c r="AC12" s="90"/>
      <c r="AD12" s="90"/>
      <c r="AE12" s="90"/>
      <c r="AF12" s="90"/>
      <c r="AG12" s="90" t="s">
        <v>10</v>
      </c>
      <c r="AH12" s="90"/>
      <c r="AI12" s="90"/>
      <c r="AJ12" s="68">
        <f t="shared" si="2"/>
        <v>0</v>
      </c>
      <c r="AK12" s="68">
        <f t="shared" si="0"/>
        <v>0</v>
      </c>
      <c r="AL12" s="68">
        <f t="shared" si="1"/>
        <v>2</v>
      </c>
      <c r="AM12" s="23"/>
      <c r="AN12" s="23"/>
      <c r="AO12" s="23"/>
    </row>
    <row r="13" spans="1:41" s="1" customFormat="1" ht="30" customHeight="1">
      <c r="A13" s="74">
        <v>5</v>
      </c>
      <c r="B13" s="111" t="s">
        <v>311</v>
      </c>
      <c r="C13" s="128" t="s">
        <v>312</v>
      </c>
      <c r="D13" s="129" t="s">
        <v>313</v>
      </c>
      <c r="E13" s="88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 t="s">
        <v>10</v>
      </c>
      <c r="AH13" s="90"/>
      <c r="AI13" s="90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23"/>
      <c r="AN13" s="23"/>
      <c r="AO13" s="23"/>
    </row>
    <row r="14" spans="1:41" s="1" customFormat="1" ht="30" customHeight="1">
      <c r="A14" s="74">
        <v>6</v>
      </c>
      <c r="B14" s="145" t="s">
        <v>286</v>
      </c>
      <c r="C14" s="152" t="s">
        <v>287</v>
      </c>
      <c r="D14" s="153" t="s">
        <v>152</v>
      </c>
      <c r="E14" s="88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23"/>
      <c r="AN14" s="23"/>
      <c r="AO14" s="23"/>
    </row>
    <row r="15" spans="1:41" s="1" customFormat="1" ht="30" customHeight="1">
      <c r="A15" s="74">
        <v>7</v>
      </c>
      <c r="B15" s="98" t="s">
        <v>291</v>
      </c>
      <c r="C15" s="133" t="s">
        <v>292</v>
      </c>
      <c r="D15" s="134" t="s">
        <v>41</v>
      </c>
      <c r="E15" s="88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23"/>
      <c r="AN15" s="23"/>
      <c r="AO15" s="23"/>
    </row>
    <row r="16" spans="1:41" s="1" customFormat="1" ht="30" customHeight="1">
      <c r="A16" s="74">
        <v>8</v>
      </c>
      <c r="B16" s="111" t="s">
        <v>314</v>
      </c>
      <c r="C16" s="128" t="s">
        <v>76</v>
      </c>
      <c r="D16" s="129" t="s">
        <v>113</v>
      </c>
      <c r="E16" s="88" t="s">
        <v>8</v>
      </c>
      <c r="F16" s="90" t="s">
        <v>8</v>
      </c>
      <c r="G16" s="90" t="s">
        <v>8</v>
      </c>
      <c r="H16" s="90" t="s">
        <v>8</v>
      </c>
      <c r="I16" s="90" t="s">
        <v>8</v>
      </c>
      <c r="J16" s="90"/>
      <c r="K16" s="90" t="s">
        <v>8</v>
      </c>
      <c r="L16" s="90" t="s">
        <v>8</v>
      </c>
      <c r="M16" s="90"/>
      <c r="N16" s="90" t="s">
        <v>783</v>
      </c>
      <c r="O16" s="90" t="s">
        <v>8</v>
      </c>
      <c r="P16" s="90"/>
      <c r="Q16" s="90"/>
      <c r="R16" s="90" t="s">
        <v>8</v>
      </c>
      <c r="S16" s="90" t="s">
        <v>8</v>
      </c>
      <c r="T16" s="90" t="s">
        <v>8</v>
      </c>
      <c r="U16" s="90" t="s">
        <v>8</v>
      </c>
      <c r="V16" s="90" t="s">
        <v>8</v>
      </c>
      <c r="W16" s="90"/>
      <c r="X16" s="90"/>
      <c r="Y16" s="90" t="s">
        <v>8</v>
      </c>
      <c r="Z16" s="90" t="s">
        <v>8</v>
      </c>
      <c r="AA16" s="90" t="s">
        <v>8</v>
      </c>
      <c r="AB16" s="90"/>
      <c r="AC16" s="90" t="s">
        <v>8</v>
      </c>
      <c r="AD16" s="90"/>
      <c r="AE16" s="90"/>
      <c r="AF16" s="90" t="s">
        <v>8</v>
      </c>
      <c r="AG16" s="90" t="s">
        <v>8</v>
      </c>
      <c r="AH16" s="90" t="s">
        <v>8</v>
      </c>
      <c r="AI16" s="90"/>
      <c r="AJ16" s="68">
        <f t="shared" si="2"/>
        <v>22</v>
      </c>
      <c r="AK16" s="68">
        <f t="shared" si="0"/>
        <v>0</v>
      </c>
      <c r="AL16" s="68">
        <f t="shared" si="1"/>
        <v>0</v>
      </c>
      <c r="AM16" s="23"/>
      <c r="AN16" s="23"/>
      <c r="AO16" s="23"/>
    </row>
    <row r="17" spans="1:44" s="1" customFormat="1" ht="28.15" customHeight="1">
      <c r="A17" s="74">
        <v>9</v>
      </c>
      <c r="B17" s="111" t="s">
        <v>315</v>
      </c>
      <c r="C17" s="128" t="s">
        <v>316</v>
      </c>
      <c r="D17" s="129" t="s">
        <v>54</v>
      </c>
      <c r="E17" s="88"/>
      <c r="F17" s="90"/>
      <c r="G17" s="90"/>
      <c r="H17" s="90"/>
      <c r="I17" s="90"/>
      <c r="J17" s="90"/>
      <c r="K17" s="90"/>
      <c r="L17" s="90" t="s">
        <v>10</v>
      </c>
      <c r="M17" s="90"/>
      <c r="N17" s="90"/>
      <c r="O17" s="90"/>
      <c r="P17" s="90"/>
      <c r="Q17" s="90"/>
      <c r="R17" s="90"/>
      <c r="S17" s="90"/>
      <c r="T17" s="90"/>
      <c r="U17" s="90" t="s">
        <v>9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68">
        <f t="shared" si="2"/>
        <v>0</v>
      </c>
      <c r="AK17" s="68">
        <f t="shared" si="0"/>
        <v>1</v>
      </c>
      <c r="AL17" s="68">
        <f t="shared" si="1"/>
        <v>1</v>
      </c>
      <c r="AM17" s="23"/>
      <c r="AN17" s="23"/>
      <c r="AO17" s="23"/>
    </row>
    <row r="18" spans="1:44" s="1" customFormat="1" ht="30" customHeight="1">
      <c r="A18" s="74">
        <v>10</v>
      </c>
      <c r="B18" s="111" t="s">
        <v>317</v>
      </c>
      <c r="C18" s="128" t="s">
        <v>318</v>
      </c>
      <c r="D18" s="129" t="s">
        <v>82</v>
      </c>
      <c r="E18" s="88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23"/>
      <c r="AN18" s="23"/>
      <c r="AO18" s="23"/>
    </row>
    <row r="19" spans="1:44" s="1" customFormat="1" ht="30" customHeight="1">
      <c r="A19" s="74">
        <v>11</v>
      </c>
      <c r="B19" s="111" t="s">
        <v>319</v>
      </c>
      <c r="C19" s="128" t="s">
        <v>36</v>
      </c>
      <c r="D19" s="129" t="s">
        <v>31</v>
      </c>
      <c r="E19" s="132" t="s">
        <v>8</v>
      </c>
      <c r="F19" s="132"/>
      <c r="G19" s="132" t="s">
        <v>9</v>
      </c>
      <c r="H19" s="132" t="s">
        <v>9</v>
      </c>
      <c r="I19" s="132" t="s">
        <v>9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 t="s">
        <v>9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68">
        <f t="shared" si="2"/>
        <v>1</v>
      </c>
      <c r="AK19" s="68">
        <f t="shared" si="0"/>
        <v>4</v>
      </c>
      <c r="AL19" s="68">
        <f t="shared" si="1"/>
        <v>0</v>
      </c>
      <c r="AM19" s="23"/>
      <c r="AN19" s="23"/>
      <c r="AO19" s="23"/>
    </row>
    <row r="20" spans="1:44" s="1" customFormat="1" ht="30" customHeight="1">
      <c r="A20" s="74">
        <v>12</v>
      </c>
      <c r="B20" s="111" t="s">
        <v>320</v>
      </c>
      <c r="C20" s="128" t="s">
        <v>201</v>
      </c>
      <c r="D20" s="129" t="s">
        <v>15</v>
      </c>
      <c r="E20" s="88"/>
      <c r="F20" s="90"/>
      <c r="G20" s="90"/>
      <c r="H20" s="90" t="s">
        <v>9</v>
      </c>
      <c r="I20" s="90" t="s">
        <v>10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68">
        <f t="shared" si="2"/>
        <v>0</v>
      </c>
      <c r="AK20" s="68">
        <f t="shared" si="0"/>
        <v>1</v>
      </c>
      <c r="AL20" s="68">
        <f t="shared" si="1"/>
        <v>1</v>
      </c>
      <c r="AM20" s="23"/>
      <c r="AN20" s="23"/>
      <c r="AO20" s="23"/>
    </row>
    <row r="21" spans="1:44" s="1" customFormat="1" ht="30" customHeight="1">
      <c r="A21" s="74">
        <v>13</v>
      </c>
      <c r="B21" s="111" t="s">
        <v>321</v>
      </c>
      <c r="C21" s="128" t="s">
        <v>322</v>
      </c>
      <c r="D21" s="129" t="s">
        <v>15</v>
      </c>
      <c r="E21" s="132"/>
      <c r="F21" s="132"/>
      <c r="G21" s="132"/>
      <c r="H21" s="132"/>
      <c r="I21" s="132" t="s">
        <v>8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 t="s">
        <v>9</v>
      </c>
      <c r="V21" s="132"/>
      <c r="W21" s="132"/>
      <c r="X21" s="132"/>
      <c r="Y21" s="132"/>
      <c r="Z21" s="132"/>
      <c r="AA21" s="132"/>
      <c r="AB21" s="132"/>
      <c r="AC21" s="214" t="s">
        <v>8</v>
      </c>
      <c r="AD21" s="132"/>
      <c r="AE21" s="132"/>
      <c r="AF21" s="132"/>
      <c r="AG21" s="132" t="s">
        <v>9</v>
      </c>
      <c r="AH21" s="132"/>
      <c r="AI21" s="132"/>
      <c r="AJ21" s="68">
        <f t="shared" si="2"/>
        <v>2</v>
      </c>
      <c r="AK21" s="68">
        <f t="shared" si="0"/>
        <v>2</v>
      </c>
      <c r="AL21" s="68">
        <f t="shared" si="1"/>
        <v>0</v>
      </c>
      <c r="AM21" s="23"/>
      <c r="AN21" s="23"/>
      <c r="AO21" s="23"/>
    </row>
    <row r="22" spans="1:44" s="1" customFormat="1" ht="30" customHeight="1">
      <c r="A22" s="74">
        <v>14</v>
      </c>
      <c r="B22" s="111" t="s">
        <v>325</v>
      </c>
      <c r="C22" s="128" t="s">
        <v>326</v>
      </c>
      <c r="D22" s="129" t="s">
        <v>110</v>
      </c>
      <c r="E22" s="88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 t="s">
        <v>8</v>
      </c>
      <c r="AD22" s="90"/>
      <c r="AE22" s="90"/>
      <c r="AF22" s="90"/>
      <c r="AG22" s="90"/>
      <c r="AH22" s="90"/>
      <c r="AI22" s="90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234"/>
      <c r="AN22" s="235"/>
      <c r="AO22" s="23"/>
    </row>
    <row r="23" spans="1:44" s="1" customFormat="1" ht="30" customHeight="1">
      <c r="A23" s="74">
        <v>15</v>
      </c>
      <c r="B23" s="111" t="s">
        <v>327</v>
      </c>
      <c r="C23" s="128" t="s">
        <v>328</v>
      </c>
      <c r="D23" s="129" t="s">
        <v>91</v>
      </c>
      <c r="E23" s="88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23"/>
      <c r="AN23" s="23"/>
      <c r="AO23" s="23"/>
    </row>
    <row r="24" spans="1:44" s="1" customFormat="1" ht="30" customHeight="1">
      <c r="A24" s="74">
        <v>16</v>
      </c>
      <c r="B24" s="111" t="s">
        <v>329</v>
      </c>
      <c r="C24" s="128" t="s">
        <v>330</v>
      </c>
      <c r="D24" s="129" t="s">
        <v>331</v>
      </c>
      <c r="E24" s="88"/>
      <c r="F24" s="90"/>
      <c r="G24" s="90"/>
      <c r="H24" s="90"/>
      <c r="I24" s="90"/>
      <c r="J24" s="90"/>
      <c r="K24" s="90"/>
      <c r="L24" s="90"/>
      <c r="M24" s="90"/>
      <c r="N24" s="90"/>
      <c r="O24" s="90" t="s">
        <v>10</v>
      </c>
      <c r="P24" s="90"/>
      <c r="Q24" s="90"/>
      <c r="R24" s="90"/>
      <c r="S24" s="90" t="s">
        <v>10</v>
      </c>
      <c r="T24" s="90"/>
      <c r="U24" s="90"/>
      <c r="V24" s="90"/>
      <c r="W24" s="90"/>
      <c r="X24" s="90"/>
      <c r="Y24" s="90"/>
      <c r="Z24" s="90" t="s">
        <v>9</v>
      </c>
      <c r="AA24" s="90"/>
      <c r="AB24" s="90"/>
      <c r="AC24" s="90"/>
      <c r="AD24" s="90"/>
      <c r="AE24" s="90"/>
      <c r="AF24" s="90"/>
      <c r="AG24" s="90"/>
      <c r="AH24" s="90"/>
      <c r="AI24" s="90"/>
      <c r="AJ24" s="68">
        <f t="shared" si="2"/>
        <v>0</v>
      </c>
      <c r="AK24" s="68">
        <f t="shared" si="0"/>
        <v>1</v>
      </c>
      <c r="AL24" s="68">
        <f t="shared" si="1"/>
        <v>2</v>
      </c>
      <c r="AM24" s="23"/>
      <c r="AN24" s="23"/>
      <c r="AO24" s="23"/>
    </row>
    <row r="25" spans="1:44" s="1" customFormat="1" ht="30" customHeight="1">
      <c r="A25" s="74">
        <v>17</v>
      </c>
      <c r="B25" s="111" t="s">
        <v>332</v>
      </c>
      <c r="C25" s="128" t="s">
        <v>333</v>
      </c>
      <c r="D25" s="129" t="s">
        <v>334</v>
      </c>
      <c r="E25" s="88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23"/>
      <c r="AN25" s="23"/>
      <c r="AO25" s="23"/>
    </row>
    <row r="26" spans="1:44" s="1" customFormat="1" ht="30" customHeight="1">
      <c r="A26" s="74">
        <v>18</v>
      </c>
      <c r="B26" s="111" t="s">
        <v>335</v>
      </c>
      <c r="C26" s="128" t="s">
        <v>87</v>
      </c>
      <c r="D26" s="129" t="s">
        <v>336</v>
      </c>
      <c r="E26" s="88"/>
      <c r="F26" s="90"/>
      <c r="G26" s="90"/>
      <c r="H26" s="90" t="s">
        <v>10</v>
      </c>
      <c r="I26" s="90"/>
      <c r="J26" s="90"/>
      <c r="K26" s="90" t="s">
        <v>10</v>
      </c>
      <c r="L26" s="90"/>
      <c r="M26" s="90"/>
      <c r="N26" s="90" t="s">
        <v>784</v>
      </c>
      <c r="O26" s="90" t="s">
        <v>9</v>
      </c>
      <c r="P26" s="90"/>
      <c r="Q26" s="90"/>
      <c r="R26" s="90" t="s">
        <v>8</v>
      </c>
      <c r="S26" s="90" t="s">
        <v>10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68">
        <f t="shared" si="2"/>
        <v>1</v>
      </c>
      <c r="AK26" s="68">
        <f t="shared" si="0"/>
        <v>3</v>
      </c>
      <c r="AL26" s="68">
        <f t="shared" si="1"/>
        <v>3</v>
      </c>
      <c r="AM26" s="23"/>
      <c r="AN26" s="23"/>
      <c r="AO26" s="23"/>
    </row>
    <row r="27" spans="1:44" s="1" customFormat="1" ht="30" customHeight="1">
      <c r="A27" s="74">
        <v>19</v>
      </c>
      <c r="B27" s="111" t="s">
        <v>337</v>
      </c>
      <c r="C27" s="128" t="s">
        <v>136</v>
      </c>
      <c r="D27" s="129" t="s">
        <v>85</v>
      </c>
      <c r="E27" s="132"/>
      <c r="F27" s="132"/>
      <c r="G27" s="132"/>
      <c r="H27" s="132"/>
      <c r="I27" s="132" t="s">
        <v>9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23"/>
      <c r="AN27" s="23"/>
      <c r="AO27" s="23"/>
    </row>
    <row r="28" spans="1:44" s="1" customFormat="1" ht="30" customHeight="1">
      <c r="A28" s="74">
        <v>20</v>
      </c>
      <c r="B28" s="111" t="s">
        <v>338</v>
      </c>
      <c r="C28" s="128" t="s">
        <v>339</v>
      </c>
      <c r="D28" s="129" t="s">
        <v>340</v>
      </c>
      <c r="E28" s="88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23"/>
      <c r="AN28" s="23"/>
      <c r="AO28" s="23"/>
    </row>
    <row r="29" spans="1:44" s="1" customFormat="1" ht="30" customHeight="1">
      <c r="A29" s="74">
        <v>21</v>
      </c>
      <c r="B29" s="111" t="s">
        <v>341</v>
      </c>
      <c r="C29" s="128" t="s">
        <v>342</v>
      </c>
      <c r="D29" s="129" t="s">
        <v>96</v>
      </c>
      <c r="E29" s="88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23"/>
      <c r="AN29" s="23"/>
      <c r="AO29" s="23"/>
    </row>
    <row r="30" spans="1:44" s="1" customFormat="1" ht="30" customHeight="1">
      <c r="A30" s="74">
        <v>22</v>
      </c>
      <c r="B30" s="111" t="s">
        <v>345</v>
      </c>
      <c r="C30" s="128" t="s">
        <v>346</v>
      </c>
      <c r="D30" s="129" t="s">
        <v>38</v>
      </c>
      <c r="E30" s="88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23"/>
      <c r="AN30" s="23"/>
      <c r="AO30" s="23"/>
    </row>
    <row r="31" spans="1:44" s="1" customFormat="1" ht="30" customHeight="1">
      <c r="A31" s="74">
        <v>23</v>
      </c>
      <c r="B31" s="111" t="s">
        <v>347</v>
      </c>
      <c r="C31" s="128" t="s">
        <v>281</v>
      </c>
      <c r="D31" s="129" t="s">
        <v>38</v>
      </c>
      <c r="E31" s="88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23"/>
      <c r="AN31" s="23"/>
      <c r="AO31" s="23"/>
    </row>
    <row r="32" spans="1:44" s="1" customFormat="1" ht="48" customHeight="1">
      <c r="A32" s="236" t="s">
        <v>16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70">
        <f>SUM(AJ9:AJ31)</f>
        <v>30</v>
      </c>
      <c r="AK32" s="70">
        <f>SUM(AK9:AK31)</f>
        <v>16</v>
      </c>
      <c r="AL32" s="70">
        <f>SUM(AL9:AL31)</f>
        <v>14</v>
      </c>
      <c r="AM32" s="25"/>
      <c r="AN32" s="24"/>
      <c r="AO32" s="24"/>
      <c r="AP32" s="31"/>
      <c r="AQ32"/>
      <c r="AR32"/>
    </row>
    <row r="33" spans="1:43" s="1" customFormat="1" ht="30" customHeight="1">
      <c r="A33" s="9"/>
      <c r="B33" s="9"/>
      <c r="C33" s="10"/>
      <c r="D33" s="10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9"/>
      <c r="AK33" s="9"/>
      <c r="AL33" s="9"/>
      <c r="AM33" s="25"/>
      <c r="AN33" s="23"/>
      <c r="AO33" s="23"/>
    </row>
    <row r="34" spans="1:43" s="1" customFormat="1" ht="41.25" customHeight="1">
      <c r="A34" s="237" t="s">
        <v>17</v>
      </c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9"/>
      <c r="AJ34" s="26" t="s">
        <v>18</v>
      </c>
      <c r="AK34" s="26" t="s">
        <v>19</v>
      </c>
      <c r="AL34" s="26" t="s">
        <v>20</v>
      </c>
      <c r="AM34" s="27" t="s">
        <v>21</v>
      </c>
      <c r="AN34" s="27" t="s">
        <v>22</v>
      </c>
      <c r="AO34" s="27" t="s">
        <v>23</v>
      </c>
    </row>
    <row r="35" spans="1:43" s="1" customFormat="1" ht="30" customHeight="1">
      <c r="A35" s="68" t="s">
        <v>5</v>
      </c>
      <c r="B35" s="67"/>
      <c r="C35" s="228" t="s">
        <v>7</v>
      </c>
      <c r="D35" s="2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28" t="s">
        <v>24</v>
      </c>
      <c r="AK35" s="28" t="s">
        <v>25</v>
      </c>
      <c r="AL35" s="28" t="s">
        <v>26</v>
      </c>
      <c r="AM35" s="28" t="s">
        <v>27</v>
      </c>
      <c r="AN35" s="29" t="s">
        <v>28</v>
      </c>
      <c r="AO35" s="29" t="s">
        <v>29</v>
      </c>
    </row>
    <row r="36" spans="1:43" s="1" customFormat="1" ht="30" customHeight="1">
      <c r="A36" s="68">
        <v>1</v>
      </c>
      <c r="B36" s="145" t="s">
        <v>273</v>
      </c>
      <c r="C36" s="152" t="s">
        <v>274</v>
      </c>
      <c r="D36" s="153" t="s">
        <v>65</v>
      </c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30">
        <f>COUNTIF(E36:AI36,"BT")</f>
        <v>0</v>
      </c>
      <c r="AK36" s="30">
        <f>COUNTIF(F36:AJ36,"D")</f>
        <v>0</v>
      </c>
      <c r="AL36" s="30">
        <f>COUNTIF(G36:AK36,"ĐP")</f>
        <v>0</v>
      </c>
      <c r="AM36" s="30">
        <f>COUNTIF(H36:AL36,"CT")</f>
        <v>0</v>
      </c>
      <c r="AN36" s="30">
        <f>COUNTIF(I36:AM36,"HT")</f>
        <v>0</v>
      </c>
      <c r="AO36" s="30">
        <f>COUNTIF(J36:AN36,"VK")</f>
        <v>0</v>
      </c>
      <c r="AP36" s="234"/>
      <c r="AQ36" s="235"/>
    </row>
    <row r="37" spans="1:43" s="1" customFormat="1" ht="30" customHeight="1">
      <c r="A37" s="68">
        <v>2</v>
      </c>
      <c r="B37" s="145" t="s">
        <v>275</v>
      </c>
      <c r="C37" s="152" t="s">
        <v>276</v>
      </c>
      <c r="D37" s="153" t="s">
        <v>65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0">
        <f t="shared" ref="AJ37:AJ66" si="3">COUNTIF(E37:AI37,"BT")</f>
        <v>0</v>
      </c>
      <c r="AK37" s="30">
        <f t="shared" ref="AK37:AK66" si="4">COUNTIF(F37:AJ37,"D")</f>
        <v>0</v>
      </c>
      <c r="AL37" s="30">
        <f t="shared" ref="AL37:AL66" si="5">COUNTIF(G37:AK37,"ĐP")</f>
        <v>0</v>
      </c>
      <c r="AM37" s="30">
        <f t="shared" ref="AM37:AM66" si="6">COUNTIF(H37:AL37,"CT")</f>
        <v>0</v>
      </c>
      <c r="AN37" s="30">
        <f t="shared" ref="AN37:AN66" si="7">COUNTIF(I37:AM37,"HT")</f>
        <v>0</v>
      </c>
      <c r="AO37" s="30">
        <f t="shared" ref="AO37:AO66" si="8">COUNTIF(J37:AN37,"VK")</f>
        <v>0</v>
      </c>
      <c r="AP37" s="23"/>
      <c r="AQ37" s="23"/>
    </row>
    <row r="38" spans="1:43" s="1" customFormat="1" ht="30" customHeight="1">
      <c r="A38" s="68">
        <v>3</v>
      </c>
      <c r="B38" s="111" t="s">
        <v>306</v>
      </c>
      <c r="C38" s="128" t="s">
        <v>307</v>
      </c>
      <c r="D38" s="129" t="s">
        <v>50</v>
      </c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0">
        <f t="shared" si="3"/>
        <v>0</v>
      </c>
      <c r="AK38" s="30">
        <f t="shared" si="4"/>
        <v>0</v>
      </c>
      <c r="AL38" s="30">
        <f t="shared" si="5"/>
        <v>0</v>
      </c>
      <c r="AM38" s="30">
        <f t="shared" si="6"/>
        <v>0</v>
      </c>
      <c r="AN38" s="30">
        <f t="shared" si="7"/>
        <v>0</v>
      </c>
      <c r="AO38" s="30">
        <f t="shared" si="8"/>
        <v>0</v>
      </c>
      <c r="AP38" s="23"/>
      <c r="AQ38" s="23"/>
    </row>
    <row r="39" spans="1:43" s="1" customFormat="1" ht="30" customHeight="1">
      <c r="A39" s="68">
        <v>4</v>
      </c>
      <c r="B39" s="145" t="s">
        <v>282</v>
      </c>
      <c r="C39" s="152" t="s">
        <v>283</v>
      </c>
      <c r="D39" s="153" t="s">
        <v>284</v>
      </c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0">
        <f t="shared" si="3"/>
        <v>0</v>
      </c>
      <c r="AK39" s="30">
        <f t="shared" si="4"/>
        <v>0</v>
      </c>
      <c r="AL39" s="30">
        <f t="shared" si="5"/>
        <v>0</v>
      </c>
      <c r="AM39" s="30">
        <f t="shared" si="6"/>
        <v>0</v>
      </c>
      <c r="AN39" s="30">
        <f t="shared" si="7"/>
        <v>0</v>
      </c>
      <c r="AO39" s="30">
        <f t="shared" si="8"/>
        <v>0</v>
      </c>
      <c r="AP39" s="23"/>
      <c r="AQ39" s="23"/>
    </row>
    <row r="40" spans="1:43" s="1" customFormat="1" ht="30" customHeight="1">
      <c r="A40" s="68">
        <v>5</v>
      </c>
      <c r="B40" s="111" t="s">
        <v>308</v>
      </c>
      <c r="C40" s="128" t="s">
        <v>182</v>
      </c>
      <c r="D40" s="129" t="s">
        <v>84</v>
      </c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30">
        <f t="shared" si="3"/>
        <v>0</v>
      </c>
      <c r="AK40" s="30">
        <f t="shared" si="4"/>
        <v>0</v>
      </c>
      <c r="AL40" s="30">
        <f t="shared" si="5"/>
        <v>0</v>
      </c>
      <c r="AM40" s="30">
        <f t="shared" si="6"/>
        <v>0</v>
      </c>
      <c r="AN40" s="30">
        <f t="shared" si="7"/>
        <v>0</v>
      </c>
      <c r="AO40" s="30">
        <f t="shared" si="8"/>
        <v>0</v>
      </c>
      <c r="AP40" s="23"/>
      <c r="AQ40" s="23"/>
    </row>
    <row r="41" spans="1:43" s="1" customFormat="1" ht="30" customHeight="1">
      <c r="A41" s="68">
        <v>6</v>
      </c>
      <c r="B41" s="111" t="s">
        <v>309</v>
      </c>
      <c r="C41" s="128" t="s">
        <v>310</v>
      </c>
      <c r="D41" s="129" t="s">
        <v>30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0">
        <f t="shared" si="3"/>
        <v>0</v>
      </c>
      <c r="AK41" s="30">
        <f t="shared" si="4"/>
        <v>0</v>
      </c>
      <c r="AL41" s="30">
        <f t="shared" si="5"/>
        <v>0</v>
      </c>
      <c r="AM41" s="30">
        <f t="shared" si="6"/>
        <v>0</v>
      </c>
      <c r="AN41" s="30">
        <f t="shared" si="7"/>
        <v>0</v>
      </c>
      <c r="AO41" s="30">
        <f t="shared" si="8"/>
        <v>0</v>
      </c>
      <c r="AP41" s="23"/>
      <c r="AQ41" s="23"/>
    </row>
    <row r="42" spans="1:43" s="1" customFormat="1" ht="30" customHeight="1">
      <c r="A42" s="68">
        <v>7</v>
      </c>
      <c r="B42" s="145" t="s">
        <v>285</v>
      </c>
      <c r="C42" s="152" t="s">
        <v>86</v>
      </c>
      <c r="D42" s="153" t="s">
        <v>30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0">
        <f t="shared" si="3"/>
        <v>0</v>
      </c>
      <c r="AK42" s="30">
        <f t="shared" si="4"/>
        <v>0</v>
      </c>
      <c r="AL42" s="30">
        <f t="shared" si="5"/>
        <v>0</v>
      </c>
      <c r="AM42" s="30">
        <f t="shared" si="6"/>
        <v>0</v>
      </c>
      <c r="AN42" s="30">
        <f t="shared" si="7"/>
        <v>0</v>
      </c>
      <c r="AO42" s="30">
        <f t="shared" si="8"/>
        <v>0</v>
      </c>
      <c r="AP42" s="23"/>
      <c r="AQ42" s="23"/>
    </row>
    <row r="43" spans="1:43" s="1" customFormat="1" ht="30" customHeight="1">
      <c r="A43" s="68">
        <v>8</v>
      </c>
      <c r="B43" s="111" t="s">
        <v>311</v>
      </c>
      <c r="C43" s="128" t="s">
        <v>312</v>
      </c>
      <c r="D43" s="129" t="s">
        <v>313</v>
      </c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>
        <f t="shared" si="3"/>
        <v>0</v>
      </c>
      <c r="AK43" s="30">
        <f t="shared" si="4"/>
        <v>0</v>
      </c>
      <c r="AL43" s="30">
        <f t="shared" si="5"/>
        <v>0</v>
      </c>
      <c r="AM43" s="30">
        <f t="shared" si="6"/>
        <v>0</v>
      </c>
      <c r="AN43" s="30">
        <f t="shared" si="7"/>
        <v>0</v>
      </c>
      <c r="AO43" s="30">
        <f t="shared" si="8"/>
        <v>0</v>
      </c>
      <c r="AP43" s="23"/>
      <c r="AQ43" s="23"/>
    </row>
    <row r="44" spans="1:43" s="1" customFormat="1" ht="30" customHeight="1">
      <c r="A44" s="68">
        <v>9</v>
      </c>
      <c r="B44" s="145" t="s">
        <v>286</v>
      </c>
      <c r="C44" s="152" t="s">
        <v>287</v>
      </c>
      <c r="D44" s="153" t="s">
        <v>152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23"/>
      <c r="AQ44" s="23"/>
    </row>
    <row r="45" spans="1:43" s="1" customFormat="1" ht="30" customHeight="1">
      <c r="A45" s="68">
        <v>10</v>
      </c>
      <c r="B45" s="145" t="s">
        <v>288</v>
      </c>
      <c r="C45" s="152" t="s">
        <v>114</v>
      </c>
      <c r="D45" s="153" t="s">
        <v>13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6"/>
        <v>0</v>
      </c>
      <c r="AN45" s="30">
        <f t="shared" si="7"/>
        <v>0</v>
      </c>
      <c r="AO45" s="30">
        <f t="shared" si="8"/>
        <v>0</v>
      </c>
      <c r="AP45" s="23"/>
      <c r="AQ45" s="23"/>
    </row>
    <row r="46" spans="1:43" s="1" customFormat="1" ht="30" customHeight="1">
      <c r="A46" s="68">
        <v>11</v>
      </c>
      <c r="B46" s="111" t="s">
        <v>314</v>
      </c>
      <c r="C46" s="128" t="s">
        <v>76</v>
      </c>
      <c r="D46" s="129" t="s">
        <v>113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6"/>
        <v>0</v>
      </c>
      <c r="AN46" s="30">
        <f t="shared" si="7"/>
        <v>0</v>
      </c>
      <c r="AO46" s="30">
        <f t="shared" si="8"/>
        <v>0</v>
      </c>
      <c r="AP46" s="23"/>
      <c r="AQ46" s="23"/>
    </row>
    <row r="47" spans="1:43" s="1" customFormat="1" ht="30" customHeight="1">
      <c r="A47" s="68">
        <v>12</v>
      </c>
      <c r="B47" s="111" t="s">
        <v>315</v>
      </c>
      <c r="C47" s="128" t="s">
        <v>316</v>
      </c>
      <c r="D47" s="129" t="s">
        <v>54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23"/>
      <c r="AQ47" s="23"/>
    </row>
    <row r="48" spans="1:43" s="1" customFormat="1" ht="30" customHeight="1">
      <c r="A48" s="68">
        <v>13</v>
      </c>
      <c r="B48" s="111" t="s">
        <v>317</v>
      </c>
      <c r="C48" s="128" t="s">
        <v>318</v>
      </c>
      <c r="D48" s="129" t="s">
        <v>82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23"/>
      <c r="AQ48" s="23"/>
    </row>
    <row r="49" spans="1:43" s="1" customFormat="1" ht="30" customHeight="1">
      <c r="A49" s="68">
        <v>14</v>
      </c>
      <c r="B49" s="111" t="s">
        <v>319</v>
      </c>
      <c r="C49" s="128" t="s">
        <v>36</v>
      </c>
      <c r="D49" s="129" t="s">
        <v>31</v>
      </c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234"/>
      <c r="AQ49" s="235"/>
    </row>
    <row r="50" spans="1:43" s="1" customFormat="1" ht="30" customHeight="1">
      <c r="A50" s="68">
        <v>15</v>
      </c>
      <c r="B50" s="111" t="s">
        <v>320</v>
      </c>
      <c r="C50" s="128" t="s">
        <v>201</v>
      </c>
      <c r="D50" s="129" t="s">
        <v>15</v>
      </c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</row>
    <row r="51" spans="1:43" s="1" customFormat="1" ht="30" customHeight="1">
      <c r="A51" s="68">
        <v>16</v>
      </c>
      <c r="B51" s="111" t="s">
        <v>321</v>
      </c>
      <c r="C51" s="128" t="s">
        <v>322</v>
      </c>
      <c r="D51" s="129" t="s">
        <v>15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</row>
    <row r="52" spans="1:43" s="1" customFormat="1" ht="30" customHeight="1">
      <c r="A52" s="68">
        <v>17</v>
      </c>
      <c r="B52" s="111" t="s">
        <v>323</v>
      </c>
      <c r="C52" s="128" t="s">
        <v>324</v>
      </c>
      <c r="D52" s="129" t="s">
        <v>15</v>
      </c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0">
        <f t="shared" si="3"/>
        <v>0</v>
      </c>
      <c r="AK52" s="30">
        <f t="shared" si="4"/>
        <v>0</v>
      </c>
      <c r="AL52" s="30">
        <f t="shared" si="5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</row>
    <row r="53" spans="1:43" s="1" customFormat="1" ht="30" customHeight="1">
      <c r="A53" s="68">
        <v>18</v>
      </c>
      <c r="B53" s="111" t="s">
        <v>325</v>
      </c>
      <c r="C53" s="128" t="s">
        <v>326</v>
      </c>
      <c r="D53" s="129" t="s">
        <v>110</v>
      </c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</row>
    <row r="54" spans="1:43" s="1" customFormat="1" ht="30" customHeight="1">
      <c r="A54" s="68">
        <v>19</v>
      </c>
      <c r="B54" s="111" t="s">
        <v>327</v>
      </c>
      <c r="C54" s="128" t="s">
        <v>328</v>
      </c>
      <c r="D54" s="129" t="s">
        <v>91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</row>
    <row r="55" spans="1:43" s="1" customFormat="1" ht="30" customHeight="1">
      <c r="A55" s="68">
        <v>20</v>
      </c>
      <c r="B55" s="111" t="s">
        <v>329</v>
      </c>
      <c r="C55" s="128" t="s">
        <v>330</v>
      </c>
      <c r="D55" s="129" t="s">
        <v>331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</row>
    <row r="56" spans="1:43" s="1" customFormat="1" ht="30" customHeight="1">
      <c r="A56" s="68">
        <v>21</v>
      </c>
      <c r="B56" s="111" t="s">
        <v>332</v>
      </c>
      <c r="C56" s="128" t="s">
        <v>333</v>
      </c>
      <c r="D56" s="129" t="s">
        <v>334</v>
      </c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1" customFormat="1" ht="30" customHeight="1">
      <c r="A57" s="68">
        <v>22</v>
      </c>
      <c r="B57" s="111" t="s">
        <v>335</v>
      </c>
      <c r="C57" s="128" t="s">
        <v>87</v>
      </c>
      <c r="D57" s="129" t="s">
        <v>336</v>
      </c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1" customFormat="1" ht="30" customHeight="1">
      <c r="A58" s="68">
        <v>23</v>
      </c>
      <c r="B58" s="111" t="s">
        <v>337</v>
      </c>
      <c r="C58" s="128" t="s">
        <v>136</v>
      </c>
      <c r="D58" s="129" t="s">
        <v>85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 t="s">
        <v>19</v>
      </c>
      <c r="AF58" s="15"/>
      <c r="AG58" s="15"/>
      <c r="AH58" s="15"/>
      <c r="AI58" s="15"/>
      <c r="AJ58" s="30">
        <f t="shared" si="3"/>
        <v>0</v>
      </c>
      <c r="AK58" s="30">
        <f t="shared" si="4"/>
        <v>1</v>
      </c>
      <c r="AL58" s="30">
        <f t="shared" si="5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1" customFormat="1" ht="30" customHeight="1">
      <c r="A59" s="68">
        <v>24</v>
      </c>
      <c r="B59" s="111" t="s">
        <v>338</v>
      </c>
      <c r="C59" s="128" t="s">
        <v>339</v>
      </c>
      <c r="D59" s="129" t="s">
        <v>340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6"/>
        <v>0</v>
      </c>
      <c r="AN59" s="30">
        <f t="shared" si="7"/>
        <v>0</v>
      </c>
      <c r="AO59" s="30">
        <f t="shared" si="8"/>
        <v>0</v>
      </c>
    </row>
    <row r="60" spans="1:43" s="1" customFormat="1" ht="30" customHeight="1">
      <c r="A60" s="68">
        <v>25</v>
      </c>
      <c r="B60" s="111" t="s">
        <v>341</v>
      </c>
      <c r="C60" s="128" t="s">
        <v>342</v>
      </c>
      <c r="D60" s="129" t="s">
        <v>96</v>
      </c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</row>
    <row r="61" spans="1:43" s="1" customFormat="1" ht="30" customHeight="1">
      <c r="A61" s="68">
        <v>26</v>
      </c>
      <c r="B61" s="111" t="s">
        <v>343</v>
      </c>
      <c r="C61" s="128" t="s">
        <v>344</v>
      </c>
      <c r="D61" s="129" t="s">
        <v>38</v>
      </c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6"/>
        <v>0</v>
      </c>
      <c r="AN61" s="30">
        <f t="shared" si="7"/>
        <v>0</v>
      </c>
      <c r="AO61" s="30">
        <f t="shared" si="8"/>
        <v>0</v>
      </c>
    </row>
    <row r="62" spans="1:43" s="1" customFormat="1" ht="30" customHeight="1">
      <c r="A62" s="68">
        <v>27</v>
      </c>
      <c r="B62" s="111" t="s">
        <v>345</v>
      </c>
      <c r="C62" s="128" t="s">
        <v>346</v>
      </c>
      <c r="D62" s="129" t="s">
        <v>38</v>
      </c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6"/>
        <v>0</v>
      </c>
      <c r="AN62" s="30">
        <f t="shared" si="7"/>
        <v>0</v>
      </c>
      <c r="AO62" s="30">
        <f t="shared" si="8"/>
        <v>0</v>
      </c>
    </row>
    <row r="63" spans="1:43" s="1" customFormat="1" ht="30" customHeight="1">
      <c r="A63" s="68">
        <v>28</v>
      </c>
      <c r="B63" s="111" t="s">
        <v>347</v>
      </c>
      <c r="C63" s="128" t="s">
        <v>281</v>
      </c>
      <c r="D63" s="129" t="s">
        <v>38</v>
      </c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6"/>
        <v>0</v>
      </c>
      <c r="AN63" s="30">
        <f t="shared" si="7"/>
        <v>0</v>
      </c>
      <c r="AO63" s="30">
        <f t="shared" si="8"/>
        <v>0</v>
      </c>
    </row>
    <row r="64" spans="1:43" s="1" customFormat="1" ht="30" customHeight="1">
      <c r="A64" s="68">
        <v>29</v>
      </c>
      <c r="B64" s="74"/>
      <c r="C64" s="75"/>
      <c r="D64" s="76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6"/>
        <v>0</v>
      </c>
      <c r="AN64" s="30">
        <f t="shared" si="7"/>
        <v>0</v>
      </c>
      <c r="AO64" s="30">
        <f t="shared" si="8"/>
        <v>0</v>
      </c>
    </row>
    <row r="65" spans="1:41" s="1" customFormat="1" ht="30" customHeight="1">
      <c r="A65" s="68">
        <v>30</v>
      </c>
      <c r="B65" s="74"/>
      <c r="C65" s="75"/>
      <c r="D65" s="76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</row>
    <row r="66" spans="1:41" s="1" customFormat="1" ht="30" customHeight="1">
      <c r="A66" s="68">
        <v>31</v>
      </c>
      <c r="B66" s="82"/>
      <c r="C66" s="82"/>
      <c r="D66" s="82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0">
        <f t="shared" si="3"/>
        <v>0</v>
      </c>
      <c r="AK66" s="30">
        <f t="shared" si="4"/>
        <v>0</v>
      </c>
      <c r="AL66" s="30">
        <f t="shared" si="5"/>
        <v>0</v>
      </c>
      <c r="AM66" s="30">
        <f t="shared" si="6"/>
        <v>0</v>
      </c>
      <c r="AN66" s="30">
        <f t="shared" si="7"/>
        <v>0</v>
      </c>
      <c r="AO66" s="30">
        <f t="shared" si="8"/>
        <v>0</v>
      </c>
    </row>
    <row r="67" spans="1:41" ht="51" customHeight="1">
      <c r="A67" s="236" t="s">
        <v>16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70">
        <f t="shared" ref="AJ67:AO67" si="9">SUM(AJ36:AJ66)</f>
        <v>0</v>
      </c>
      <c r="AK67" s="70">
        <f t="shared" si="9"/>
        <v>1</v>
      </c>
      <c r="AL67" s="70">
        <f t="shared" si="9"/>
        <v>0</v>
      </c>
      <c r="AM67" s="70">
        <f t="shared" si="9"/>
        <v>0</v>
      </c>
      <c r="AN67" s="70">
        <f t="shared" si="9"/>
        <v>0</v>
      </c>
      <c r="AO67" s="70">
        <f t="shared" si="9"/>
        <v>0</v>
      </c>
    </row>
    <row r="68" spans="1:41" ht="15.75" customHeight="1">
      <c r="A68" s="24"/>
      <c r="B68" s="24"/>
      <c r="C68" s="226"/>
      <c r="D68" s="226"/>
      <c r="E68" s="31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41" ht="15.75" customHeight="1">
      <c r="C69" s="66"/>
      <c r="D69" s="31"/>
      <c r="E69" s="3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41" ht="15.75" customHeight="1">
      <c r="C70" s="66"/>
      <c r="D70" s="31"/>
      <c r="E70" s="3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1" ht="15.75" customHeight="1">
      <c r="C71" s="226"/>
      <c r="D71" s="226"/>
      <c r="E71" s="3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41" ht="15.75" customHeight="1">
      <c r="C72" s="226"/>
      <c r="D72" s="226"/>
      <c r="E72" s="226"/>
      <c r="F72" s="226"/>
      <c r="G72" s="226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41" ht="15.75" customHeight="1">
      <c r="C73" s="226"/>
      <c r="D73" s="226"/>
      <c r="E73" s="226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41" ht="15.75" customHeight="1">
      <c r="C74" s="226"/>
      <c r="D74" s="226"/>
      <c r="E74" s="3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67:AI67"/>
    <mergeCell ref="C68:D68"/>
    <mergeCell ref="C73:E73"/>
    <mergeCell ref="C74:D74"/>
    <mergeCell ref="C72:G72"/>
    <mergeCell ref="C35:D35"/>
    <mergeCell ref="C71:D71"/>
    <mergeCell ref="AP36:AQ36"/>
    <mergeCell ref="AP49:AQ49"/>
    <mergeCell ref="AM22:AN22"/>
    <mergeCell ref="A32:AI32"/>
    <mergeCell ref="A34:AI3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6"/>
  <sheetViews>
    <sheetView topLeftCell="A13" zoomScale="55" zoomScaleNormal="55" workbookViewId="0">
      <selection activeCell="AG24" sqref="AG24"/>
    </sheetView>
  </sheetViews>
  <sheetFormatPr defaultColWidth="9.33203125" defaultRowHeight="18"/>
  <cols>
    <col min="1" max="1" width="8.6640625" style="42" customWidth="1"/>
    <col min="2" max="2" width="26.83203125" style="42" customWidth="1"/>
    <col min="3" max="3" width="29.6640625" style="42" customWidth="1"/>
    <col min="4" max="4" width="11.6640625" style="42" customWidth="1"/>
    <col min="5" max="35" width="7" style="42" customWidth="1"/>
    <col min="36" max="38" width="8.33203125" style="42" customWidth="1"/>
    <col min="39" max="39" width="10.83203125" style="42" customWidth="1"/>
    <col min="40" max="40" width="12.1640625" style="42" customWidth="1"/>
    <col min="41" max="41" width="10.83203125" style="42" customWidth="1"/>
    <col min="42" max="16384" width="9.33203125" style="42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08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08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27" t="s">
        <v>761</v>
      </c>
      <c r="AG6" s="227"/>
      <c r="AH6" s="227"/>
      <c r="AI6" s="227"/>
      <c r="AJ6" s="227"/>
      <c r="AK6" s="227"/>
      <c r="AL6" s="59"/>
    </row>
    <row r="7" spans="1:41" ht="15.75" customHeight="1">
      <c r="AE7" s="18"/>
      <c r="AF7" s="18"/>
      <c r="AG7" s="18"/>
      <c r="AH7" s="18"/>
      <c r="AI7" s="44"/>
    </row>
    <row r="8" spans="1:41" s="45" customFormat="1" ht="33" customHeight="1">
      <c r="A8" s="58" t="s">
        <v>5</v>
      </c>
      <c r="B8" s="56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45" customFormat="1" ht="30" customHeight="1">
      <c r="A9" s="58">
        <v>1</v>
      </c>
      <c r="B9" s="146" t="s">
        <v>453</v>
      </c>
      <c r="C9" s="147" t="s">
        <v>454</v>
      </c>
      <c r="D9" s="148" t="s">
        <v>89</v>
      </c>
      <c r="E9" s="92"/>
      <c r="F9" s="6"/>
      <c r="G9" s="6"/>
      <c r="H9" s="6"/>
      <c r="I9" s="77"/>
      <c r="J9" s="6"/>
      <c r="K9" s="6" t="s">
        <v>9</v>
      </c>
      <c r="L9" s="6"/>
      <c r="M9" s="90"/>
      <c r="N9" s="6"/>
      <c r="O9" s="6"/>
      <c r="P9" s="77"/>
      <c r="Q9" s="6"/>
      <c r="R9" s="77" t="s">
        <v>8</v>
      </c>
      <c r="S9" s="6"/>
      <c r="T9" s="6"/>
      <c r="U9" s="6"/>
      <c r="V9" s="77"/>
      <c r="W9" s="77"/>
      <c r="X9" s="6"/>
      <c r="Y9" s="6" t="s">
        <v>8</v>
      </c>
      <c r="Z9" s="6"/>
      <c r="AA9" s="6"/>
      <c r="AB9" s="6"/>
      <c r="AC9" s="6"/>
      <c r="AD9" s="77"/>
      <c r="AE9" s="6"/>
      <c r="AF9" s="6" t="s">
        <v>9</v>
      </c>
      <c r="AG9" s="6"/>
      <c r="AH9" s="6"/>
      <c r="AI9" s="6"/>
      <c r="AJ9" s="58">
        <f>COUNTIF(E9:AI9,"K")+2*COUNTIF(E9:AI9,"2K")+COUNTIF(E9:AI9,"TK")+COUNTIF(E9:AI9,"KT")</f>
        <v>2</v>
      </c>
      <c r="AK9" s="58">
        <f t="shared" ref="AK9:AK29" si="0">COUNTIF(E9:AI9,"P")+2*COUNTIF(F9:AJ9,"2P")</f>
        <v>2</v>
      </c>
      <c r="AL9" s="58">
        <f t="shared" ref="AL9:AL29" si="1">COUNTIF(E9:AI9,"T")+2*COUNTIF(E9:AI9,"2T")+COUNTIF(E9:AI9,"TK")+COUNTIF(E9:AI9,"KT")</f>
        <v>0</v>
      </c>
      <c r="AM9" s="46"/>
      <c r="AN9" s="47"/>
      <c r="AO9" s="57"/>
    </row>
    <row r="10" spans="1:41" s="45" customFormat="1" ht="30" customHeight="1">
      <c r="A10" s="58">
        <v>2</v>
      </c>
      <c r="B10" s="146" t="s">
        <v>653</v>
      </c>
      <c r="C10" s="147" t="s">
        <v>654</v>
      </c>
      <c r="D10" s="148" t="s">
        <v>49</v>
      </c>
      <c r="E10" s="39"/>
      <c r="F10" s="78"/>
      <c r="G10" s="78"/>
      <c r="H10" s="78"/>
      <c r="I10" s="77"/>
      <c r="J10" s="78"/>
      <c r="K10" s="78"/>
      <c r="L10" s="78" t="s">
        <v>8</v>
      </c>
      <c r="M10" s="91"/>
      <c r="N10" s="78"/>
      <c r="O10" s="78"/>
      <c r="P10" s="77"/>
      <c r="Q10" s="78"/>
      <c r="R10" s="77"/>
      <c r="S10" s="78"/>
      <c r="T10" s="78"/>
      <c r="U10" s="78"/>
      <c r="V10" s="77"/>
      <c r="W10" s="77"/>
      <c r="X10" s="78"/>
      <c r="Y10" s="78"/>
      <c r="Z10" s="78"/>
      <c r="AA10" s="78"/>
      <c r="AB10" s="78"/>
      <c r="AC10" s="78"/>
      <c r="AD10" s="77"/>
      <c r="AE10" s="78"/>
      <c r="AF10" s="78"/>
      <c r="AG10" s="78"/>
      <c r="AH10" s="78"/>
      <c r="AI10" s="78"/>
      <c r="AJ10" s="58">
        <f t="shared" ref="AJ10:AJ29" si="2">COUNTIF(E10:AI10,"K")+2*COUNTIF(E10:AI10,"2K")+COUNTIF(E10:AI10,"TK")+COUNTIF(E10:AI10,"KT")</f>
        <v>1</v>
      </c>
      <c r="AK10" s="58">
        <f t="shared" si="0"/>
        <v>0</v>
      </c>
      <c r="AL10" s="58">
        <f t="shared" si="1"/>
        <v>0</v>
      </c>
      <c r="AM10" s="57"/>
      <c r="AN10" s="57"/>
      <c r="AO10" s="57"/>
    </row>
    <row r="11" spans="1:41" s="45" customFormat="1" ht="30" customHeight="1">
      <c r="A11" s="108">
        <v>3</v>
      </c>
      <c r="B11" s="146" t="s">
        <v>457</v>
      </c>
      <c r="C11" s="147" t="s">
        <v>458</v>
      </c>
      <c r="D11" s="148" t="s">
        <v>67</v>
      </c>
      <c r="E11" s="92" t="s">
        <v>10</v>
      </c>
      <c r="F11" s="6"/>
      <c r="G11" s="6"/>
      <c r="H11" s="6"/>
      <c r="I11" s="77"/>
      <c r="J11" s="6"/>
      <c r="K11" s="6" t="s">
        <v>9</v>
      </c>
      <c r="L11" s="6"/>
      <c r="M11" s="90" t="s">
        <v>8</v>
      </c>
      <c r="N11" s="6"/>
      <c r="O11" s="6"/>
      <c r="P11" s="77"/>
      <c r="Q11" s="6"/>
      <c r="R11" s="77" t="s">
        <v>8</v>
      </c>
      <c r="S11" s="6"/>
      <c r="T11" s="6"/>
      <c r="U11" s="6"/>
      <c r="V11" s="77"/>
      <c r="W11" s="77"/>
      <c r="X11" s="6"/>
      <c r="Y11" s="6"/>
      <c r="Z11" s="6" t="s">
        <v>9</v>
      </c>
      <c r="AA11" s="6"/>
      <c r="AB11" s="6"/>
      <c r="AC11" s="6"/>
      <c r="AD11" s="77"/>
      <c r="AE11" s="6"/>
      <c r="AF11" s="6"/>
      <c r="AG11" s="6" t="s">
        <v>8</v>
      </c>
      <c r="AH11" s="6"/>
      <c r="AI11" s="6"/>
      <c r="AJ11" s="58">
        <f t="shared" si="2"/>
        <v>3</v>
      </c>
      <c r="AK11" s="58">
        <f t="shared" si="0"/>
        <v>2</v>
      </c>
      <c r="AL11" s="58">
        <f t="shared" si="1"/>
        <v>1</v>
      </c>
      <c r="AM11" s="57"/>
      <c r="AN11" s="57"/>
      <c r="AO11" s="57"/>
    </row>
    <row r="12" spans="1:41" s="45" customFormat="1" ht="30" customHeight="1">
      <c r="A12" s="108">
        <v>4</v>
      </c>
      <c r="B12" s="146">
        <v>2010010041</v>
      </c>
      <c r="C12" s="147" t="s">
        <v>182</v>
      </c>
      <c r="D12" s="148" t="s">
        <v>71</v>
      </c>
      <c r="E12" s="92"/>
      <c r="F12" s="6"/>
      <c r="G12" s="6"/>
      <c r="H12" s="6"/>
      <c r="I12" s="77"/>
      <c r="J12" s="6"/>
      <c r="K12" s="6"/>
      <c r="L12" s="6"/>
      <c r="M12" s="90"/>
      <c r="N12" s="6"/>
      <c r="O12" s="6"/>
      <c r="P12" s="77"/>
      <c r="Q12" s="6"/>
      <c r="R12" s="77"/>
      <c r="S12" s="6"/>
      <c r="T12" s="6"/>
      <c r="U12" s="6"/>
      <c r="V12" s="77"/>
      <c r="W12" s="77"/>
      <c r="X12" s="6"/>
      <c r="Y12" s="6"/>
      <c r="Z12" s="6"/>
      <c r="AA12" s="6"/>
      <c r="AB12" s="6"/>
      <c r="AC12" s="6"/>
      <c r="AD12" s="77"/>
      <c r="AE12" s="6"/>
      <c r="AF12" s="6" t="s">
        <v>9</v>
      </c>
      <c r="AG12" s="6"/>
      <c r="AH12" s="6"/>
      <c r="AI12" s="6"/>
      <c r="AJ12" s="58">
        <f t="shared" si="2"/>
        <v>0</v>
      </c>
      <c r="AK12" s="58">
        <f t="shared" si="0"/>
        <v>1</v>
      </c>
      <c r="AL12" s="58">
        <f t="shared" si="1"/>
        <v>0</v>
      </c>
      <c r="AM12" s="57"/>
      <c r="AN12" s="57"/>
      <c r="AO12" s="57"/>
    </row>
    <row r="13" spans="1:41" s="45" customFormat="1" ht="30" customHeight="1">
      <c r="A13" s="108">
        <v>5</v>
      </c>
      <c r="B13" s="146" t="s">
        <v>658</v>
      </c>
      <c r="C13" s="147" t="s">
        <v>39</v>
      </c>
      <c r="D13" s="148" t="s">
        <v>51</v>
      </c>
      <c r="E13" s="39"/>
      <c r="F13" s="78"/>
      <c r="G13" s="78"/>
      <c r="H13" s="78"/>
      <c r="I13" s="77"/>
      <c r="J13" s="78"/>
      <c r="K13" s="78"/>
      <c r="L13" s="78"/>
      <c r="M13" s="91"/>
      <c r="N13" s="78"/>
      <c r="O13" s="78"/>
      <c r="P13" s="77"/>
      <c r="Q13" s="78"/>
      <c r="R13" s="77"/>
      <c r="S13" s="78"/>
      <c r="T13" s="78"/>
      <c r="U13" s="78"/>
      <c r="V13" s="77"/>
      <c r="W13" s="77"/>
      <c r="X13" s="78"/>
      <c r="Y13" s="78"/>
      <c r="Z13" s="78"/>
      <c r="AA13" s="78"/>
      <c r="AB13" s="78"/>
      <c r="AC13" s="78"/>
      <c r="AD13" s="77"/>
      <c r="AE13" s="78"/>
      <c r="AF13" s="78"/>
      <c r="AG13" s="78"/>
      <c r="AH13" s="78"/>
      <c r="AI13" s="78"/>
      <c r="AJ13" s="58">
        <f t="shared" si="2"/>
        <v>0</v>
      </c>
      <c r="AK13" s="58">
        <f t="shared" si="0"/>
        <v>0</v>
      </c>
      <c r="AL13" s="58">
        <f t="shared" si="1"/>
        <v>0</v>
      </c>
      <c r="AM13" s="57"/>
      <c r="AN13" s="57"/>
      <c r="AO13" s="57"/>
    </row>
    <row r="14" spans="1:41" s="45" customFormat="1" ht="30" customHeight="1">
      <c r="A14" s="108">
        <v>6</v>
      </c>
      <c r="B14" s="146" t="s">
        <v>659</v>
      </c>
      <c r="C14" s="147" t="s">
        <v>42</v>
      </c>
      <c r="D14" s="148" t="s">
        <v>542</v>
      </c>
      <c r="E14" s="92"/>
      <c r="F14" s="6"/>
      <c r="G14" s="6"/>
      <c r="H14" s="6"/>
      <c r="I14" s="77"/>
      <c r="J14" s="6"/>
      <c r="K14" s="6" t="s">
        <v>8</v>
      </c>
      <c r="L14" s="6" t="s">
        <v>8</v>
      </c>
      <c r="M14" s="90"/>
      <c r="N14" s="6"/>
      <c r="O14" s="6"/>
      <c r="P14" s="77"/>
      <c r="Q14" s="6"/>
      <c r="R14" s="77" t="s">
        <v>8</v>
      </c>
      <c r="S14" s="6"/>
      <c r="T14" s="6"/>
      <c r="U14" s="6"/>
      <c r="V14" s="77"/>
      <c r="W14" s="77"/>
      <c r="X14" s="6"/>
      <c r="Y14" s="6"/>
      <c r="Z14" s="6"/>
      <c r="AA14" s="6"/>
      <c r="AB14" s="6"/>
      <c r="AC14" s="6"/>
      <c r="AD14" s="77"/>
      <c r="AE14" s="6"/>
      <c r="AF14" s="6" t="s">
        <v>9</v>
      </c>
      <c r="AG14" s="6" t="s">
        <v>8</v>
      </c>
      <c r="AH14" s="6"/>
      <c r="AI14" s="6"/>
      <c r="AJ14" s="58">
        <f t="shared" si="2"/>
        <v>4</v>
      </c>
      <c r="AK14" s="58">
        <f t="shared" si="0"/>
        <v>1</v>
      </c>
      <c r="AL14" s="58">
        <f t="shared" si="1"/>
        <v>0</v>
      </c>
      <c r="AM14" s="57"/>
      <c r="AN14" s="57"/>
      <c r="AO14" s="57"/>
    </row>
    <row r="15" spans="1:41" s="45" customFormat="1" ht="30" customHeight="1">
      <c r="A15" s="108">
        <v>7</v>
      </c>
      <c r="B15" s="146" t="s">
        <v>470</v>
      </c>
      <c r="C15" s="190" t="s">
        <v>471</v>
      </c>
      <c r="D15" s="148" t="s">
        <v>30</v>
      </c>
      <c r="E15" s="92"/>
      <c r="F15" s="6"/>
      <c r="G15" s="6"/>
      <c r="H15" s="6"/>
      <c r="I15" s="77"/>
      <c r="J15" s="6"/>
      <c r="K15" s="6"/>
      <c r="L15" s="6"/>
      <c r="M15" s="90"/>
      <c r="N15" s="6"/>
      <c r="O15" s="6"/>
      <c r="P15" s="77"/>
      <c r="Q15" s="6"/>
      <c r="R15" s="77"/>
      <c r="S15" s="6"/>
      <c r="T15" s="6"/>
      <c r="U15" s="6"/>
      <c r="V15" s="77"/>
      <c r="W15" s="77"/>
      <c r="X15" s="6"/>
      <c r="Y15" s="6"/>
      <c r="Z15" s="6"/>
      <c r="AA15" s="6"/>
      <c r="AB15" s="6"/>
      <c r="AC15" s="6"/>
      <c r="AD15" s="77"/>
      <c r="AE15" s="6"/>
      <c r="AF15" s="6"/>
      <c r="AG15" s="6"/>
      <c r="AH15" s="6"/>
      <c r="AI15" s="6"/>
      <c r="AJ15" s="58">
        <f t="shared" si="2"/>
        <v>0</v>
      </c>
      <c r="AK15" s="58">
        <f t="shared" si="0"/>
        <v>0</v>
      </c>
      <c r="AL15" s="58">
        <f t="shared" si="1"/>
        <v>0</v>
      </c>
      <c r="AM15" s="57"/>
      <c r="AN15" s="57"/>
      <c r="AO15" s="57"/>
    </row>
    <row r="16" spans="1:41" s="45" customFormat="1" ht="30" customHeight="1">
      <c r="A16" s="108">
        <v>8</v>
      </c>
      <c r="B16" s="146" t="s">
        <v>469</v>
      </c>
      <c r="C16" s="147" t="s">
        <v>101</v>
      </c>
      <c r="D16" s="148" t="s">
        <v>30</v>
      </c>
      <c r="E16" s="92"/>
      <c r="F16" s="6"/>
      <c r="G16" s="6"/>
      <c r="H16" s="6"/>
      <c r="I16" s="77"/>
      <c r="J16" s="6"/>
      <c r="K16" s="6"/>
      <c r="L16" s="6"/>
      <c r="M16" s="90"/>
      <c r="N16" s="6"/>
      <c r="O16" s="6"/>
      <c r="P16" s="77"/>
      <c r="Q16" s="6"/>
      <c r="R16" s="77" t="s">
        <v>8</v>
      </c>
      <c r="S16" s="6"/>
      <c r="T16" s="6" t="s">
        <v>8</v>
      </c>
      <c r="U16" s="6"/>
      <c r="V16" s="77"/>
      <c r="W16" s="77"/>
      <c r="X16" s="6"/>
      <c r="Y16" s="6" t="s">
        <v>8</v>
      </c>
      <c r="Z16" s="6" t="s">
        <v>9</v>
      </c>
      <c r="AA16" s="6"/>
      <c r="AB16" s="6"/>
      <c r="AC16" s="6" t="s">
        <v>9</v>
      </c>
      <c r="AD16" s="77"/>
      <c r="AE16" s="6"/>
      <c r="AF16" s="6"/>
      <c r="AG16" s="6"/>
      <c r="AH16" s="6"/>
      <c r="AI16" s="6"/>
      <c r="AJ16" s="58">
        <f t="shared" si="2"/>
        <v>3</v>
      </c>
      <c r="AK16" s="58">
        <f t="shared" si="0"/>
        <v>2</v>
      </c>
      <c r="AL16" s="58">
        <f t="shared" si="1"/>
        <v>0</v>
      </c>
      <c r="AM16" s="57"/>
      <c r="AN16" s="57"/>
      <c r="AO16" s="57"/>
    </row>
    <row r="17" spans="1:41" s="45" customFormat="1" ht="30" customHeight="1">
      <c r="A17" s="108">
        <v>9</v>
      </c>
      <c r="B17" s="146" t="s">
        <v>472</v>
      </c>
      <c r="C17" s="147" t="s">
        <v>95</v>
      </c>
      <c r="D17" s="148" t="s">
        <v>313</v>
      </c>
      <c r="E17" s="39"/>
      <c r="F17" s="78"/>
      <c r="G17" s="78"/>
      <c r="H17" s="78"/>
      <c r="I17" s="77"/>
      <c r="J17" s="78"/>
      <c r="K17" s="78"/>
      <c r="L17" s="78"/>
      <c r="M17" s="91" t="s">
        <v>9</v>
      </c>
      <c r="N17" s="78"/>
      <c r="O17" s="78"/>
      <c r="P17" s="77"/>
      <c r="Q17" s="78"/>
      <c r="R17" s="77" t="s">
        <v>8</v>
      </c>
      <c r="S17" s="78"/>
      <c r="T17" s="78"/>
      <c r="U17" s="78"/>
      <c r="V17" s="77"/>
      <c r="W17" s="77"/>
      <c r="X17" s="78"/>
      <c r="Y17" s="78"/>
      <c r="Z17" s="78"/>
      <c r="AA17" s="78"/>
      <c r="AB17" s="78"/>
      <c r="AC17" s="78"/>
      <c r="AD17" s="77"/>
      <c r="AE17" s="78"/>
      <c r="AF17" s="78"/>
      <c r="AG17" s="78"/>
      <c r="AH17" s="78"/>
      <c r="AI17" s="78"/>
      <c r="AJ17" s="58">
        <f t="shared" si="2"/>
        <v>1</v>
      </c>
      <c r="AK17" s="58">
        <f t="shared" si="0"/>
        <v>1</v>
      </c>
      <c r="AL17" s="58">
        <f t="shared" si="1"/>
        <v>0</v>
      </c>
      <c r="AM17" s="57"/>
      <c r="AN17" s="57"/>
      <c r="AO17" s="57"/>
    </row>
    <row r="18" spans="1:41" s="45" customFormat="1" ht="30" customHeight="1">
      <c r="A18" s="108">
        <v>10</v>
      </c>
      <c r="B18" s="146" t="s">
        <v>473</v>
      </c>
      <c r="C18" s="147" t="s">
        <v>474</v>
      </c>
      <c r="D18" s="148" t="s">
        <v>313</v>
      </c>
      <c r="E18" s="92" t="s">
        <v>10</v>
      </c>
      <c r="F18" s="6"/>
      <c r="G18" s="6"/>
      <c r="H18" s="6"/>
      <c r="I18" s="77"/>
      <c r="J18" s="6"/>
      <c r="K18" s="6" t="s">
        <v>9</v>
      </c>
      <c r="L18" s="6"/>
      <c r="M18" s="90" t="s">
        <v>8</v>
      </c>
      <c r="N18" s="6"/>
      <c r="O18" s="6"/>
      <c r="P18" s="77"/>
      <c r="Q18" s="6"/>
      <c r="R18" s="77" t="s">
        <v>8</v>
      </c>
      <c r="S18" s="6"/>
      <c r="T18" s="6"/>
      <c r="U18" s="6"/>
      <c r="V18" s="77"/>
      <c r="W18" s="77" t="s">
        <v>8</v>
      </c>
      <c r="X18" s="6"/>
      <c r="Y18" s="6" t="s">
        <v>8</v>
      </c>
      <c r="Z18" s="6"/>
      <c r="AA18" s="6"/>
      <c r="AB18" s="6"/>
      <c r="AC18" s="6" t="s">
        <v>8</v>
      </c>
      <c r="AD18" s="77"/>
      <c r="AE18" s="6"/>
      <c r="AF18" s="6"/>
      <c r="AG18" s="6"/>
      <c r="AH18" s="6"/>
      <c r="AI18" s="6"/>
      <c r="AJ18" s="58">
        <f t="shared" si="2"/>
        <v>5</v>
      </c>
      <c r="AK18" s="58">
        <f t="shared" si="0"/>
        <v>1</v>
      </c>
      <c r="AL18" s="58">
        <f t="shared" si="1"/>
        <v>1</v>
      </c>
      <c r="AM18" s="57"/>
      <c r="AN18" s="57"/>
      <c r="AO18" s="57"/>
    </row>
    <row r="19" spans="1:41" s="45" customFormat="1" ht="30" customHeight="1">
      <c r="A19" s="108">
        <v>11</v>
      </c>
      <c r="B19" s="146" t="s">
        <v>667</v>
      </c>
      <c r="C19" s="147" t="s">
        <v>37</v>
      </c>
      <c r="D19" s="148" t="s">
        <v>668</v>
      </c>
      <c r="E19" s="92"/>
      <c r="F19" s="6"/>
      <c r="G19" s="6"/>
      <c r="H19" s="6"/>
      <c r="I19" s="77"/>
      <c r="J19" s="6"/>
      <c r="K19" s="6" t="s">
        <v>10</v>
      </c>
      <c r="L19" s="6"/>
      <c r="M19" s="90"/>
      <c r="N19" s="6"/>
      <c r="O19" s="6"/>
      <c r="P19" s="77"/>
      <c r="Q19" s="6"/>
      <c r="R19" s="77"/>
      <c r="S19" s="6"/>
      <c r="T19" s="6"/>
      <c r="U19" s="6"/>
      <c r="V19" s="77"/>
      <c r="W19" s="77" t="s">
        <v>9</v>
      </c>
      <c r="X19" s="6"/>
      <c r="Y19" s="6"/>
      <c r="Z19" s="6"/>
      <c r="AA19" s="6"/>
      <c r="AB19" s="6"/>
      <c r="AC19" s="6"/>
      <c r="AD19" s="77"/>
      <c r="AE19" s="6"/>
      <c r="AF19" s="6"/>
      <c r="AG19" s="6"/>
      <c r="AH19" s="6"/>
      <c r="AI19" s="6"/>
      <c r="AJ19" s="58">
        <f t="shared" si="2"/>
        <v>0</v>
      </c>
      <c r="AK19" s="58">
        <f t="shared" si="0"/>
        <v>1</v>
      </c>
      <c r="AL19" s="58">
        <f t="shared" si="1"/>
        <v>1</v>
      </c>
      <c r="AM19" s="57"/>
      <c r="AN19" s="57"/>
      <c r="AO19" s="57"/>
    </row>
    <row r="20" spans="1:41" s="62" customFormat="1" ht="30" customHeight="1">
      <c r="A20" s="108">
        <v>12</v>
      </c>
      <c r="B20" s="146" t="s">
        <v>669</v>
      </c>
      <c r="C20" s="147" t="s">
        <v>39</v>
      </c>
      <c r="D20" s="148" t="s">
        <v>62</v>
      </c>
      <c r="E20" s="92"/>
      <c r="F20" s="6"/>
      <c r="G20" s="6"/>
      <c r="H20" s="6"/>
      <c r="I20" s="77"/>
      <c r="J20" s="6"/>
      <c r="K20" s="6"/>
      <c r="L20" s="6"/>
      <c r="M20" s="90"/>
      <c r="N20" s="6"/>
      <c r="O20" s="6"/>
      <c r="P20" s="77"/>
      <c r="Q20" s="6"/>
      <c r="R20" s="77"/>
      <c r="S20" s="6"/>
      <c r="T20" s="6"/>
      <c r="U20" s="6"/>
      <c r="V20" s="77" t="s">
        <v>10</v>
      </c>
      <c r="W20" s="77"/>
      <c r="X20" s="6"/>
      <c r="Y20" s="6"/>
      <c r="Z20" s="6"/>
      <c r="AA20" s="6"/>
      <c r="AB20" s="6"/>
      <c r="AC20" s="6"/>
      <c r="AD20" s="77"/>
      <c r="AE20" s="6"/>
      <c r="AF20" s="6"/>
      <c r="AG20" s="6" t="s">
        <v>10</v>
      </c>
      <c r="AH20" s="6"/>
      <c r="AI20" s="6"/>
      <c r="AJ20" s="4">
        <f t="shared" si="2"/>
        <v>0</v>
      </c>
      <c r="AK20" s="4">
        <f t="shared" si="0"/>
        <v>0</v>
      </c>
      <c r="AL20" s="4">
        <f t="shared" si="1"/>
        <v>2</v>
      </c>
      <c r="AM20" s="63"/>
      <c r="AN20" s="63"/>
      <c r="AO20" s="63"/>
    </row>
    <row r="21" spans="1:41" s="62" customFormat="1" ht="30" customHeight="1">
      <c r="A21" s="108">
        <v>13</v>
      </c>
      <c r="B21" s="111" t="s">
        <v>482</v>
      </c>
      <c r="C21" s="128" t="s">
        <v>73</v>
      </c>
      <c r="D21" s="129" t="s">
        <v>62</v>
      </c>
      <c r="E21" s="92" t="s">
        <v>10</v>
      </c>
      <c r="F21" s="92"/>
      <c r="G21" s="92"/>
      <c r="H21" s="92"/>
      <c r="I21" s="77"/>
      <c r="J21" s="92"/>
      <c r="K21" s="92"/>
      <c r="L21" s="92"/>
      <c r="M21" s="209"/>
      <c r="N21" s="92"/>
      <c r="O21" s="92"/>
      <c r="P21" s="77"/>
      <c r="Q21" s="92"/>
      <c r="R21" s="77"/>
      <c r="S21" s="92"/>
      <c r="T21" s="92"/>
      <c r="U21" s="92"/>
      <c r="V21" s="77"/>
      <c r="W21" s="77"/>
      <c r="X21" s="92"/>
      <c r="Y21" s="92"/>
      <c r="Z21" s="92"/>
      <c r="AA21" s="92"/>
      <c r="AB21" s="92"/>
      <c r="AC21" s="92"/>
      <c r="AD21" s="77"/>
      <c r="AE21" s="92"/>
      <c r="AF21" s="92"/>
      <c r="AG21" s="92"/>
      <c r="AH21" s="92"/>
      <c r="AI21" s="92"/>
      <c r="AJ21" s="4">
        <f t="shared" si="2"/>
        <v>0</v>
      </c>
      <c r="AK21" s="4">
        <f t="shared" si="0"/>
        <v>0</v>
      </c>
      <c r="AL21" s="4">
        <f t="shared" si="1"/>
        <v>1</v>
      </c>
      <c r="AM21" s="63"/>
      <c r="AN21" s="63"/>
      <c r="AO21" s="63"/>
    </row>
    <row r="22" spans="1:41" s="62" customFormat="1" ht="30" customHeight="1">
      <c r="A22" s="108">
        <v>14</v>
      </c>
      <c r="B22" s="146" t="s">
        <v>488</v>
      </c>
      <c r="C22" s="147" t="s">
        <v>489</v>
      </c>
      <c r="D22" s="148" t="s">
        <v>13</v>
      </c>
      <c r="E22" s="92"/>
      <c r="F22" s="6"/>
      <c r="G22" s="6"/>
      <c r="H22" s="6"/>
      <c r="I22" s="77"/>
      <c r="J22" s="6"/>
      <c r="K22" s="6" t="s">
        <v>9</v>
      </c>
      <c r="L22" s="6"/>
      <c r="M22" s="90" t="s">
        <v>9</v>
      </c>
      <c r="N22" s="6"/>
      <c r="O22" s="6"/>
      <c r="P22" s="77"/>
      <c r="Q22" s="6"/>
      <c r="R22" s="77" t="s">
        <v>8</v>
      </c>
      <c r="S22" s="6"/>
      <c r="T22" s="6"/>
      <c r="U22" s="6"/>
      <c r="V22" s="77"/>
      <c r="W22" s="77"/>
      <c r="X22" s="6"/>
      <c r="Y22" s="6"/>
      <c r="Z22" s="6"/>
      <c r="AA22" s="6"/>
      <c r="AB22" s="6"/>
      <c r="AC22" s="6" t="s">
        <v>9</v>
      </c>
      <c r="AD22" s="77"/>
      <c r="AE22" s="6"/>
      <c r="AF22" s="6"/>
      <c r="AG22" s="6"/>
      <c r="AH22" s="6"/>
      <c r="AI22" s="6"/>
      <c r="AJ22" s="4">
        <f t="shared" si="2"/>
        <v>1</v>
      </c>
      <c r="AK22" s="4">
        <f t="shared" si="0"/>
        <v>3</v>
      </c>
      <c r="AL22" s="4">
        <f t="shared" si="1"/>
        <v>0</v>
      </c>
      <c r="AM22" s="215"/>
      <c r="AN22" s="216"/>
      <c r="AO22" s="63"/>
    </row>
    <row r="23" spans="1:41" s="62" customFormat="1" ht="30" customHeight="1">
      <c r="A23" s="108">
        <v>15</v>
      </c>
      <c r="B23" s="146" t="s">
        <v>451</v>
      </c>
      <c r="C23" s="190" t="s">
        <v>452</v>
      </c>
      <c r="D23" s="148" t="s">
        <v>79</v>
      </c>
      <c r="E23" s="92"/>
      <c r="F23" s="6"/>
      <c r="G23" s="6"/>
      <c r="H23" s="6" t="s">
        <v>9</v>
      </c>
      <c r="I23" s="77"/>
      <c r="J23" s="6" t="s">
        <v>9</v>
      </c>
      <c r="K23" s="6"/>
      <c r="L23" s="6"/>
      <c r="M23" s="90"/>
      <c r="N23" s="6"/>
      <c r="O23" s="6"/>
      <c r="P23" s="77" t="s">
        <v>10</v>
      </c>
      <c r="Q23" s="6"/>
      <c r="R23" s="77" t="s">
        <v>8</v>
      </c>
      <c r="S23" s="6"/>
      <c r="T23" s="6"/>
      <c r="U23" s="6"/>
      <c r="V23" s="77"/>
      <c r="W23" s="77" t="s">
        <v>8</v>
      </c>
      <c r="X23" s="6"/>
      <c r="Y23" s="6" t="s">
        <v>8</v>
      </c>
      <c r="Z23" s="6"/>
      <c r="AA23" s="6"/>
      <c r="AB23" s="6"/>
      <c r="AC23" s="6"/>
      <c r="AD23" s="77"/>
      <c r="AE23" s="6"/>
      <c r="AF23" s="6" t="s">
        <v>9</v>
      </c>
      <c r="AG23" s="6" t="s">
        <v>8</v>
      </c>
      <c r="AH23" s="6"/>
      <c r="AI23" s="6"/>
      <c r="AJ23" s="4">
        <f t="shared" si="2"/>
        <v>4</v>
      </c>
      <c r="AK23" s="4">
        <f t="shared" si="0"/>
        <v>3</v>
      </c>
      <c r="AL23" s="4">
        <f t="shared" si="1"/>
        <v>1</v>
      </c>
      <c r="AM23" s="63"/>
      <c r="AN23" s="63"/>
      <c r="AO23" s="63"/>
    </row>
    <row r="24" spans="1:41" s="62" customFormat="1" ht="30" customHeight="1">
      <c r="A24" s="108">
        <v>16</v>
      </c>
      <c r="B24" s="146" t="s">
        <v>496</v>
      </c>
      <c r="C24" s="147" t="s">
        <v>497</v>
      </c>
      <c r="D24" s="148" t="s">
        <v>498</v>
      </c>
      <c r="E24" s="92"/>
      <c r="F24" s="6"/>
      <c r="G24" s="6"/>
      <c r="H24" s="6"/>
      <c r="I24" s="77"/>
      <c r="J24" s="6"/>
      <c r="K24" s="6" t="s">
        <v>9</v>
      </c>
      <c r="L24" s="6"/>
      <c r="M24" s="90"/>
      <c r="N24" s="6"/>
      <c r="O24" s="6"/>
      <c r="P24" s="77"/>
      <c r="Q24" s="6"/>
      <c r="R24" s="77"/>
      <c r="S24" s="6"/>
      <c r="T24" s="6"/>
      <c r="U24" s="6"/>
      <c r="V24" s="77"/>
      <c r="W24" s="77" t="s">
        <v>8</v>
      </c>
      <c r="X24" s="6"/>
      <c r="Y24" s="6"/>
      <c r="Z24" s="6"/>
      <c r="AA24" s="6"/>
      <c r="AB24" s="6"/>
      <c r="AC24" s="6"/>
      <c r="AD24" s="77"/>
      <c r="AE24" s="6"/>
      <c r="AF24" s="6"/>
      <c r="AG24" s="6"/>
      <c r="AH24" s="6"/>
      <c r="AI24" s="6"/>
      <c r="AJ24" s="4">
        <f t="shared" si="2"/>
        <v>1</v>
      </c>
      <c r="AK24" s="4">
        <f t="shared" si="0"/>
        <v>1</v>
      </c>
      <c r="AL24" s="4">
        <f t="shared" si="1"/>
        <v>0</v>
      </c>
      <c r="AM24" s="63"/>
      <c r="AN24" s="63"/>
      <c r="AO24" s="63"/>
    </row>
    <row r="25" spans="1:41" s="62" customFormat="1" ht="30" customHeight="1">
      <c r="A25" s="108">
        <v>17</v>
      </c>
      <c r="B25" s="146" t="s">
        <v>676</v>
      </c>
      <c r="C25" s="147" t="s">
        <v>58</v>
      </c>
      <c r="D25" s="148" t="s">
        <v>54</v>
      </c>
      <c r="E25" s="92"/>
      <c r="F25" s="6"/>
      <c r="G25" s="6"/>
      <c r="H25" s="6"/>
      <c r="I25" s="77"/>
      <c r="J25" s="6"/>
      <c r="K25" s="6"/>
      <c r="L25" s="6"/>
      <c r="M25" s="90"/>
      <c r="N25" s="6"/>
      <c r="O25" s="6"/>
      <c r="P25" s="77"/>
      <c r="Q25" s="6"/>
      <c r="R25" s="77"/>
      <c r="S25" s="6"/>
      <c r="T25" s="6"/>
      <c r="U25" s="6"/>
      <c r="V25" s="77"/>
      <c r="W25" s="77"/>
      <c r="X25" s="6"/>
      <c r="Y25" s="6"/>
      <c r="Z25" s="6"/>
      <c r="AA25" s="6"/>
      <c r="AB25" s="6"/>
      <c r="AC25" s="6" t="s">
        <v>9</v>
      </c>
      <c r="AD25" s="77"/>
      <c r="AE25" s="6"/>
      <c r="AF25" s="6"/>
      <c r="AG25" s="6"/>
      <c r="AH25" s="6"/>
      <c r="AI25" s="6"/>
      <c r="AJ25" s="4">
        <f t="shared" si="2"/>
        <v>0</v>
      </c>
      <c r="AK25" s="4">
        <f t="shared" si="0"/>
        <v>1</v>
      </c>
      <c r="AL25" s="4">
        <f t="shared" si="1"/>
        <v>0</v>
      </c>
      <c r="AM25" s="63"/>
      <c r="AN25" s="63"/>
      <c r="AO25" s="63"/>
    </row>
    <row r="26" spans="1:41" s="62" customFormat="1" ht="30" customHeight="1">
      <c r="A26" s="108">
        <v>18</v>
      </c>
      <c r="B26" s="146" t="s">
        <v>499</v>
      </c>
      <c r="C26" s="147" t="s">
        <v>500</v>
      </c>
      <c r="D26" s="148" t="s">
        <v>55</v>
      </c>
      <c r="E26" s="92"/>
      <c r="F26" s="6"/>
      <c r="G26" s="6"/>
      <c r="H26" s="6"/>
      <c r="I26" s="77"/>
      <c r="J26" s="6"/>
      <c r="K26" s="6"/>
      <c r="L26" s="6"/>
      <c r="M26" s="90"/>
      <c r="N26" s="6"/>
      <c r="O26" s="6"/>
      <c r="P26" s="77"/>
      <c r="Q26" s="6"/>
      <c r="R26" s="77" t="s">
        <v>8</v>
      </c>
      <c r="S26" s="6"/>
      <c r="T26" s="6"/>
      <c r="U26" s="6"/>
      <c r="V26" s="77"/>
      <c r="W26" s="77"/>
      <c r="X26" s="6"/>
      <c r="Y26" s="6"/>
      <c r="Z26" s="6" t="s">
        <v>9</v>
      </c>
      <c r="AA26" s="6"/>
      <c r="AB26" s="6"/>
      <c r="AC26" s="6" t="s">
        <v>8</v>
      </c>
      <c r="AD26" s="77"/>
      <c r="AE26" s="6"/>
      <c r="AF26" s="6"/>
      <c r="AG26" s="6"/>
      <c r="AH26" s="6"/>
      <c r="AI26" s="6"/>
      <c r="AJ26" s="4">
        <f t="shared" si="2"/>
        <v>2</v>
      </c>
      <c r="AK26" s="4">
        <f t="shared" si="0"/>
        <v>1</v>
      </c>
      <c r="AL26" s="4">
        <f t="shared" si="1"/>
        <v>0</v>
      </c>
      <c r="AM26" s="63"/>
      <c r="AN26" s="63"/>
      <c r="AO26" s="63"/>
    </row>
    <row r="27" spans="1:41" s="62" customFormat="1" ht="30" customHeight="1">
      <c r="A27" s="108">
        <v>19</v>
      </c>
      <c r="B27" s="146" t="s">
        <v>502</v>
      </c>
      <c r="C27" s="147" t="s">
        <v>47</v>
      </c>
      <c r="D27" s="148" t="s">
        <v>503</v>
      </c>
      <c r="E27" s="92"/>
      <c r="F27" s="6"/>
      <c r="G27" s="6"/>
      <c r="H27" s="6"/>
      <c r="I27" s="77"/>
      <c r="J27" s="6"/>
      <c r="K27" s="6"/>
      <c r="L27" s="6"/>
      <c r="M27" s="90"/>
      <c r="N27" s="6"/>
      <c r="O27" s="6"/>
      <c r="P27" s="77"/>
      <c r="Q27" s="6"/>
      <c r="R27" s="77" t="s">
        <v>8</v>
      </c>
      <c r="S27" s="6"/>
      <c r="T27" s="6"/>
      <c r="U27" s="6"/>
      <c r="V27" s="77"/>
      <c r="W27" s="77"/>
      <c r="X27" s="6"/>
      <c r="Y27" s="6"/>
      <c r="Z27" s="6"/>
      <c r="AA27" s="6"/>
      <c r="AB27" s="6"/>
      <c r="AC27" s="6"/>
      <c r="AD27" s="77"/>
      <c r="AE27" s="6"/>
      <c r="AF27" s="6" t="s">
        <v>9</v>
      </c>
      <c r="AG27" s="6"/>
      <c r="AH27" s="6"/>
      <c r="AI27" s="6"/>
      <c r="AJ27" s="4">
        <f>COUNTIF(E27:AI27,"K")+2*COUNTIF(E27:AI27,"2K")+COUNTIF(E27:AI27,"TK")+COUNTIF(E27:AI27,"KT")</f>
        <v>1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63"/>
      <c r="AN27" s="63"/>
      <c r="AO27" s="63"/>
    </row>
    <row r="28" spans="1:41" s="62" customFormat="1" ht="30" customHeight="1">
      <c r="A28" s="108">
        <v>20</v>
      </c>
      <c r="B28" s="146" t="s">
        <v>504</v>
      </c>
      <c r="C28" s="147" t="s">
        <v>70</v>
      </c>
      <c r="D28" s="148" t="s">
        <v>14</v>
      </c>
      <c r="E28" s="92"/>
      <c r="F28" s="6"/>
      <c r="G28" s="6"/>
      <c r="H28" s="6"/>
      <c r="I28" s="77"/>
      <c r="J28" s="6"/>
      <c r="K28" s="6"/>
      <c r="L28" s="6"/>
      <c r="M28" s="90"/>
      <c r="N28" s="6"/>
      <c r="O28" s="6"/>
      <c r="P28" s="77"/>
      <c r="Q28" s="6"/>
      <c r="R28" s="77" t="s">
        <v>8</v>
      </c>
      <c r="S28" s="6"/>
      <c r="T28" s="6"/>
      <c r="U28" s="6"/>
      <c r="V28" s="77"/>
      <c r="W28" s="77"/>
      <c r="X28" s="6"/>
      <c r="Y28" s="6"/>
      <c r="Z28" s="6"/>
      <c r="AA28" s="6"/>
      <c r="AB28" s="6"/>
      <c r="AC28" s="6" t="s">
        <v>9</v>
      </c>
      <c r="AD28" s="77"/>
      <c r="AE28" s="6"/>
      <c r="AF28" s="6"/>
      <c r="AG28" s="6"/>
      <c r="AH28" s="6"/>
      <c r="AI28" s="6"/>
      <c r="AJ28" s="4">
        <f t="shared" si="2"/>
        <v>1</v>
      </c>
      <c r="AK28" s="4">
        <f t="shared" si="0"/>
        <v>1</v>
      </c>
      <c r="AL28" s="4">
        <f t="shared" si="1"/>
        <v>0</v>
      </c>
      <c r="AM28" s="63"/>
      <c r="AN28" s="63"/>
      <c r="AO28" s="63"/>
    </row>
    <row r="29" spans="1:41" s="62" customFormat="1" ht="30" customHeight="1">
      <c r="A29" s="108">
        <v>21</v>
      </c>
      <c r="B29" s="146" t="s">
        <v>508</v>
      </c>
      <c r="C29" s="147" t="s">
        <v>509</v>
      </c>
      <c r="D29" s="148" t="s">
        <v>91</v>
      </c>
      <c r="E29" s="92"/>
      <c r="F29" s="6"/>
      <c r="G29" s="6"/>
      <c r="H29" s="6"/>
      <c r="I29" s="77"/>
      <c r="J29" s="6"/>
      <c r="K29" s="6" t="s">
        <v>8</v>
      </c>
      <c r="L29" s="6"/>
      <c r="M29" s="90"/>
      <c r="N29" s="6"/>
      <c r="O29" s="6"/>
      <c r="P29" s="77"/>
      <c r="Q29" s="6"/>
      <c r="R29" s="77" t="s">
        <v>8</v>
      </c>
      <c r="S29" s="6"/>
      <c r="T29" s="6"/>
      <c r="U29" s="6"/>
      <c r="V29" s="77"/>
      <c r="W29" s="77"/>
      <c r="X29" s="6"/>
      <c r="Y29" s="6"/>
      <c r="Z29" s="6"/>
      <c r="AA29" s="6"/>
      <c r="AB29" s="6"/>
      <c r="AC29" s="6" t="s">
        <v>8</v>
      </c>
      <c r="AD29" s="77"/>
      <c r="AE29" s="6"/>
      <c r="AF29" s="6" t="s">
        <v>9</v>
      </c>
      <c r="AG29" s="6"/>
      <c r="AH29" s="6"/>
      <c r="AI29" s="6"/>
      <c r="AJ29" s="4">
        <f t="shared" si="2"/>
        <v>3</v>
      </c>
      <c r="AK29" s="4">
        <f t="shared" si="0"/>
        <v>1</v>
      </c>
      <c r="AL29" s="4">
        <f t="shared" si="1"/>
        <v>0</v>
      </c>
      <c r="AM29" s="63"/>
      <c r="AN29" s="63"/>
      <c r="AO29" s="63"/>
    </row>
    <row r="30" spans="1:41" s="62" customFormat="1" ht="30" customHeight="1">
      <c r="A30" s="108">
        <v>22</v>
      </c>
      <c r="B30" s="146" t="s">
        <v>512</v>
      </c>
      <c r="C30" s="147" t="s">
        <v>513</v>
      </c>
      <c r="D30" s="148" t="s">
        <v>75</v>
      </c>
      <c r="E30" s="138"/>
      <c r="F30" s="139"/>
      <c r="G30" s="139"/>
      <c r="H30" s="139"/>
      <c r="I30" s="140"/>
      <c r="J30" s="139"/>
      <c r="K30" s="139"/>
      <c r="L30" s="139"/>
      <c r="M30" s="90"/>
      <c r="N30" s="139"/>
      <c r="O30" s="139"/>
      <c r="P30" s="140"/>
      <c r="Q30" s="139"/>
      <c r="R30" s="140" t="s">
        <v>8</v>
      </c>
      <c r="S30" s="139"/>
      <c r="T30" s="139"/>
      <c r="U30" s="139"/>
      <c r="V30" s="140"/>
      <c r="W30" s="140"/>
      <c r="X30" s="139"/>
      <c r="Y30" s="139"/>
      <c r="Z30" s="139"/>
      <c r="AA30" s="139"/>
      <c r="AB30" s="139"/>
      <c r="AC30" s="139"/>
      <c r="AD30" s="140"/>
      <c r="AE30" s="139"/>
      <c r="AF30" s="139" t="s">
        <v>9</v>
      </c>
      <c r="AG30" s="139"/>
      <c r="AH30" s="139"/>
      <c r="AI30" s="139"/>
      <c r="AJ30" s="4">
        <f t="shared" ref="AJ30" si="3">COUNTIF(E30:AI30,"K")+2*COUNTIF(E30:AI30,"2K")+COUNTIF(E30:AI30,"TK")+COUNTIF(E30:AI30,"KT")</f>
        <v>1</v>
      </c>
      <c r="AK30" s="4">
        <f t="shared" ref="AK30" si="4">COUNTIF(E30:AI30,"P")+2*COUNTIF(F30:AJ30,"2P")</f>
        <v>1</v>
      </c>
      <c r="AL30" s="4">
        <f t="shared" ref="AL30" si="5">COUNTIF(E30:AI30,"T")+2*COUNTIF(E30:AI30,"2T")+COUNTIF(E30:AI30,"TK")+COUNTIF(E30:AI30,"KT")</f>
        <v>0</v>
      </c>
      <c r="AM30" s="63"/>
      <c r="AN30" s="63"/>
      <c r="AO30" s="63"/>
    </row>
    <row r="31" spans="1:41" s="62" customFormat="1" ht="30" customHeight="1">
      <c r="A31" s="189">
        <v>23</v>
      </c>
      <c r="B31" s="74" t="s">
        <v>776</v>
      </c>
      <c r="C31" s="126" t="s">
        <v>777</v>
      </c>
      <c r="D31" s="127" t="s">
        <v>59</v>
      </c>
      <c r="E31" s="138"/>
      <c r="F31" s="139"/>
      <c r="G31" s="139"/>
      <c r="H31" s="139"/>
      <c r="I31" s="140"/>
      <c r="J31" s="139"/>
      <c r="K31" s="139"/>
      <c r="L31" s="139"/>
      <c r="M31" s="90"/>
      <c r="N31" s="139"/>
      <c r="O31" s="139"/>
      <c r="P31" s="140"/>
      <c r="Q31" s="139"/>
      <c r="R31" s="140" t="s">
        <v>8</v>
      </c>
      <c r="S31" s="139"/>
      <c r="T31" s="139"/>
      <c r="U31" s="139"/>
      <c r="V31" s="140"/>
      <c r="W31" s="140"/>
      <c r="X31" s="139"/>
      <c r="Y31" s="139"/>
      <c r="Z31" s="139"/>
      <c r="AA31" s="139"/>
      <c r="AB31" s="139"/>
      <c r="AC31" s="139"/>
      <c r="AD31" s="140"/>
      <c r="AE31" s="139"/>
      <c r="AF31" s="139"/>
      <c r="AG31" s="139"/>
      <c r="AH31" s="139"/>
      <c r="AI31" s="139"/>
      <c r="AJ31" s="4">
        <f t="shared" ref="AJ31:AJ32" si="6">COUNTIF(E31:AI31,"K")+2*COUNTIF(E31:AI31,"2K")+COUNTIF(E31:AI31,"TK")+COUNTIF(E31:AI31,"KT")</f>
        <v>1</v>
      </c>
      <c r="AK31" s="4">
        <f t="shared" ref="AK31:AK32" si="7">COUNTIF(E31:AI31,"P")+2*COUNTIF(F31:AJ31,"2P")</f>
        <v>0</v>
      </c>
      <c r="AL31" s="4">
        <f t="shared" ref="AL31:AL32" si="8">COUNTIF(E31:AI31,"T")+2*COUNTIF(E31:AI31,"2T")+COUNTIF(E31:AI31,"TK")+COUNTIF(E31:AI31,"KT")</f>
        <v>0</v>
      </c>
      <c r="AM31" s="182"/>
      <c r="AN31" s="182"/>
      <c r="AO31" s="182"/>
    </row>
    <row r="32" spans="1:41" s="62" customFormat="1" ht="30" customHeight="1">
      <c r="A32" s="189">
        <v>24</v>
      </c>
      <c r="B32" s="146">
        <v>2010010039</v>
      </c>
      <c r="C32" s="147" t="s">
        <v>771</v>
      </c>
      <c r="D32" s="148" t="s">
        <v>93</v>
      </c>
      <c r="E32" s="138" t="s">
        <v>10</v>
      </c>
      <c r="F32" s="139"/>
      <c r="G32" s="139"/>
      <c r="H32" s="139"/>
      <c r="I32" s="140"/>
      <c r="J32" s="139"/>
      <c r="K32" s="139"/>
      <c r="L32" s="139"/>
      <c r="M32" s="90" t="s">
        <v>8</v>
      </c>
      <c r="N32" s="139"/>
      <c r="O32" s="139"/>
      <c r="P32" s="140"/>
      <c r="Q32" s="139"/>
      <c r="R32" s="140"/>
      <c r="S32" s="139"/>
      <c r="T32" s="139" t="s">
        <v>8</v>
      </c>
      <c r="U32" s="139"/>
      <c r="V32" s="140"/>
      <c r="W32" s="140" t="s">
        <v>8</v>
      </c>
      <c r="X32" s="139"/>
      <c r="Y32" s="139" t="s">
        <v>8</v>
      </c>
      <c r="Z32" s="139"/>
      <c r="AA32" s="139"/>
      <c r="AB32" s="139"/>
      <c r="AC32" s="139" t="s">
        <v>10</v>
      </c>
      <c r="AD32" s="140"/>
      <c r="AE32" s="139"/>
      <c r="AF32" s="139"/>
      <c r="AG32" s="139" t="s">
        <v>8</v>
      </c>
      <c r="AH32" s="139"/>
      <c r="AI32" s="139"/>
      <c r="AJ32" s="4">
        <f t="shared" si="6"/>
        <v>5</v>
      </c>
      <c r="AK32" s="4">
        <f t="shared" si="7"/>
        <v>0</v>
      </c>
      <c r="AL32" s="4">
        <f t="shared" si="8"/>
        <v>2</v>
      </c>
      <c r="AM32" s="187"/>
      <c r="AN32" s="187"/>
      <c r="AO32" s="187"/>
    </row>
    <row r="33" spans="1:43" s="45" customFormat="1" ht="30" customHeight="1">
      <c r="A33" s="230" t="s">
        <v>16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58">
        <f>SUM(AJ9:AJ30)</f>
        <v>33</v>
      </c>
      <c r="AK33" s="58">
        <f>SUM(AK9:AK30)</f>
        <v>24</v>
      </c>
      <c r="AL33" s="58">
        <f>SUM(AL9:AL30)</f>
        <v>7</v>
      </c>
      <c r="AM33" s="57"/>
      <c r="AN33" s="57"/>
    </row>
    <row r="34" spans="1:43" s="45" customFormat="1" ht="30" customHeight="1">
      <c r="A34" s="9"/>
      <c r="B34" s="9"/>
      <c r="C34" s="9"/>
      <c r="D34" s="9"/>
      <c r="E34" s="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9"/>
      <c r="AK34" s="9"/>
      <c r="AL34" s="9"/>
      <c r="AM34" s="57"/>
      <c r="AN34" s="57"/>
    </row>
    <row r="35" spans="1:43" s="45" customFormat="1" ht="30" customHeight="1">
      <c r="A35" s="9"/>
      <c r="B35" s="9"/>
      <c r="C35" s="10"/>
      <c r="D35" s="10"/>
      <c r="E35" s="11"/>
      <c r="F35" s="54"/>
      <c r="G35" s="54"/>
      <c r="H35" s="54"/>
      <c r="I35" s="54"/>
      <c r="J35" s="54"/>
      <c r="K35" s="54"/>
      <c r="L35" s="54"/>
      <c r="M35" s="2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39" t="s">
        <v>18</v>
      </c>
      <c r="AK35" s="39" t="s">
        <v>19</v>
      </c>
      <c r="AL35" s="39" t="s">
        <v>20</v>
      </c>
      <c r="AM35" s="49" t="s">
        <v>21</v>
      </c>
      <c r="AN35" s="49" t="s">
        <v>22</v>
      </c>
      <c r="AO35" s="49" t="s">
        <v>23</v>
      </c>
      <c r="AP35" s="57"/>
      <c r="AQ35" s="57"/>
    </row>
    <row r="36" spans="1:43" s="45" customFormat="1" ht="30" customHeight="1">
      <c r="A36" s="88" t="s">
        <v>5</v>
      </c>
      <c r="B36" s="88"/>
      <c r="C36" s="230" t="s">
        <v>7</v>
      </c>
      <c r="D36" s="230"/>
      <c r="E36" s="191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191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28" t="s">
        <v>24</v>
      </c>
      <c r="AK36" s="28" t="s">
        <v>25</v>
      </c>
      <c r="AL36" s="28" t="s">
        <v>26</v>
      </c>
      <c r="AM36" s="28" t="s">
        <v>27</v>
      </c>
      <c r="AN36" s="50" t="s">
        <v>28</v>
      </c>
      <c r="AO36" s="50" t="s">
        <v>29</v>
      </c>
      <c r="AP36" s="57"/>
      <c r="AQ36" s="57"/>
    </row>
    <row r="37" spans="1:43" s="45" customFormat="1" ht="30" customHeight="1">
      <c r="A37" s="189">
        <v>1</v>
      </c>
      <c r="B37" s="146" t="s">
        <v>453</v>
      </c>
      <c r="C37" s="147" t="s">
        <v>454</v>
      </c>
      <c r="D37" s="148" t="s">
        <v>89</v>
      </c>
      <c r="F37" s="6"/>
      <c r="G37" s="6"/>
      <c r="H37" s="6"/>
      <c r="I37" s="6"/>
      <c r="J37" s="6"/>
      <c r="K37" s="6"/>
      <c r="L37" s="6"/>
      <c r="M37" s="9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0">
        <f>COUNTIF(E37:AI37,"BT")</f>
        <v>0</v>
      </c>
      <c r="AK37" s="30">
        <f>COUNTIF(F37:AJ37,"D")</f>
        <v>0</v>
      </c>
      <c r="AL37" s="30">
        <f>COUNTIF(G37:AK37,"ĐP")</f>
        <v>0</v>
      </c>
      <c r="AM37" s="30">
        <f t="shared" ref="AM37:AM41" si="9">COUNTIF(H46:AL46,"CT")</f>
        <v>0</v>
      </c>
      <c r="AN37" s="30">
        <f t="shared" ref="AN37:AN50" si="10">COUNTIF(I37:AM37,"HT")</f>
        <v>0</v>
      </c>
      <c r="AO37" s="30">
        <f t="shared" ref="AO37:AO50" si="11">COUNTIF(J37:AN37,"VK")</f>
        <v>0</v>
      </c>
      <c r="AP37" s="57"/>
      <c r="AQ37" s="57"/>
    </row>
    <row r="38" spans="1:43" s="45" customFormat="1" ht="30" customHeight="1">
      <c r="A38" s="189">
        <v>2</v>
      </c>
      <c r="B38" s="146" t="s">
        <v>653</v>
      </c>
      <c r="C38" s="147" t="s">
        <v>654</v>
      </c>
      <c r="D38" s="148" t="s">
        <v>49</v>
      </c>
      <c r="E38" s="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30">
        <f t="shared" ref="AJ38:AJ50" si="12">COUNTIF(E38:AI38,"BT")</f>
        <v>0</v>
      </c>
      <c r="AK38" s="30">
        <f t="shared" ref="AK38:AK61" si="13">COUNTIF(F38:AJ38,"D")</f>
        <v>0</v>
      </c>
      <c r="AL38" s="30">
        <f t="shared" ref="AL38:AL61" si="14">COUNTIF(G38:AK38,"ĐP")</f>
        <v>0</v>
      </c>
      <c r="AM38" s="30">
        <f t="shared" si="9"/>
        <v>0</v>
      </c>
      <c r="AN38" s="30">
        <f t="shared" si="10"/>
        <v>0</v>
      </c>
      <c r="AO38" s="30">
        <f t="shared" si="11"/>
        <v>0</v>
      </c>
      <c r="AP38" s="57"/>
      <c r="AQ38" s="57"/>
    </row>
    <row r="39" spans="1:43" s="45" customFormat="1" ht="30" customHeight="1">
      <c r="A39" s="189">
        <v>3</v>
      </c>
      <c r="B39" s="146" t="s">
        <v>457</v>
      </c>
      <c r="C39" s="147" t="s">
        <v>458</v>
      </c>
      <c r="D39" s="148" t="s">
        <v>67</v>
      </c>
      <c r="E39" s="13"/>
      <c r="F39" s="6"/>
      <c r="G39" s="6"/>
      <c r="H39" s="6"/>
      <c r="I39" s="6"/>
      <c r="J39" s="6"/>
      <c r="K39" s="6"/>
      <c r="L39" s="6"/>
      <c r="M39" s="9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30">
        <f t="shared" si="12"/>
        <v>0</v>
      </c>
      <c r="AK39" s="30">
        <f t="shared" si="13"/>
        <v>0</v>
      </c>
      <c r="AL39" s="30">
        <f t="shared" si="14"/>
        <v>0</v>
      </c>
      <c r="AM39" s="30">
        <f t="shared" si="9"/>
        <v>0</v>
      </c>
      <c r="AN39" s="30">
        <f t="shared" si="10"/>
        <v>0</v>
      </c>
      <c r="AO39" s="30">
        <f t="shared" si="11"/>
        <v>0</v>
      </c>
      <c r="AP39" s="57"/>
      <c r="AQ39" s="57"/>
    </row>
    <row r="40" spans="1:43" s="45" customFormat="1" ht="30" customHeight="1">
      <c r="A40" s="189">
        <v>4</v>
      </c>
      <c r="B40" s="146">
        <v>2010010041</v>
      </c>
      <c r="C40" s="147" t="s">
        <v>182</v>
      </c>
      <c r="D40" s="148" t="s">
        <v>71</v>
      </c>
      <c r="E40" s="5"/>
      <c r="F40" s="6"/>
      <c r="G40" s="6"/>
      <c r="H40" s="6"/>
      <c r="I40" s="6"/>
      <c r="J40" s="6"/>
      <c r="K40" s="6"/>
      <c r="L40" s="6"/>
      <c r="M40" s="9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0">
        <f t="shared" si="12"/>
        <v>0</v>
      </c>
      <c r="AK40" s="30">
        <f t="shared" si="13"/>
        <v>0</v>
      </c>
      <c r="AL40" s="30">
        <f t="shared" si="14"/>
        <v>0</v>
      </c>
      <c r="AM40" s="30">
        <f t="shared" si="9"/>
        <v>0</v>
      </c>
      <c r="AN40" s="30">
        <f t="shared" si="10"/>
        <v>0</v>
      </c>
      <c r="AO40" s="30">
        <f t="shared" si="11"/>
        <v>0</v>
      </c>
      <c r="AP40" s="57"/>
      <c r="AQ40" s="57"/>
    </row>
    <row r="41" spans="1:43" s="45" customFormat="1" ht="30" customHeight="1">
      <c r="A41" s="189">
        <v>5</v>
      </c>
      <c r="B41" s="146" t="s">
        <v>658</v>
      </c>
      <c r="C41" s="147" t="s">
        <v>39</v>
      </c>
      <c r="D41" s="148" t="s">
        <v>51</v>
      </c>
      <c r="E41" s="5"/>
      <c r="F41" s="6"/>
      <c r="G41" s="6"/>
      <c r="H41" s="6"/>
      <c r="I41" s="6"/>
      <c r="J41" s="6"/>
      <c r="K41" s="6"/>
      <c r="L41" s="6"/>
      <c r="M41" s="9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0">
        <f t="shared" si="12"/>
        <v>0</v>
      </c>
      <c r="AK41" s="30">
        <f t="shared" si="13"/>
        <v>0</v>
      </c>
      <c r="AL41" s="30">
        <f t="shared" si="14"/>
        <v>0</v>
      </c>
      <c r="AM41" s="30">
        <f t="shared" si="9"/>
        <v>0</v>
      </c>
      <c r="AN41" s="30">
        <f t="shared" si="10"/>
        <v>0</v>
      </c>
      <c r="AO41" s="30">
        <f t="shared" si="11"/>
        <v>0</v>
      </c>
      <c r="AP41" s="219"/>
      <c r="AQ41" s="220"/>
    </row>
    <row r="42" spans="1:43" s="45" customFormat="1" ht="30" customHeight="1">
      <c r="A42" s="189">
        <v>6</v>
      </c>
      <c r="B42" s="146" t="s">
        <v>659</v>
      </c>
      <c r="C42" s="147" t="s">
        <v>42</v>
      </c>
      <c r="D42" s="148" t="s">
        <v>542</v>
      </c>
      <c r="E42" s="5"/>
      <c r="F42" s="6"/>
      <c r="G42" s="6"/>
      <c r="H42" s="6"/>
      <c r="I42" s="6"/>
      <c r="J42" s="6"/>
      <c r="K42" s="6"/>
      <c r="L42" s="6"/>
      <c r="M42" s="9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0">
        <f t="shared" si="12"/>
        <v>0</v>
      </c>
      <c r="AK42" s="30">
        <f t="shared" si="13"/>
        <v>0</v>
      </c>
      <c r="AL42" s="30">
        <f t="shared" si="14"/>
        <v>0</v>
      </c>
      <c r="AM42" s="30" t="e">
        <f>COUNTIF(#REF!,"CT")</f>
        <v>#REF!</v>
      </c>
      <c r="AN42" s="30">
        <f t="shared" si="10"/>
        <v>0</v>
      </c>
      <c r="AO42" s="30">
        <f t="shared" si="11"/>
        <v>0</v>
      </c>
    </row>
    <row r="43" spans="1:43" s="45" customFormat="1" ht="30" customHeight="1">
      <c r="A43" s="189">
        <v>7</v>
      </c>
      <c r="B43" s="146" t="s">
        <v>470</v>
      </c>
      <c r="C43" s="190" t="s">
        <v>471</v>
      </c>
      <c r="D43" s="148" t="s">
        <v>30</v>
      </c>
      <c r="E43" s="5"/>
      <c r="F43" s="6"/>
      <c r="G43" s="6"/>
      <c r="H43" s="6"/>
      <c r="I43" s="6"/>
      <c r="J43" s="6"/>
      <c r="K43" s="6"/>
      <c r="L43" s="6"/>
      <c r="M43" s="9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0">
        <f t="shared" si="12"/>
        <v>0</v>
      </c>
      <c r="AK43" s="30">
        <f t="shared" si="13"/>
        <v>0</v>
      </c>
      <c r="AL43" s="30">
        <f t="shared" si="14"/>
        <v>0</v>
      </c>
      <c r="AM43" s="30" t="e">
        <f>COUNTIF(#REF!,"CT")</f>
        <v>#REF!</v>
      </c>
      <c r="AN43" s="30">
        <f t="shared" si="10"/>
        <v>0</v>
      </c>
      <c r="AO43" s="30">
        <f t="shared" si="11"/>
        <v>0</v>
      </c>
    </row>
    <row r="44" spans="1:43" s="45" customFormat="1" ht="30" customHeight="1">
      <c r="A44" s="189">
        <v>8</v>
      </c>
      <c r="B44" s="146" t="s">
        <v>469</v>
      </c>
      <c r="C44" s="147" t="s">
        <v>101</v>
      </c>
      <c r="D44" s="148" t="s">
        <v>30</v>
      </c>
      <c r="E44" s="5"/>
      <c r="F44" s="6"/>
      <c r="G44" s="6"/>
      <c r="H44" s="6"/>
      <c r="I44" s="6"/>
      <c r="J44" s="6"/>
      <c r="K44" s="6"/>
      <c r="L44" s="6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0">
        <f t="shared" si="12"/>
        <v>0</v>
      </c>
      <c r="AK44" s="30">
        <f t="shared" si="13"/>
        <v>0</v>
      </c>
      <c r="AL44" s="30">
        <f t="shared" si="14"/>
        <v>0</v>
      </c>
      <c r="AM44" s="30" t="e">
        <f>COUNTIF(#REF!,"CT")</f>
        <v>#REF!</v>
      </c>
      <c r="AN44" s="30">
        <f t="shared" si="10"/>
        <v>0</v>
      </c>
      <c r="AO44" s="30">
        <f t="shared" si="11"/>
        <v>0</v>
      </c>
    </row>
    <row r="45" spans="1:43" s="45" customFormat="1" ht="30" customHeight="1">
      <c r="A45" s="189">
        <v>9</v>
      </c>
      <c r="B45" s="146" t="s">
        <v>472</v>
      </c>
      <c r="C45" s="147" t="s">
        <v>95</v>
      </c>
      <c r="D45" s="148" t="s">
        <v>313</v>
      </c>
      <c r="E45" s="5"/>
      <c r="F45" s="6"/>
      <c r="G45" s="6"/>
      <c r="H45" s="6"/>
      <c r="I45" s="6"/>
      <c r="J45" s="6"/>
      <c r="K45" s="6"/>
      <c r="L45" s="6"/>
      <c r="M45" s="9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0">
        <f t="shared" si="12"/>
        <v>0</v>
      </c>
      <c r="AK45" s="30">
        <f t="shared" si="13"/>
        <v>0</v>
      </c>
      <c r="AL45" s="30">
        <f t="shared" si="14"/>
        <v>0</v>
      </c>
      <c r="AM45" s="30" t="e">
        <f>COUNTIF(#REF!,"CT")</f>
        <v>#REF!</v>
      </c>
      <c r="AN45" s="30">
        <f t="shared" si="10"/>
        <v>0</v>
      </c>
      <c r="AO45" s="30">
        <f t="shared" si="11"/>
        <v>0</v>
      </c>
    </row>
    <row r="46" spans="1:43" s="45" customFormat="1" ht="30" customHeight="1">
      <c r="A46" s="189">
        <v>10</v>
      </c>
      <c r="B46" s="146" t="s">
        <v>473</v>
      </c>
      <c r="C46" s="147" t="s">
        <v>474</v>
      </c>
      <c r="D46" s="148" t="s">
        <v>313</v>
      </c>
      <c r="E46" s="5"/>
      <c r="F46" s="6"/>
      <c r="G46" s="6"/>
      <c r="H46" s="6"/>
      <c r="I46" s="6"/>
      <c r="J46" s="6"/>
      <c r="K46" s="6"/>
      <c r="L46" s="6"/>
      <c r="M46" s="9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0">
        <f t="shared" si="12"/>
        <v>0</v>
      </c>
      <c r="AK46" s="30">
        <f t="shared" si="13"/>
        <v>0</v>
      </c>
      <c r="AL46" s="30">
        <f t="shared" si="14"/>
        <v>0</v>
      </c>
      <c r="AM46" s="30" t="e">
        <f>COUNTIF(#REF!,"CT")</f>
        <v>#REF!</v>
      </c>
      <c r="AN46" s="30">
        <f t="shared" si="10"/>
        <v>0</v>
      </c>
      <c r="AO46" s="30">
        <f t="shared" si="11"/>
        <v>0</v>
      </c>
    </row>
    <row r="47" spans="1:43" s="45" customFormat="1" ht="30" customHeight="1">
      <c r="A47" s="189">
        <v>11</v>
      </c>
      <c r="B47" s="146" t="s">
        <v>667</v>
      </c>
      <c r="C47" s="147" t="s">
        <v>37</v>
      </c>
      <c r="D47" s="148" t="s">
        <v>668</v>
      </c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0">
        <f t="shared" si="12"/>
        <v>0</v>
      </c>
      <c r="AK47" s="30">
        <f t="shared" si="13"/>
        <v>0</v>
      </c>
      <c r="AL47" s="30">
        <f t="shared" si="14"/>
        <v>0</v>
      </c>
      <c r="AM47" s="30" t="e">
        <f>COUNTIF(#REF!,"CT")</f>
        <v>#REF!</v>
      </c>
      <c r="AN47" s="30">
        <f t="shared" si="10"/>
        <v>0</v>
      </c>
      <c r="AO47" s="30">
        <f t="shared" si="11"/>
        <v>0</v>
      </c>
    </row>
    <row r="48" spans="1:43" s="45" customFormat="1" ht="30" customHeight="1">
      <c r="A48" s="189">
        <v>12</v>
      </c>
      <c r="B48" s="146" t="s">
        <v>669</v>
      </c>
      <c r="C48" s="147" t="s">
        <v>39</v>
      </c>
      <c r="D48" s="148" t="s">
        <v>62</v>
      </c>
      <c r="E48" s="5"/>
      <c r="F48" s="6"/>
      <c r="G48" s="6"/>
      <c r="H48" s="6"/>
      <c r="I48" s="6"/>
      <c r="J48" s="6"/>
      <c r="K48" s="6"/>
      <c r="L48" s="6"/>
      <c r="M48" s="9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0">
        <f t="shared" si="12"/>
        <v>0</v>
      </c>
      <c r="AK48" s="30">
        <f t="shared" si="13"/>
        <v>0</v>
      </c>
      <c r="AL48" s="30">
        <f t="shared" si="14"/>
        <v>0</v>
      </c>
      <c r="AM48" s="30">
        <f t="shared" ref="AM48:AM50" si="15">COUNTIF(H61:AL61,"CT")</f>
        <v>0</v>
      </c>
      <c r="AN48" s="30">
        <f t="shared" si="10"/>
        <v>0</v>
      </c>
      <c r="AO48" s="30">
        <f t="shared" si="11"/>
        <v>0</v>
      </c>
    </row>
    <row r="49" spans="1:41" s="45" customFormat="1" ht="30" customHeight="1">
      <c r="A49" s="189">
        <v>13</v>
      </c>
      <c r="B49" s="111" t="s">
        <v>482</v>
      </c>
      <c r="C49" s="128" t="s">
        <v>73</v>
      </c>
      <c r="D49" s="129" t="s">
        <v>62</v>
      </c>
      <c r="E49" s="5"/>
      <c r="F49" s="32"/>
      <c r="G49" s="32"/>
      <c r="H49" s="32"/>
      <c r="I49" s="32"/>
      <c r="J49" s="32"/>
      <c r="K49" s="32"/>
      <c r="L49" s="32"/>
      <c r="M49" s="19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0">
        <f t="shared" si="12"/>
        <v>0</v>
      </c>
      <c r="AK49" s="30">
        <f t="shared" si="13"/>
        <v>0</v>
      </c>
      <c r="AL49" s="30">
        <f t="shared" si="14"/>
        <v>0</v>
      </c>
      <c r="AM49" s="30">
        <f t="shared" si="15"/>
        <v>0</v>
      </c>
      <c r="AN49" s="30">
        <f t="shared" si="10"/>
        <v>0</v>
      </c>
      <c r="AO49" s="30">
        <f t="shared" si="11"/>
        <v>0</v>
      </c>
    </row>
    <row r="50" spans="1:41" s="45" customFormat="1" ht="30" customHeight="1">
      <c r="A50" s="189">
        <v>14</v>
      </c>
      <c r="B50" s="146" t="s">
        <v>488</v>
      </c>
      <c r="C50" s="147" t="s">
        <v>489</v>
      </c>
      <c r="D50" s="148" t="s">
        <v>13</v>
      </c>
      <c r="E50" s="32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0">
        <f t="shared" si="12"/>
        <v>0</v>
      </c>
      <c r="AK50" s="30">
        <f t="shared" si="13"/>
        <v>0</v>
      </c>
      <c r="AL50" s="30">
        <f t="shared" si="14"/>
        <v>0</v>
      </c>
      <c r="AM50" s="30">
        <f t="shared" si="15"/>
        <v>0</v>
      </c>
      <c r="AN50" s="30">
        <f t="shared" si="10"/>
        <v>0</v>
      </c>
      <c r="AO50" s="30">
        <f t="shared" si="11"/>
        <v>0</v>
      </c>
    </row>
    <row r="51" spans="1:41" s="45" customFormat="1" ht="30" customHeight="1">
      <c r="A51" s="189">
        <v>15</v>
      </c>
      <c r="B51" s="146" t="s">
        <v>451</v>
      </c>
      <c r="C51" s="190" t="s">
        <v>452</v>
      </c>
      <c r="D51" s="148" t="s">
        <v>79</v>
      </c>
      <c r="E51" s="159"/>
      <c r="F51" s="139"/>
      <c r="G51" s="139"/>
      <c r="H51" s="139"/>
      <c r="I51" s="139"/>
      <c r="J51" s="139"/>
      <c r="K51" s="139"/>
      <c r="L51" s="139"/>
      <c r="M51" s="90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30">
        <f t="shared" ref="AJ51:AJ60" si="16">COUNTIF(E51:AI51,"BT")</f>
        <v>0</v>
      </c>
      <c r="AK51" s="30">
        <f t="shared" ref="AK51:AK60" si="17">COUNTIF(F51:AJ51,"D")</f>
        <v>0</v>
      </c>
      <c r="AL51" s="30">
        <f t="shared" ref="AL51:AL60" si="18">COUNTIF(G51:AK51,"ĐP")</f>
        <v>0</v>
      </c>
      <c r="AM51" s="30">
        <f t="shared" ref="AM51:AM56" si="19">COUNTIF(H64:AL64,"CT")</f>
        <v>0</v>
      </c>
      <c r="AN51" s="30">
        <f t="shared" ref="AN51:AN60" si="20">COUNTIF(I51:AM51,"HT")</f>
        <v>0</v>
      </c>
      <c r="AO51" s="30">
        <f t="shared" ref="AO51:AO60" si="21">COUNTIF(J51:AN51,"VK")</f>
        <v>0</v>
      </c>
    </row>
    <row r="52" spans="1:41" s="45" customFormat="1" ht="30" customHeight="1">
      <c r="A52" s="189">
        <v>16</v>
      </c>
      <c r="B52" s="146" t="s">
        <v>496</v>
      </c>
      <c r="C52" s="147" t="s">
        <v>497</v>
      </c>
      <c r="D52" s="148" t="s">
        <v>498</v>
      </c>
      <c r="E52" s="159"/>
      <c r="F52" s="139"/>
      <c r="G52" s="139"/>
      <c r="H52" s="139"/>
      <c r="I52" s="139"/>
      <c r="J52" s="139"/>
      <c r="K52" s="139"/>
      <c r="L52" s="139"/>
      <c r="M52" s="90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30">
        <f t="shared" si="16"/>
        <v>0</v>
      </c>
      <c r="AK52" s="30">
        <f t="shared" si="17"/>
        <v>0</v>
      </c>
      <c r="AL52" s="30">
        <f t="shared" si="18"/>
        <v>0</v>
      </c>
      <c r="AM52" s="30">
        <f t="shared" si="19"/>
        <v>0</v>
      </c>
      <c r="AN52" s="30">
        <f t="shared" si="20"/>
        <v>0</v>
      </c>
      <c r="AO52" s="30">
        <f t="shared" si="21"/>
        <v>0</v>
      </c>
    </row>
    <row r="53" spans="1:41" s="45" customFormat="1" ht="30" customHeight="1">
      <c r="A53" s="189">
        <v>17</v>
      </c>
      <c r="B53" s="146" t="s">
        <v>676</v>
      </c>
      <c r="C53" s="147" t="s">
        <v>58</v>
      </c>
      <c r="D53" s="148" t="s">
        <v>54</v>
      </c>
      <c r="E53" s="159"/>
      <c r="F53" s="139"/>
      <c r="G53" s="139"/>
      <c r="H53" s="139"/>
      <c r="I53" s="139"/>
      <c r="J53" s="139"/>
      <c r="K53" s="139"/>
      <c r="L53" s="139"/>
      <c r="M53" s="90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30">
        <f t="shared" si="16"/>
        <v>0</v>
      </c>
      <c r="AK53" s="30">
        <f t="shared" si="17"/>
        <v>0</v>
      </c>
      <c r="AL53" s="30">
        <f t="shared" si="18"/>
        <v>0</v>
      </c>
      <c r="AM53" s="30">
        <f t="shared" si="19"/>
        <v>0</v>
      </c>
      <c r="AN53" s="30">
        <f t="shared" si="20"/>
        <v>0</v>
      </c>
      <c r="AO53" s="30">
        <f t="shared" si="21"/>
        <v>0</v>
      </c>
    </row>
    <row r="54" spans="1:41" s="45" customFormat="1" ht="30" customHeight="1">
      <c r="A54" s="189">
        <v>18</v>
      </c>
      <c r="B54" s="146" t="s">
        <v>499</v>
      </c>
      <c r="C54" s="147" t="s">
        <v>500</v>
      </c>
      <c r="D54" s="148" t="s">
        <v>55</v>
      </c>
      <c r="E54" s="159"/>
      <c r="F54" s="139"/>
      <c r="G54" s="139"/>
      <c r="H54" s="139"/>
      <c r="I54" s="139"/>
      <c r="J54" s="139"/>
      <c r="K54" s="139"/>
      <c r="L54" s="139"/>
      <c r="M54" s="90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30">
        <f t="shared" si="16"/>
        <v>0</v>
      </c>
      <c r="AK54" s="30">
        <f t="shared" si="17"/>
        <v>0</v>
      </c>
      <c r="AL54" s="30">
        <f t="shared" si="18"/>
        <v>0</v>
      </c>
      <c r="AM54" s="30">
        <f t="shared" si="19"/>
        <v>0</v>
      </c>
      <c r="AN54" s="30">
        <f t="shared" si="20"/>
        <v>0</v>
      </c>
      <c r="AO54" s="30">
        <f t="shared" si="21"/>
        <v>0</v>
      </c>
    </row>
    <row r="55" spans="1:41" s="45" customFormat="1" ht="30" customHeight="1">
      <c r="A55" s="189">
        <v>19</v>
      </c>
      <c r="B55" s="146" t="s">
        <v>502</v>
      </c>
      <c r="C55" s="147" t="s">
        <v>47</v>
      </c>
      <c r="D55" s="148" t="s">
        <v>503</v>
      </c>
      <c r="E55" s="159"/>
      <c r="F55" s="139"/>
      <c r="G55" s="139"/>
      <c r="H55" s="139"/>
      <c r="I55" s="139"/>
      <c r="J55" s="139"/>
      <c r="K55" s="139"/>
      <c r="L55" s="139"/>
      <c r="M55" s="90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30">
        <f t="shared" si="16"/>
        <v>0</v>
      </c>
      <c r="AK55" s="30">
        <f t="shared" si="17"/>
        <v>0</v>
      </c>
      <c r="AL55" s="30">
        <f t="shared" si="18"/>
        <v>0</v>
      </c>
      <c r="AM55" s="30">
        <f t="shared" si="19"/>
        <v>0</v>
      </c>
      <c r="AN55" s="30">
        <f t="shared" si="20"/>
        <v>0</v>
      </c>
      <c r="AO55" s="30">
        <f t="shared" si="21"/>
        <v>0</v>
      </c>
    </row>
    <row r="56" spans="1:41" s="45" customFormat="1" ht="30" customHeight="1">
      <c r="A56" s="189">
        <v>20</v>
      </c>
      <c r="B56" s="146" t="s">
        <v>504</v>
      </c>
      <c r="C56" s="147" t="s">
        <v>70</v>
      </c>
      <c r="D56" s="148" t="s">
        <v>14</v>
      </c>
      <c r="E56" s="159"/>
      <c r="F56" s="139"/>
      <c r="G56" s="139"/>
      <c r="H56" s="139"/>
      <c r="I56" s="139"/>
      <c r="J56" s="139"/>
      <c r="K56" s="139"/>
      <c r="L56" s="139"/>
      <c r="M56" s="90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30">
        <f t="shared" si="16"/>
        <v>0</v>
      </c>
      <c r="AK56" s="30">
        <f t="shared" si="17"/>
        <v>0</v>
      </c>
      <c r="AL56" s="30">
        <f t="shared" si="18"/>
        <v>0</v>
      </c>
      <c r="AM56" s="30">
        <f t="shared" si="19"/>
        <v>0</v>
      </c>
      <c r="AN56" s="30">
        <f t="shared" si="20"/>
        <v>0</v>
      </c>
      <c r="AO56" s="30">
        <f t="shared" si="21"/>
        <v>0</v>
      </c>
    </row>
    <row r="57" spans="1:41" s="45" customFormat="1" ht="30" customHeight="1">
      <c r="A57" s="189">
        <v>21</v>
      </c>
      <c r="B57" s="146" t="s">
        <v>508</v>
      </c>
      <c r="C57" s="147" t="s">
        <v>509</v>
      </c>
      <c r="D57" s="148" t="s">
        <v>91</v>
      </c>
      <c r="E57" s="192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30"/>
      <c r="AK57" s="30"/>
      <c r="AL57" s="30"/>
      <c r="AM57" s="30"/>
      <c r="AN57" s="30"/>
      <c r="AO57" s="30"/>
    </row>
    <row r="58" spans="1:41" s="45" customFormat="1" ht="30" customHeight="1">
      <c r="A58" s="189">
        <v>22</v>
      </c>
      <c r="B58" s="146" t="s">
        <v>512</v>
      </c>
      <c r="C58" s="147" t="s">
        <v>513</v>
      </c>
      <c r="D58" s="148" t="s">
        <v>75</v>
      </c>
      <c r="E58" s="192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30"/>
      <c r="AK58" s="30"/>
      <c r="AL58" s="30"/>
      <c r="AM58" s="30"/>
      <c r="AN58" s="30"/>
      <c r="AO58" s="30"/>
    </row>
    <row r="59" spans="1:41" s="45" customFormat="1" ht="30" customHeight="1">
      <c r="A59" s="189">
        <v>23</v>
      </c>
      <c r="B59" s="74" t="s">
        <v>776</v>
      </c>
      <c r="C59" s="126" t="s">
        <v>777</v>
      </c>
      <c r="D59" s="127" t="s">
        <v>59</v>
      </c>
      <c r="E59" s="159"/>
      <c r="F59" s="139"/>
      <c r="G59" s="139"/>
      <c r="H59" s="139"/>
      <c r="I59" s="139"/>
      <c r="J59" s="139"/>
      <c r="K59" s="139"/>
      <c r="L59" s="139"/>
      <c r="M59" s="90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30">
        <f t="shared" si="16"/>
        <v>0</v>
      </c>
      <c r="AK59" s="30">
        <f t="shared" si="17"/>
        <v>0</v>
      </c>
      <c r="AL59" s="30">
        <f t="shared" si="18"/>
        <v>0</v>
      </c>
      <c r="AM59" s="30">
        <f t="shared" ref="AM59:AM60" si="22">COUNTIF(H70:AL70,"CT")</f>
        <v>0</v>
      </c>
      <c r="AN59" s="30">
        <f t="shared" si="20"/>
        <v>0</v>
      </c>
      <c r="AO59" s="30">
        <f t="shared" si="21"/>
        <v>0</v>
      </c>
    </row>
    <row r="60" spans="1:41" s="45" customFormat="1" ht="30" customHeight="1">
      <c r="A60" s="189">
        <v>24</v>
      </c>
      <c r="B60" s="146">
        <v>2010010039</v>
      </c>
      <c r="C60" s="147" t="s">
        <v>771</v>
      </c>
      <c r="D60" s="148" t="s">
        <v>93</v>
      </c>
      <c r="E60" s="159"/>
      <c r="F60" s="139"/>
      <c r="G60" s="139"/>
      <c r="H60" s="139"/>
      <c r="I60" s="139"/>
      <c r="J60" s="139"/>
      <c r="K60" s="139"/>
      <c r="L60" s="139"/>
      <c r="M60" s="90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30">
        <f t="shared" si="16"/>
        <v>0</v>
      </c>
      <c r="AK60" s="30">
        <f t="shared" si="17"/>
        <v>0</v>
      </c>
      <c r="AL60" s="30">
        <f t="shared" si="18"/>
        <v>0</v>
      </c>
      <c r="AM60" s="30">
        <f t="shared" si="22"/>
        <v>0</v>
      </c>
      <c r="AN60" s="30">
        <f t="shared" si="20"/>
        <v>0</v>
      </c>
      <c r="AO60" s="30">
        <f t="shared" si="21"/>
        <v>0</v>
      </c>
    </row>
    <row r="61" spans="1:41">
      <c r="A61" s="60" t="s">
        <v>16</v>
      </c>
      <c r="B61" s="137"/>
      <c r="C61" s="137"/>
      <c r="D61" s="137"/>
      <c r="E61" s="5"/>
      <c r="F61" s="6"/>
      <c r="G61" s="6"/>
      <c r="H61" s="6"/>
      <c r="I61" s="6"/>
      <c r="J61" s="6"/>
      <c r="K61" s="6"/>
      <c r="L61" s="6"/>
      <c r="M61" s="9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0">
        <f>COUNTIF(E61:AI61,"BT")</f>
        <v>0</v>
      </c>
      <c r="AK61" s="30">
        <f t="shared" si="13"/>
        <v>0</v>
      </c>
      <c r="AL61" s="30">
        <f t="shared" si="14"/>
        <v>0</v>
      </c>
      <c r="AM61" s="58" t="e">
        <f>SUM(AM37:AM60)</f>
        <v>#REF!</v>
      </c>
      <c r="AN61" s="58">
        <f>SUM(AN35:AN60)</f>
        <v>0</v>
      </c>
      <c r="AO61" s="58">
        <f>SUM(AO35:AO60)</f>
        <v>0</v>
      </c>
    </row>
    <row r="62" spans="1:41">
      <c r="C62" s="53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:41">
      <c r="C63" s="226"/>
      <c r="D63" s="226"/>
      <c r="F63" s="53"/>
      <c r="G63" s="53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1:41">
      <c r="C64" s="53"/>
      <c r="D64" s="53"/>
      <c r="E64" s="53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3:38">
      <c r="C65" s="226"/>
      <c r="D65" s="226"/>
      <c r="E65" s="226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3:38">
      <c r="C66" s="226"/>
      <c r="D66" s="226"/>
    </row>
  </sheetData>
  <mergeCells count="15">
    <mergeCell ref="C66:D66"/>
    <mergeCell ref="C65:E65"/>
    <mergeCell ref="C63:D63"/>
    <mergeCell ref="C36:D36"/>
    <mergeCell ref="A1:P1"/>
    <mergeCell ref="AP41:AQ41"/>
    <mergeCell ref="A5:AL5"/>
    <mergeCell ref="AF6:AK6"/>
    <mergeCell ref="C8:D8"/>
    <mergeCell ref="Q1:AL1"/>
    <mergeCell ref="A2:P2"/>
    <mergeCell ref="Q2:AL2"/>
    <mergeCell ref="A4:AL4"/>
    <mergeCell ref="AM22:AN22"/>
    <mergeCell ref="A33:AI3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6" zoomScale="55" zoomScaleNormal="55" workbookViewId="0">
      <selection activeCell="Z22" sqref="Z22"/>
    </sheetView>
  </sheetViews>
  <sheetFormatPr defaultColWidth="9.33203125" defaultRowHeight="18"/>
  <cols>
    <col min="1" max="1" width="8.6640625" style="42" customWidth="1"/>
    <col min="2" max="2" width="26.83203125" style="42" customWidth="1"/>
    <col min="3" max="3" width="29.6640625" style="42" customWidth="1"/>
    <col min="4" max="4" width="14.6640625" style="42" customWidth="1"/>
    <col min="5" max="35" width="7" style="42" customWidth="1"/>
    <col min="36" max="38" width="8.33203125" style="42" customWidth="1"/>
    <col min="39" max="39" width="10.83203125" style="42" customWidth="1"/>
    <col min="40" max="40" width="12.1640625" style="42" customWidth="1"/>
    <col min="41" max="41" width="10.83203125" style="42" customWidth="1"/>
    <col min="42" max="16384" width="9.33203125" style="42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08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08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227" t="s">
        <v>762</v>
      </c>
      <c r="AG6" s="227"/>
      <c r="AH6" s="227"/>
      <c r="AI6" s="227"/>
      <c r="AJ6" s="227"/>
      <c r="AK6" s="227"/>
      <c r="AL6" s="43"/>
    </row>
    <row r="7" spans="1:41" ht="15.75" customHeight="1">
      <c r="AE7" s="18"/>
      <c r="AF7" s="18"/>
      <c r="AG7" s="18"/>
      <c r="AH7" s="18"/>
      <c r="AI7" s="44"/>
    </row>
    <row r="8" spans="1:41" s="45" customFormat="1" ht="33" customHeight="1">
      <c r="A8" s="3" t="s">
        <v>5</v>
      </c>
      <c r="B8" s="41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45" customFormat="1" ht="30" customHeight="1">
      <c r="A9" s="3">
        <v>1</v>
      </c>
      <c r="B9" s="74" t="s">
        <v>516</v>
      </c>
      <c r="C9" s="126" t="s">
        <v>517</v>
      </c>
      <c r="D9" s="127" t="s">
        <v>518</v>
      </c>
      <c r="E9" s="92"/>
      <c r="F9" s="90"/>
      <c r="G9" s="90"/>
      <c r="H9" s="90"/>
      <c r="I9" s="90"/>
      <c r="J9" s="90"/>
      <c r="K9" s="90"/>
      <c r="L9" s="90"/>
      <c r="M9" s="90"/>
      <c r="N9" s="90"/>
      <c r="O9" s="77"/>
      <c r="P9" s="90"/>
      <c r="Q9" s="90"/>
      <c r="R9" s="77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 t="s">
        <v>8</v>
      </c>
      <c r="AE9" s="90"/>
      <c r="AF9" s="90"/>
      <c r="AG9" s="90"/>
      <c r="AH9" s="90"/>
      <c r="AI9" s="90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46"/>
      <c r="AN9" s="47"/>
      <c r="AO9" s="48"/>
    </row>
    <row r="10" spans="1:41" s="45" customFormat="1" ht="30" customHeight="1">
      <c r="A10" s="3">
        <v>2</v>
      </c>
      <c r="B10" s="74" t="s">
        <v>523</v>
      </c>
      <c r="C10" s="126" t="s">
        <v>524</v>
      </c>
      <c r="D10" s="127" t="s">
        <v>61</v>
      </c>
      <c r="E10" s="39"/>
      <c r="F10" s="91"/>
      <c r="G10" s="91"/>
      <c r="H10" s="91"/>
      <c r="I10" s="91"/>
      <c r="J10" s="91"/>
      <c r="K10" s="91"/>
      <c r="L10" s="91"/>
      <c r="M10" s="91"/>
      <c r="N10" s="91"/>
      <c r="O10" s="77"/>
      <c r="P10" s="102"/>
      <c r="Q10" s="91"/>
      <c r="R10" s="77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48"/>
      <c r="AN10" s="48"/>
      <c r="AO10" s="48"/>
    </row>
    <row r="11" spans="1:41" s="45" customFormat="1" ht="30" customHeight="1">
      <c r="A11" s="108">
        <v>3</v>
      </c>
      <c r="B11" s="74" t="s">
        <v>519</v>
      </c>
      <c r="C11" s="126" t="s">
        <v>520</v>
      </c>
      <c r="D11" s="127" t="s">
        <v>61</v>
      </c>
      <c r="E11" s="92"/>
      <c r="F11" s="90"/>
      <c r="G11" s="90"/>
      <c r="H11" s="90"/>
      <c r="I11" s="90"/>
      <c r="J11" s="90"/>
      <c r="K11" s="90"/>
      <c r="L11" s="90"/>
      <c r="M11" s="90"/>
      <c r="N11" s="90"/>
      <c r="O11" s="77"/>
      <c r="P11" s="102"/>
      <c r="Q11" s="90"/>
      <c r="R11" s="77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 t="s">
        <v>8</v>
      </c>
      <c r="AE11" s="90"/>
      <c r="AF11" s="90"/>
      <c r="AG11" s="90"/>
      <c r="AH11" s="90"/>
      <c r="AI11" s="90"/>
      <c r="AJ11" s="3">
        <f t="shared" si="2"/>
        <v>1</v>
      </c>
      <c r="AK11" s="3">
        <f t="shared" si="0"/>
        <v>0</v>
      </c>
      <c r="AL11" s="3">
        <f t="shared" si="1"/>
        <v>0</v>
      </c>
      <c r="AM11" s="48"/>
      <c r="AN11" s="48"/>
      <c r="AO11" s="48"/>
    </row>
    <row r="12" spans="1:41" s="45" customFormat="1" ht="30" customHeight="1">
      <c r="A12" s="108">
        <v>4</v>
      </c>
      <c r="B12" s="74" t="s">
        <v>525</v>
      </c>
      <c r="C12" s="126" t="s">
        <v>207</v>
      </c>
      <c r="D12" s="127" t="s">
        <v>61</v>
      </c>
      <c r="E12" s="92"/>
      <c r="F12" s="90"/>
      <c r="G12" s="90" t="s">
        <v>10</v>
      </c>
      <c r="H12" s="90"/>
      <c r="I12" s="90"/>
      <c r="J12" s="90"/>
      <c r="K12" s="90"/>
      <c r="L12" s="90"/>
      <c r="M12" s="90"/>
      <c r="N12" s="90"/>
      <c r="O12" s="77" t="s">
        <v>10</v>
      </c>
      <c r="P12" s="102"/>
      <c r="Q12" s="90"/>
      <c r="R12" s="77"/>
      <c r="S12" s="90"/>
      <c r="T12" s="90"/>
      <c r="U12" s="90" t="s">
        <v>10</v>
      </c>
      <c r="V12" s="90"/>
      <c r="W12" s="90"/>
      <c r="X12" s="90"/>
      <c r="Y12" s="90"/>
      <c r="Z12" s="90" t="s">
        <v>8</v>
      </c>
      <c r="AA12" s="90"/>
      <c r="AB12" s="90" t="s">
        <v>10</v>
      </c>
      <c r="AC12" s="90" t="s">
        <v>10</v>
      </c>
      <c r="AD12" s="90" t="s">
        <v>10</v>
      </c>
      <c r="AE12" s="90"/>
      <c r="AF12" s="90"/>
      <c r="AG12" s="90"/>
      <c r="AH12" s="90"/>
      <c r="AI12" s="90"/>
      <c r="AJ12" s="3">
        <f t="shared" si="2"/>
        <v>1</v>
      </c>
      <c r="AK12" s="3">
        <f t="shared" si="0"/>
        <v>0</v>
      </c>
      <c r="AL12" s="3">
        <f t="shared" si="1"/>
        <v>6</v>
      </c>
      <c r="AM12" s="48"/>
      <c r="AN12" s="48"/>
      <c r="AO12" s="48"/>
    </row>
    <row r="13" spans="1:41" s="45" customFormat="1" ht="30" customHeight="1">
      <c r="A13" s="108">
        <v>5</v>
      </c>
      <c r="B13" s="74" t="s">
        <v>521</v>
      </c>
      <c r="C13" s="126" t="s">
        <v>522</v>
      </c>
      <c r="D13" s="127" t="s">
        <v>61</v>
      </c>
      <c r="E13" s="39"/>
      <c r="F13" s="91"/>
      <c r="G13" s="91"/>
      <c r="H13" s="91"/>
      <c r="I13" s="91"/>
      <c r="J13" s="91"/>
      <c r="K13" s="91" t="s">
        <v>8</v>
      </c>
      <c r="L13" s="91"/>
      <c r="M13" s="91" t="s">
        <v>8</v>
      </c>
      <c r="N13" s="91"/>
      <c r="O13" s="77"/>
      <c r="P13" s="102"/>
      <c r="Q13" s="91"/>
      <c r="R13" s="77"/>
      <c r="S13" s="91" t="s">
        <v>8</v>
      </c>
      <c r="T13" s="91"/>
      <c r="U13" s="91" t="s">
        <v>9</v>
      </c>
      <c r="V13" s="91" t="s">
        <v>9</v>
      </c>
      <c r="W13" s="91" t="s">
        <v>9</v>
      </c>
      <c r="X13" s="91"/>
      <c r="Y13" s="91"/>
      <c r="Z13" s="91" t="s">
        <v>9</v>
      </c>
      <c r="AA13" s="91" t="s">
        <v>9</v>
      </c>
      <c r="AB13" s="91" t="s">
        <v>9</v>
      </c>
      <c r="AC13" s="91" t="s">
        <v>9</v>
      </c>
      <c r="AD13" s="91"/>
      <c r="AE13" s="91"/>
      <c r="AF13" s="91"/>
      <c r="AG13" s="91"/>
      <c r="AH13" s="91"/>
      <c r="AI13" s="91" t="s">
        <v>10</v>
      </c>
      <c r="AJ13" s="3">
        <f t="shared" si="2"/>
        <v>3</v>
      </c>
      <c r="AK13" s="3">
        <f t="shared" si="0"/>
        <v>7</v>
      </c>
      <c r="AL13" s="3">
        <f t="shared" si="1"/>
        <v>1</v>
      </c>
      <c r="AM13" s="48"/>
      <c r="AN13" s="48"/>
      <c r="AO13" s="48"/>
    </row>
    <row r="14" spans="1:41" s="45" customFormat="1" ht="30" customHeight="1">
      <c r="A14" s="108">
        <v>6</v>
      </c>
      <c r="B14" s="74" t="s">
        <v>526</v>
      </c>
      <c r="C14" s="126" t="s">
        <v>527</v>
      </c>
      <c r="D14" s="127" t="s">
        <v>61</v>
      </c>
      <c r="E14" s="92"/>
      <c r="F14" s="90"/>
      <c r="G14" s="90"/>
      <c r="H14" s="90"/>
      <c r="I14" s="90"/>
      <c r="J14" s="90"/>
      <c r="K14" s="90"/>
      <c r="L14" s="90"/>
      <c r="M14" s="90"/>
      <c r="N14" s="90"/>
      <c r="O14" s="77"/>
      <c r="P14" s="102" t="s">
        <v>8</v>
      </c>
      <c r="Q14" s="90"/>
      <c r="R14" s="77" t="s">
        <v>8</v>
      </c>
      <c r="S14" s="90"/>
      <c r="T14" s="90"/>
      <c r="U14" s="90"/>
      <c r="V14" s="90"/>
      <c r="W14" s="90" t="s">
        <v>8</v>
      </c>
      <c r="X14" s="90"/>
      <c r="Y14" s="90"/>
      <c r="Z14" s="90"/>
      <c r="AA14" s="90"/>
      <c r="AB14" s="90"/>
      <c r="AC14" s="90" t="s">
        <v>8</v>
      </c>
      <c r="AD14" s="90" t="s">
        <v>8</v>
      </c>
      <c r="AE14" s="90"/>
      <c r="AF14" s="90"/>
      <c r="AG14" s="90"/>
      <c r="AH14" s="90"/>
      <c r="AI14" s="90"/>
      <c r="AJ14" s="3">
        <f t="shared" si="2"/>
        <v>5</v>
      </c>
      <c r="AK14" s="3">
        <f t="shared" si="0"/>
        <v>0</v>
      </c>
      <c r="AL14" s="3">
        <f t="shared" si="1"/>
        <v>0</v>
      </c>
      <c r="AM14" s="48"/>
      <c r="AN14" s="48"/>
      <c r="AO14" s="48"/>
    </row>
    <row r="15" spans="1:41" s="45" customFormat="1" ht="30" customHeight="1">
      <c r="A15" s="108">
        <v>7</v>
      </c>
      <c r="B15" s="74" t="s">
        <v>528</v>
      </c>
      <c r="C15" s="126" t="s">
        <v>529</v>
      </c>
      <c r="D15" s="127" t="s">
        <v>408</v>
      </c>
      <c r="E15" s="92"/>
      <c r="F15" s="90"/>
      <c r="G15" s="90" t="s">
        <v>10</v>
      </c>
      <c r="H15" s="90"/>
      <c r="I15" s="90"/>
      <c r="J15" s="90"/>
      <c r="K15" s="90"/>
      <c r="L15" s="90"/>
      <c r="M15" s="90"/>
      <c r="N15" s="90"/>
      <c r="O15" s="77"/>
      <c r="P15" s="102"/>
      <c r="Q15" s="90"/>
      <c r="R15" s="77"/>
      <c r="S15" s="90"/>
      <c r="T15" s="90"/>
      <c r="U15" s="90"/>
      <c r="V15" s="90"/>
      <c r="W15" s="90"/>
      <c r="X15" s="90"/>
      <c r="Y15" s="90"/>
      <c r="Z15" s="90"/>
      <c r="AA15" s="90"/>
      <c r="AB15" s="90" t="s">
        <v>10</v>
      </c>
      <c r="AC15" s="90"/>
      <c r="AD15" s="90"/>
      <c r="AE15" s="90"/>
      <c r="AF15" s="90" t="s">
        <v>10</v>
      </c>
      <c r="AG15" s="90"/>
      <c r="AH15" s="90"/>
      <c r="AI15" s="90" t="s">
        <v>10</v>
      </c>
      <c r="AJ15" s="3">
        <f t="shared" si="2"/>
        <v>0</v>
      </c>
      <c r="AK15" s="3">
        <f t="shared" si="0"/>
        <v>0</v>
      </c>
      <c r="AL15" s="3">
        <f t="shared" si="1"/>
        <v>4</v>
      </c>
      <c r="AM15" s="48"/>
      <c r="AN15" s="48"/>
      <c r="AO15" s="48"/>
    </row>
    <row r="16" spans="1:41" s="45" customFormat="1" ht="30" customHeight="1">
      <c r="A16" s="108">
        <v>8</v>
      </c>
      <c r="B16" s="74" t="s">
        <v>530</v>
      </c>
      <c r="C16" s="126" t="s">
        <v>531</v>
      </c>
      <c r="D16" s="127" t="s">
        <v>49</v>
      </c>
      <c r="E16" s="92"/>
      <c r="F16" s="90"/>
      <c r="G16" s="90"/>
      <c r="H16" s="90"/>
      <c r="I16" s="90"/>
      <c r="J16" s="90"/>
      <c r="K16" s="90"/>
      <c r="L16" s="90"/>
      <c r="M16" s="90"/>
      <c r="N16" s="90"/>
      <c r="O16" s="77"/>
      <c r="P16" s="102"/>
      <c r="Q16" s="90"/>
      <c r="R16" s="7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 t="s">
        <v>8</v>
      </c>
      <c r="AE16" s="90"/>
      <c r="AF16" s="90"/>
      <c r="AG16" s="90"/>
      <c r="AH16" s="90"/>
      <c r="AI16" s="90"/>
      <c r="AJ16" s="3">
        <f t="shared" si="2"/>
        <v>1</v>
      </c>
      <c r="AK16" s="3">
        <f t="shared" si="0"/>
        <v>0</v>
      </c>
      <c r="AL16" s="3">
        <f t="shared" si="1"/>
        <v>0</v>
      </c>
      <c r="AM16" s="48"/>
      <c r="AN16" s="48"/>
      <c r="AO16" s="48"/>
    </row>
    <row r="17" spans="1:41" s="45" customFormat="1" ht="30" customHeight="1">
      <c r="A17" s="108">
        <v>9</v>
      </c>
      <c r="B17" s="74" t="s">
        <v>532</v>
      </c>
      <c r="C17" s="126" t="s">
        <v>533</v>
      </c>
      <c r="D17" s="127" t="s">
        <v>534</v>
      </c>
      <c r="E17" s="39"/>
      <c r="F17" s="91"/>
      <c r="G17" s="91" t="s">
        <v>10</v>
      </c>
      <c r="H17" s="91"/>
      <c r="I17" s="91"/>
      <c r="J17" s="91"/>
      <c r="K17" s="91"/>
      <c r="L17" s="91"/>
      <c r="M17" s="91"/>
      <c r="N17" s="91"/>
      <c r="O17" s="77"/>
      <c r="P17" s="102"/>
      <c r="Q17" s="91"/>
      <c r="R17" s="77"/>
      <c r="S17" s="91"/>
      <c r="T17" s="91" t="s">
        <v>8</v>
      </c>
      <c r="U17" s="91" t="s">
        <v>8</v>
      </c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3">
        <f t="shared" si="2"/>
        <v>2</v>
      </c>
      <c r="AK17" s="3">
        <f t="shared" si="0"/>
        <v>0</v>
      </c>
      <c r="AL17" s="3">
        <f t="shared" si="1"/>
        <v>1</v>
      </c>
      <c r="AM17" s="48"/>
      <c r="AN17" s="48"/>
      <c r="AO17" s="48"/>
    </row>
    <row r="18" spans="1:41" s="45" customFormat="1" ht="30" customHeight="1">
      <c r="A18" s="39">
        <v>10</v>
      </c>
      <c r="B18" s="198" t="s">
        <v>535</v>
      </c>
      <c r="C18" s="176" t="s">
        <v>536</v>
      </c>
      <c r="D18" s="175" t="s">
        <v>12</v>
      </c>
      <c r="E18" s="39"/>
      <c r="F18" s="91"/>
      <c r="G18" s="91"/>
      <c r="H18" s="91"/>
      <c r="I18" s="91"/>
      <c r="J18" s="91"/>
      <c r="K18" s="91"/>
      <c r="L18" s="91"/>
      <c r="M18" s="91"/>
      <c r="N18" s="91"/>
      <c r="O18" s="102"/>
      <c r="P18" s="102"/>
      <c r="Q18" s="91"/>
      <c r="R18" s="102"/>
      <c r="S18" s="91"/>
      <c r="T18" s="91"/>
      <c r="U18" s="91"/>
      <c r="V18" s="91"/>
      <c r="W18" s="91"/>
      <c r="X18" s="91"/>
      <c r="Y18" s="91"/>
      <c r="Z18" s="91" t="s">
        <v>8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39">
        <f t="shared" si="2"/>
        <v>1</v>
      </c>
      <c r="AK18" s="39">
        <f t="shared" si="0"/>
        <v>0</v>
      </c>
      <c r="AL18" s="39">
        <f t="shared" si="1"/>
        <v>0</v>
      </c>
      <c r="AM18" s="48"/>
      <c r="AN18" s="48"/>
      <c r="AO18" s="48"/>
    </row>
    <row r="19" spans="1:41" s="45" customFormat="1" ht="30" customHeight="1">
      <c r="A19" s="108">
        <v>11</v>
      </c>
      <c r="B19" s="74" t="s">
        <v>537</v>
      </c>
      <c r="C19" s="126" t="s">
        <v>538</v>
      </c>
      <c r="D19" s="127" t="s">
        <v>539</v>
      </c>
      <c r="E19" s="92"/>
      <c r="F19" s="90"/>
      <c r="G19" s="90"/>
      <c r="H19" s="90"/>
      <c r="I19" s="90"/>
      <c r="J19" s="90"/>
      <c r="K19" s="90"/>
      <c r="L19" s="90" t="s">
        <v>9</v>
      </c>
      <c r="M19" s="90"/>
      <c r="N19" s="90"/>
      <c r="O19" s="77"/>
      <c r="P19" s="102" t="s">
        <v>8</v>
      </c>
      <c r="Q19" s="90"/>
      <c r="R19" s="77"/>
      <c r="S19" s="90"/>
      <c r="T19" s="90"/>
      <c r="U19" s="90"/>
      <c r="V19" s="90"/>
      <c r="W19" s="90" t="s">
        <v>8</v>
      </c>
      <c r="X19" s="90"/>
      <c r="Y19" s="90"/>
      <c r="Z19" s="90"/>
      <c r="AA19" s="90"/>
      <c r="AB19" s="90"/>
      <c r="AC19" s="90"/>
      <c r="AD19" s="90"/>
      <c r="AE19" s="90"/>
      <c r="AF19" s="90" t="s">
        <v>10</v>
      </c>
      <c r="AG19" s="90"/>
      <c r="AH19" s="90"/>
      <c r="AI19" s="90"/>
      <c r="AJ19" s="3">
        <f t="shared" si="2"/>
        <v>2</v>
      </c>
      <c r="AK19" s="3">
        <f t="shared" si="0"/>
        <v>1</v>
      </c>
      <c r="AL19" s="3">
        <f t="shared" si="1"/>
        <v>1</v>
      </c>
      <c r="AM19" s="48"/>
      <c r="AN19" s="48"/>
      <c r="AO19" s="48"/>
    </row>
    <row r="20" spans="1:41" s="45" customFormat="1" ht="30" customHeight="1">
      <c r="A20" s="108">
        <v>12</v>
      </c>
      <c r="B20" s="74" t="s">
        <v>540</v>
      </c>
      <c r="C20" s="126" t="s">
        <v>541</v>
      </c>
      <c r="D20" s="127" t="s">
        <v>542</v>
      </c>
      <c r="E20" s="92"/>
      <c r="F20" s="90" t="s">
        <v>10</v>
      </c>
      <c r="G20" s="90" t="s">
        <v>8</v>
      </c>
      <c r="H20" s="90"/>
      <c r="I20" s="90"/>
      <c r="J20" s="90"/>
      <c r="K20" s="90" t="s">
        <v>10</v>
      </c>
      <c r="L20" s="90"/>
      <c r="M20" s="90"/>
      <c r="N20" s="90"/>
      <c r="O20" s="77"/>
      <c r="P20" s="102" t="s">
        <v>9</v>
      </c>
      <c r="Q20" s="90"/>
      <c r="R20" s="77" t="s">
        <v>10</v>
      </c>
      <c r="S20" s="90" t="s">
        <v>10</v>
      </c>
      <c r="T20" s="90" t="s">
        <v>8</v>
      </c>
      <c r="U20" s="90" t="s">
        <v>8</v>
      </c>
      <c r="V20" s="90" t="s">
        <v>8</v>
      </c>
      <c r="W20" s="90" t="s">
        <v>10</v>
      </c>
      <c r="X20" s="90"/>
      <c r="Y20" s="90"/>
      <c r="Z20" s="90" t="s">
        <v>8</v>
      </c>
      <c r="AA20" s="90" t="s">
        <v>8</v>
      </c>
      <c r="AB20" s="90"/>
      <c r="AC20" s="90"/>
      <c r="AD20" s="90" t="s">
        <v>8</v>
      </c>
      <c r="AE20" s="90"/>
      <c r="AF20" s="90"/>
      <c r="AG20" s="90"/>
      <c r="AH20" s="90"/>
      <c r="AI20" s="90"/>
      <c r="AJ20" s="3">
        <f t="shared" si="2"/>
        <v>7</v>
      </c>
      <c r="AK20" s="3">
        <f t="shared" si="0"/>
        <v>1</v>
      </c>
      <c r="AL20" s="3">
        <f t="shared" si="1"/>
        <v>5</v>
      </c>
      <c r="AM20" s="48"/>
      <c r="AN20" s="48"/>
      <c r="AO20" s="48"/>
    </row>
    <row r="21" spans="1:41" s="45" customFormat="1" ht="30" customHeight="1">
      <c r="A21" s="108">
        <v>13</v>
      </c>
      <c r="B21" s="74" t="s">
        <v>543</v>
      </c>
      <c r="C21" s="126" t="s">
        <v>544</v>
      </c>
      <c r="D21" s="127" t="s">
        <v>545</v>
      </c>
      <c r="E21" s="92"/>
      <c r="F21" s="88" t="s">
        <v>8</v>
      </c>
      <c r="G21" s="88"/>
      <c r="H21" s="88"/>
      <c r="I21" s="88"/>
      <c r="J21" s="88"/>
      <c r="K21" s="207"/>
      <c r="L21" s="88"/>
      <c r="M21" s="209"/>
      <c r="N21" s="88"/>
      <c r="O21" s="77"/>
      <c r="P21" s="102" t="s">
        <v>9</v>
      </c>
      <c r="Q21" s="88"/>
      <c r="R21" s="77"/>
      <c r="S21" s="88"/>
      <c r="T21" s="88"/>
      <c r="U21" s="88"/>
      <c r="V21" s="88"/>
      <c r="W21" s="88"/>
      <c r="X21" s="88"/>
      <c r="Y21" s="88"/>
      <c r="Z21" s="88" t="s">
        <v>10</v>
      </c>
      <c r="AA21" s="88"/>
      <c r="AB21" s="88"/>
      <c r="AC21" s="88" t="s">
        <v>8</v>
      </c>
      <c r="AD21" s="88" t="s">
        <v>8</v>
      </c>
      <c r="AE21" s="88"/>
      <c r="AF21" s="88"/>
      <c r="AG21" s="88"/>
      <c r="AH21" s="88"/>
      <c r="AI21" s="88" t="s">
        <v>8</v>
      </c>
      <c r="AJ21" s="3">
        <f t="shared" si="2"/>
        <v>4</v>
      </c>
      <c r="AK21" s="3">
        <f t="shared" si="0"/>
        <v>1</v>
      </c>
      <c r="AL21" s="3">
        <f t="shared" si="1"/>
        <v>1</v>
      </c>
      <c r="AM21" s="48"/>
      <c r="AN21" s="48"/>
      <c r="AO21" s="48"/>
    </row>
    <row r="22" spans="1:41" s="45" customFormat="1" ht="30" customHeight="1">
      <c r="A22" s="108">
        <v>14</v>
      </c>
      <c r="B22" s="74" t="s">
        <v>546</v>
      </c>
      <c r="C22" s="126" t="s">
        <v>547</v>
      </c>
      <c r="D22" s="127" t="s">
        <v>68</v>
      </c>
      <c r="E22" s="92"/>
      <c r="F22" s="90"/>
      <c r="G22" s="90"/>
      <c r="H22" s="90" t="s">
        <v>9</v>
      </c>
      <c r="I22" s="90"/>
      <c r="J22" s="90"/>
      <c r="K22" s="90"/>
      <c r="L22" s="90"/>
      <c r="M22" s="90"/>
      <c r="N22" s="90"/>
      <c r="O22" s="77"/>
      <c r="P22" s="102"/>
      <c r="Q22" s="90"/>
      <c r="R22" s="77"/>
      <c r="S22" s="90"/>
      <c r="T22" s="90"/>
      <c r="U22" s="90"/>
      <c r="V22" s="90"/>
      <c r="W22" s="90" t="s">
        <v>9</v>
      </c>
      <c r="X22" s="90"/>
      <c r="Y22" s="90"/>
      <c r="Z22" s="90"/>
      <c r="AA22" s="90"/>
      <c r="AB22" s="90"/>
      <c r="AC22" s="90"/>
      <c r="AD22" s="90" t="s">
        <v>8</v>
      </c>
      <c r="AE22" s="90"/>
      <c r="AF22" s="90"/>
      <c r="AG22" s="90"/>
      <c r="AH22" s="90"/>
      <c r="AI22" s="90"/>
      <c r="AJ22" s="3">
        <f t="shared" si="2"/>
        <v>1</v>
      </c>
      <c r="AK22" s="3">
        <f t="shared" si="0"/>
        <v>2</v>
      </c>
      <c r="AL22" s="3">
        <f t="shared" si="1"/>
        <v>0</v>
      </c>
      <c r="AM22" s="219"/>
      <c r="AN22" s="220"/>
      <c r="AO22" s="48"/>
    </row>
    <row r="23" spans="1:41" s="45" customFormat="1" ht="30" customHeight="1">
      <c r="A23" s="108">
        <v>15</v>
      </c>
      <c r="B23" s="74" t="s">
        <v>548</v>
      </c>
      <c r="C23" s="126" t="s">
        <v>549</v>
      </c>
      <c r="D23" s="127" t="s">
        <v>550</v>
      </c>
      <c r="E23" s="92"/>
      <c r="F23" s="90"/>
      <c r="G23" s="90"/>
      <c r="H23" s="90"/>
      <c r="I23" s="90"/>
      <c r="J23" s="90"/>
      <c r="K23" s="90"/>
      <c r="L23" s="90" t="s">
        <v>8</v>
      </c>
      <c r="M23" s="90"/>
      <c r="N23" s="90"/>
      <c r="O23" s="77"/>
      <c r="P23" s="102" t="s">
        <v>8</v>
      </c>
      <c r="Q23" s="90"/>
      <c r="R23" s="77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3">
        <f t="shared" si="2"/>
        <v>2</v>
      </c>
      <c r="AK23" s="3">
        <f t="shared" si="0"/>
        <v>0</v>
      </c>
      <c r="AL23" s="3">
        <f t="shared" si="1"/>
        <v>0</v>
      </c>
      <c r="AM23" s="48"/>
      <c r="AN23" s="48"/>
      <c r="AO23" s="48"/>
    </row>
    <row r="24" spans="1:41" s="45" customFormat="1" ht="30" customHeight="1">
      <c r="A24" s="108">
        <v>16</v>
      </c>
      <c r="B24" s="74" t="s">
        <v>551</v>
      </c>
      <c r="C24" s="126" t="s">
        <v>552</v>
      </c>
      <c r="D24" s="127" t="s">
        <v>79</v>
      </c>
      <c r="E24" s="92"/>
      <c r="F24" s="90"/>
      <c r="G24" s="90"/>
      <c r="H24" s="90"/>
      <c r="I24" s="90"/>
      <c r="J24" s="90"/>
      <c r="K24" s="90"/>
      <c r="L24" s="90"/>
      <c r="M24" s="90"/>
      <c r="N24" s="90"/>
      <c r="O24" s="77"/>
      <c r="P24" s="102"/>
      <c r="Q24" s="90"/>
      <c r="R24" s="77"/>
      <c r="S24" s="90"/>
      <c r="T24" s="90"/>
      <c r="U24" s="90"/>
      <c r="V24" s="90"/>
      <c r="W24" s="90" t="s">
        <v>8</v>
      </c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3">
        <f t="shared" si="2"/>
        <v>1</v>
      </c>
      <c r="AK24" s="3">
        <f t="shared" si="0"/>
        <v>0</v>
      </c>
      <c r="AL24" s="3">
        <f t="shared" si="1"/>
        <v>0</v>
      </c>
      <c r="AM24" s="48"/>
      <c r="AN24" s="48"/>
      <c r="AO24" s="48"/>
    </row>
    <row r="25" spans="1:41" s="45" customFormat="1" ht="30" customHeight="1">
      <c r="A25" s="108">
        <v>17</v>
      </c>
      <c r="B25" s="74" t="s">
        <v>553</v>
      </c>
      <c r="C25" s="126" t="s">
        <v>554</v>
      </c>
      <c r="D25" s="127" t="s">
        <v>46</v>
      </c>
      <c r="E25" s="92"/>
      <c r="F25" s="90"/>
      <c r="G25" s="90"/>
      <c r="H25" s="90"/>
      <c r="I25" s="90"/>
      <c r="J25" s="90"/>
      <c r="K25" s="90"/>
      <c r="L25" s="90"/>
      <c r="M25" s="90"/>
      <c r="N25" s="90"/>
      <c r="O25" s="77"/>
      <c r="P25" s="102"/>
      <c r="Q25" s="90"/>
      <c r="R25" s="77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 t="s">
        <v>8</v>
      </c>
      <c r="AE25" s="90"/>
      <c r="AF25" s="90"/>
      <c r="AG25" s="90"/>
      <c r="AH25" s="90"/>
      <c r="AI25" s="90"/>
      <c r="AJ25" s="3">
        <f t="shared" si="2"/>
        <v>1</v>
      </c>
      <c r="AK25" s="3">
        <f t="shared" si="0"/>
        <v>0</v>
      </c>
      <c r="AL25" s="3">
        <f t="shared" si="1"/>
        <v>0</v>
      </c>
      <c r="AM25" s="48"/>
      <c r="AN25" s="48"/>
      <c r="AO25" s="48"/>
    </row>
    <row r="26" spans="1:41" s="45" customFormat="1" ht="30" customHeight="1">
      <c r="A26" s="108">
        <v>18</v>
      </c>
      <c r="B26" s="74" t="s">
        <v>555</v>
      </c>
      <c r="C26" s="126" t="s">
        <v>556</v>
      </c>
      <c r="D26" s="127" t="s">
        <v>46</v>
      </c>
      <c r="E26" s="92"/>
      <c r="F26" s="90"/>
      <c r="G26" s="90"/>
      <c r="H26" s="90"/>
      <c r="I26" s="90"/>
      <c r="J26" s="90"/>
      <c r="K26" s="90"/>
      <c r="L26" s="90"/>
      <c r="M26" s="90"/>
      <c r="N26" s="90"/>
      <c r="O26" s="77"/>
      <c r="P26" s="102"/>
      <c r="Q26" s="90"/>
      <c r="R26" s="77"/>
      <c r="S26" s="90"/>
      <c r="T26" s="90"/>
      <c r="U26" s="90"/>
      <c r="V26" s="90"/>
      <c r="W26" s="90" t="s">
        <v>8</v>
      </c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3">
        <f t="shared" si="2"/>
        <v>1</v>
      </c>
      <c r="AK26" s="3">
        <f t="shared" si="0"/>
        <v>0</v>
      </c>
      <c r="AL26" s="3">
        <f t="shared" si="1"/>
        <v>0</v>
      </c>
      <c r="AM26" s="48"/>
      <c r="AN26" s="48"/>
      <c r="AO26" s="48"/>
    </row>
    <row r="27" spans="1:41" s="45" customFormat="1" ht="30" customHeight="1">
      <c r="A27" s="39">
        <v>19</v>
      </c>
      <c r="B27" s="198" t="s">
        <v>557</v>
      </c>
      <c r="C27" s="176" t="s">
        <v>87</v>
      </c>
      <c r="D27" s="175" t="s">
        <v>55</v>
      </c>
      <c r="E27" s="39"/>
      <c r="F27" s="91"/>
      <c r="G27" s="91" t="s">
        <v>10</v>
      </c>
      <c r="H27" s="91"/>
      <c r="I27" s="91" t="s">
        <v>8</v>
      </c>
      <c r="J27" s="91"/>
      <c r="K27" s="91"/>
      <c r="L27" s="91" t="s">
        <v>10</v>
      </c>
      <c r="M27" s="91" t="s">
        <v>8</v>
      </c>
      <c r="N27" s="91"/>
      <c r="O27" s="102"/>
      <c r="P27" s="102"/>
      <c r="Q27" s="91"/>
      <c r="R27" s="102"/>
      <c r="S27" s="91" t="s">
        <v>8</v>
      </c>
      <c r="T27" s="91" t="s">
        <v>8</v>
      </c>
      <c r="U27" s="91"/>
      <c r="V27" s="91"/>
      <c r="W27" s="91" t="s">
        <v>8</v>
      </c>
      <c r="X27" s="91"/>
      <c r="Y27" s="91" t="s">
        <v>10</v>
      </c>
      <c r="Z27" s="91" t="s">
        <v>8</v>
      </c>
      <c r="AA27" s="91" t="s">
        <v>8</v>
      </c>
      <c r="AB27" s="91" t="s">
        <v>10</v>
      </c>
      <c r="AC27" s="91" t="s">
        <v>8</v>
      </c>
      <c r="AD27" s="91" t="s">
        <v>8</v>
      </c>
      <c r="AE27" s="91"/>
      <c r="AF27" s="91" t="s">
        <v>10</v>
      </c>
      <c r="AG27" s="91"/>
      <c r="AH27" s="91" t="s">
        <v>8</v>
      </c>
      <c r="AI27" s="91"/>
      <c r="AJ27" s="39">
        <f t="shared" si="2"/>
        <v>10</v>
      </c>
      <c r="AK27" s="39">
        <f t="shared" si="0"/>
        <v>0</v>
      </c>
      <c r="AL27" s="39">
        <f t="shared" si="1"/>
        <v>5</v>
      </c>
      <c r="AM27" s="48"/>
      <c r="AN27" s="48"/>
      <c r="AO27" s="48"/>
    </row>
    <row r="28" spans="1:41" s="45" customFormat="1" ht="30" customHeight="1">
      <c r="A28" s="108">
        <v>20</v>
      </c>
      <c r="B28" s="74" t="s">
        <v>558</v>
      </c>
      <c r="C28" s="126" t="s">
        <v>31</v>
      </c>
      <c r="D28" s="127" t="s">
        <v>82</v>
      </c>
      <c r="E28" s="92" t="s">
        <v>8</v>
      </c>
      <c r="F28" s="90" t="s">
        <v>8</v>
      </c>
      <c r="G28" s="90" t="s">
        <v>8</v>
      </c>
      <c r="H28" s="90" t="s">
        <v>8</v>
      </c>
      <c r="I28" s="90" t="s">
        <v>8</v>
      </c>
      <c r="J28" s="90"/>
      <c r="K28" s="90" t="s">
        <v>8</v>
      </c>
      <c r="L28" s="90" t="s">
        <v>8</v>
      </c>
      <c r="M28" s="90" t="s">
        <v>8</v>
      </c>
      <c r="N28" s="90"/>
      <c r="O28" s="77" t="s">
        <v>8</v>
      </c>
      <c r="P28" s="102" t="s">
        <v>8</v>
      </c>
      <c r="Q28" s="90"/>
      <c r="R28" s="77" t="s">
        <v>8</v>
      </c>
      <c r="S28" s="90" t="s">
        <v>8</v>
      </c>
      <c r="T28" s="90" t="s">
        <v>8</v>
      </c>
      <c r="U28" s="90" t="s">
        <v>8</v>
      </c>
      <c r="V28" s="90" t="s">
        <v>8</v>
      </c>
      <c r="W28" s="90" t="s">
        <v>8</v>
      </c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3">
        <f t="shared" si="2"/>
        <v>16</v>
      </c>
      <c r="AK28" s="3">
        <f t="shared" si="0"/>
        <v>0</v>
      </c>
      <c r="AL28" s="3">
        <f t="shared" si="1"/>
        <v>0</v>
      </c>
      <c r="AM28" s="48"/>
      <c r="AN28" s="48"/>
      <c r="AO28" s="48"/>
    </row>
    <row r="29" spans="1:41" s="45" customFormat="1" ht="30" customHeight="1">
      <c r="A29" s="108">
        <v>21</v>
      </c>
      <c r="B29" s="74" t="s">
        <v>559</v>
      </c>
      <c r="C29" s="126" t="s">
        <v>560</v>
      </c>
      <c r="D29" s="127" t="s">
        <v>220</v>
      </c>
      <c r="E29" s="92"/>
      <c r="F29" s="90" t="s">
        <v>9</v>
      </c>
      <c r="G29" s="90" t="s">
        <v>8</v>
      </c>
      <c r="H29" s="90"/>
      <c r="I29" s="90"/>
      <c r="J29" s="90"/>
      <c r="K29" s="90" t="s">
        <v>8</v>
      </c>
      <c r="L29" s="90"/>
      <c r="M29" s="90"/>
      <c r="N29" s="90"/>
      <c r="O29" s="77"/>
      <c r="P29" s="102"/>
      <c r="Q29" s="90"/>
      <c r="R29" s="77"/>
      <c r="S29" s="90"/>
      <c r="T29" s="90" t="s">
        <v>8</v>
      </c>
      <c r="U29" s="90" t="s">
        <v>10</v>
      </c>
      <c r="V29" s="90"/>
      <c r="W29" s="90" t="s">
        <v>8</v>
      </c>
      <c r="X29" s="90"/>
      <c r="Y29" s="90"/>
      <c r="Z29" s="90"/>
      <c r="AA29" s="90" t="s">
        <v>8</v>
      </c>
      <c r="AB29" s="90"/>
      <c r="AC29" s="90"/>
      <c r="AD29" s="90" t="s">
        <v>8</v>
      </c>
      <c r="AE29" s="90"/>
      <c r="AF29" s="90" t="s">
        <v>8</v>
      </c>
      <c r="AG29" s="90"/>
      <c r="AH29" s="90" t="s">
        <v>8</v>
      </c>
      <c r="AI29" s="90" t="s">
        <v>8</v>
      </c>
      <c r="AJ29" s="3">
        <f t="shared" si="2"/>
        <v>9</v>
      </c>
      <c r="AK29" s="3">
        <f t="shared" si="0"/>
        <v>1</v>
      </c>
      <c r="AL29" s="3">
        <f t="shared" si="1"/>
        <v>1</v>
      </c>
      <c r="AM29" s="48"/>
      <c r="AN29" s="48"/>
      <c r="AO29" s="48"/>
    </row>
    <row r="30" spans="1:41" s="45" customFormat="1" ht="30" customHeight="1">
      <c r="A30" s="108">
        <v>22</v>
      </c>
      <c r="B30" s="74" t="s">
        <v>561</v>
      </c>
      <c r="C30" s="126" t="s">
        <v>43</v>
      </c>
      <c r="D30" s="127" t="s">
        <v>31</v>
      </c>
      <c r="E30" s="92"/>
      <c r="F30" s="90"/>
      <c r="G30" s="90"/>
      <c r="H30" s="90"/>
      <c r="I30" s="90"/>
      <c r="J30" s="90"/>
      <c r="K30" s="90"/>
      <c r="L30" s="90"/>
      <c r="M30" s="90"/>
      <c r="N30" s="90"/>
      <c r="O30" s="77"/>
      <c r="P30" s="102"/>
      <c r="Q30" s="90"/>
      <c r="R30" s="77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3">
        <f t="shared" si="2"/>
        <v>0</v>
      </c>
      <c r="AK30" s="3">
        <f t="shared" si="0"/>
        <v>0</v>
      </c>
      <c r="AL30" s="3">
        <f t="shared" si="1"/>
        <v>0</v>
      </c>
      <c r="AM30" s="48"/>
      <c r="AN30" s="48"/>
      <c r="AO30" s="48"/>
    </row>
    <row r="31" spans="1:41" s="45" customFormat="1" ht="30" customHeight="1">
      <c r="A31" s="108">
        <v>23</v>
      </c>
      <c r="B31" s="74" t="s">
        <v>562</v>
      </c>
      <c r="C31" s="126" t="s">
        <v>127</v>
      </c>
      <c r="D31" s="127" t="s">
        <v>35</v>
      </c>
      <c r="E31" s="92"/>
      <c r="F31" s="90"/>
      <c r="G31" s="90" t="s">
        <v>10</v>
      </c>
      <c r="H31" s="90"/>
      <c r="I31" s="90" t="s">
        <v>8</v>
      </c>
      <c r="J31" s="90"/>
      <c r="K31" s="90"/>
      <c r="L31" s="90"/>
      <c r="M31" s="90"/>
      <c r="N31" s="90"/>
      <c r="O31" s="77"/>
      <c r="P31" s="102"/>
      <c r="Q31" s="90"/>
      <c r="R31" s="77"/>
      <c r="S31" s="90"/>
      <c r="T31" s="90"/>
      <c r="U31" s="90"/>
      <c r="V31" s="90"/>
      <c r="W31" s="90" t="s">
        <v>8</v>
      </c>
      <c r="X31" s="90"/>
      <c r="Y31" s="90"/>
      <c r="Z31" s="90"/>
      <c r="AA31" s="90"/>
      <c r="AB31" s="90"/>
      <c r="AC31" s="90"/>
      <c r="AD31" s="90" t="s">
        <v>10</v>
      </c>
      <c r="AE31" s="90"/>
      <c r="AF31" s="90"/>
      <c r="AG31" s="90"/>
      <c r="AH31" s="90" t="s">
        <v>8</v>
      </c>
      <c r="AI31" s="90"/>
      <c r="AJ31" s="3">
        <f t="shared" si="2"/>
        <v>3</v>
      </c>
      <c r="AK31" s="3">
        <f t="shared" si="0"/>
        <v>0</v>
      </c>
      <c r="AL31" s="3">
        <f t="shared" si="1"/>
        <v>2</v>
      </c>
      <c r="AM31" s="48"/>
      <c r="AN31" s="48"/>
      <c r="AO31" s="48"/>
    </row>
    <row r="32" spans="1:41" s="45" customFormat="1" ht="30" customHeight="1">
      <c r="A32" s="108">
        <v>24</v>
      </c>
      <c r="B32" s="74" t="s">
        <v>563</v>
      </c>
      <c r="C32" s="126" t="s">
        <v>564</v>
      </c>
      <c r="D32" s="127" t="s">
        <v>35</v>
      </c>
      <c r="E32" s="92" t="s">
        <v>9</v>
      </c>
      <c r="F32" s="90" t="s">
        <v>9</v>
      </c>
      <c r="G32" s="90"/>
      <c r="H32" s="90"/>
      <c r="I32" s="90" t="s">
        <v>9</v>
      </c>
      <c r="J32" s="90"/>
      <c r="K32" s="90"/>
      <c r="L32" s="90" t="s">
        <v>9</v>
      </c>
      <c r="M32" s="90" t="s">
        <v>8</v>
      </c>
      <c r="N32" s="90"/>
      <c r="O32" s="77" t="s">
        <v>9</v>
      </c>
      <c r="P32" s="102" t="s">
        <v>9</v>
      </c>
      <c r="Q32" s="90"/>
      <c r="R32" s="77"/>
      <c r="S32" s="90" t="s">
        <v>8</v>
      </c>
      <c r="T32" s="90"/>
      <c r="U32" s="90" t="s">
        <v>9</v>
      </c>
      <c r="V32" s="90" t="s">
        <v>9</v>
      </c>
      <c r="W32" s="90" t="s">
        <v>9</v>
      </c>
      <c r="X32" s="90"/>
      <c r="Y32" s="90" t="s">
        <v>9</v>
      </c>
      <c r="Z32" s="90"/>
      <c r="AA32" s="90"/>
      <c r="AB32" s="90"/>
      <c r="AC32" s="90"/>
      <c r="AD32" s="90" t="s">
        <v>8</v>
      </c>
      <c r="AE32" s="90"/>
      <c r="AF32" s="90"/>
      <c r="AG32" s="90"/>
      <c r="AH32" s="90" t="s">
        <v>8</v>
      </c>
      <c r="AI32" s="90"/>
      <c r="AJ32" s="3">
        <f t="shared" si="2"/>
        <v>4</v>
      </c>
      <c r="AK32" s="3">
        <f t="shared" si="0"/>
        <v>10</v>
      </c>
      <c r="AL32" s="3">
        <f t="shared" si="1"/>
        <v>0</v>
      </c>
      <c r="AM32" s="48"/>
      <c r="AN32" s="48"/>
      <c r="AO32" s="48"/>
    </row>
    <row r="33" spans="1:44" s="45" customFormat="1" ht="30" customHeight="1">
      <c r="A33" s="108">
        <v>25</v>
      </c>
      <c r="B33" s="74" t="s">
        <v>567</v>
      </c>
      <c r="C33" s="126" t="s">
        <v>109</v>
      </c>
      <c r="D33" s="127" t="s">
        <v>56</v>
      </c>
      <c r="E33" s="5"/>
      <c r="F33" s="90"/>
      <c r="G33" s="90"/>
      <c r="H33" s="90"/>
      <c r="I33" s="90"/>
      <c r="J33" s="90"/>
      <c r="K33" s="90"/>
      <c r="L33" s="90"/>
      <c r="M33" s="90"/>
      <c r="N33" s="90"/>
      <c r="O33" s="77"/>
      <c r="P33" s="102"/>
      <c r="Q33" s="90"/>
      <c r="R33" s="77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3">
        <f t="shared" si="2"/>
        <v>0</v>
      </c>
      <c r="AK33" s="3">
        <f t="shared" si="0"/>
        <v>0</v>
      </c>
      <c r="AL33" s="3">
        <f t="shared" si="1"/>
        <v>0</v>
      </c>
      <c r="AM33" s="48"/>
      <c r="AN33" s="48"/>
      <c r="AO33" s="48"/>
    </row>
    <row r="34" spans="1:44" s="45" customFormat="1" ht="30" customHeight="1">
      <c r="A34" s="108">
        <v>26</v>
      </c>
      <c r="B34" s="74" t="s">
        <v>565</v>
      </c>
      <c r="C34" s="126" t="s">
        <v>566</v>
      </c>
      <c r="D34" s="127" t="s">
        <v>56</v>
      </c>
      <c r="E34" s="141"/>
      <c r="F34" s="139"/>
      <c r="G34" s="139"/>
      <c r="H34" s="139"/>
      <c r="I34" s="139"/>
      <c r="J34" s="139"/>
      <c r="K34" s="139"/>
      <c r="L34" s="139"/>
      <c r="M34" s="90"/>
      <c r="N34" s="139"/>
      <c r="O34" s="140"/>
      <c r="P34" s="142"/>
      <c r="Q34" s="139"/>
      <c r="R34" s="140"/>
      <c r="S34" s="139"/>
      <c r="T34" s="139"/>
      <c r="U34" s="139"/>
      <c r="V34" s="139"/>
      <c r="W34" s="139"/>
      <c r="X34" s="139"/>
      <c r="Y34" s="90" t="s">
        <v>10</v>
      </c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6">
        <f t="shared" ref="AJ34:AJ39" si="3">COUNTIF(E34:AI34,"K")+2*COUNTIF(E34:AI34,"2K")+COUNTIF(E34:AI34,"TK")+COUNTIF(E34:AI34,"KT")</f>
        <v>0</v>
      </c>
      <c r="AK34" s="136">
        <f t="shared" ref="AK34:AK39" si="4">COUNTIF(E34:AI34,"P")+2*COUNTIF(F34:AJ34,"2P")</f>
        <v>0</v>
      </c>
      <c r="AL34" s="136">
        <f t="shared" ref="AL34:AL39" si="5">COUNTIF(E34:AI34,"T")+2*COUNTIF(E34:AI34,"2T")+COUNTIF(E34:AI34,"TK")+COUNTIF(E34:AI34,"KT")</f>
        <v>1</v>
      </c>
      <c r="AM34" s="48"/>
      <c r="AN34" s="48"/>
      <c r="AO34" s="48"/>
    </row>
    <row r="35" spans="1:44" s="45" customFormat="1" ht="30" customHeight="1">
      <c r="A35" s="108">
        <v>27</v>
      </c>
      <c r="B35" s="74" t="s">
        <v>568</v>
      </c>
      <c r="C35" s="126" t="s">
        <v>527</v>
      </c>
      <c r="D35" s="127" t="s">
        <v>57</v>
      </c>
      <c r="E35" s="141"/>
      <c r="F35" s="139"/>
      <c r="G35" s="139"/>
      <c r="H35" s="139"/>
      <c r="I35" s="139"/>
      <c r="J35" s="139"/>
      <c r="K35" s="139"/>
      <c r="L35" s="139"/>
      <c r="M35" s="90"/>
      <c r="N35" s="139"/>
      <c r="O35" s="140"/>
      <c r="P35" s="142" t="s">
        <v>8</v>
      </c>
      <c r="Q35" s="139"/>
      <c r="R35" s="140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 t="s">
        <v>8</v>
      </c>
      <c r="AE35" s="139"/>
      <c r="AF35" s="139"/>
      <c r="AG35" s="139"/>
      <c r="AH35" s="139" t="s">
        <v>8</v>
      </c>
      <c r="AI35" s="139" t="s">
        <v>10</v>
      </c>
      <c r="AJ35" s="136">
        <f t="shared" si="3"/>
        <v>3</v>
      </c>
      <c r="AK35" s="136">
        <f t="shared" si="4"/>
        <v>0</v>
      </c>
      <c r="AL35" s="136">
        <f t="shared" si="5"/>
        <v>1</v>
      </c>
      <c r="AM35" s="48"/>
      <c r="AN35" s="48"/>
      <c r="AO35" s="48"/>
    </row>
    <row r="36" spans="1:44" s="45" customFormat="1" ht="30" customHeight="1">
      <c r="A36" s="108">
        <v>28</v>
      </c>
      <c r="B36" s="74" t="s">
        <v>569</v>
      </c>
      <c r="C36" s="126" t="s">
        <v>570</v>
      </c>
      <c r="D36" s="127" t="s">
        <v>226</v>
      </c>
      <c r="E36" s="141"/>
      <c r="F36" s="139"/>
      <c r="G36" s="139" t="s">
        <v>8</v>
      </c>
      <c r="H36" s="139" t="s">
        <v>8</v>
      </c>
      <c r="I36" s="139" t="s">
        <v>8</v>
      </c>
      <c r="J36" s="139"/>
      <c r="K36" s="139"/>
      <c r="L36" s="139" t="s">
        <v>8</v>
      </c>
      <c r="M36" s="90" t="s">
        <v>8</v>
      </c>
      <c r="N36" s="139"/>
      <c r="O36" s="140"/>
      <c r="P36" s="142" t="s">
        <v>8</v>
      </c>
      <c r="Q36" s="139"/>
      <c r="R36" s="140" t="s">
        <v>8</v>
      </c>
      <c r="S36" s="139" t="s">
        <v>8</v>
      </c>
      <c r="T36" s="139" t="s">
        <v>8</v>
      </c>
      <c r="U36" s="139" t="s">
        <v>8</v>
      </c>
      <c r="V36" s="139" t="s">
        <v>8</v>
      </c>
      <c r="W36" s="139" t="s">
        <v>8</v>
      </c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6">
        <f t="shared" si="3"/>
        <v>12</v>
      </c>
      <c r="AK36" s="136">
        <f t="shared" si="4"/>
        <v>0</v>
      </c>
      <c r="AL36" s="136">
        <f t="shared" si="5"/>
        <v>0</v>
      </c>
      <c r="AM36" s="48"/>
      <c r="AN36" s="48"/>
      <c r="AO36" s="48"/>
    </row>
    <row r="37" spans="1:44" s="45" customFormat="1" ht="30" customHeight="1">
      <c r="A37" s="108">
        <v>29</v>
      </c>
      <c r="B37" s="74" t="s">
        <v>743</v>
      </c>
      <c r="C37" s="126" t="s">
        <v>201</v>
      </c>
      <c r="D37" s="127" t="s">
        <v>96</v>
      </c>
      <c r="E37" s="141"/>
      <c r="F37" s="139"/>
      <c r="G37" s="139"/>
      <c r="H37" s="139"/>
      <c r="I37" s="139"/>
      <c r="J37" s="139"/>
      <c r="K37" s="139"/>
      <c r="L37" s="139"/>
      <c r="M37" s="90"/>
      <c r="N37" s="139"/>
      <c r="O37" s="140" t="s">
        <v>9</v>
      </c>
      <c r="P37" s="142" t="s">
        <v>9</v>
      </c>
      <c r="Q37" s="139"/>
      <c r="R37" s="140"/>
      <c r="S37" s="139" t="s">
        <v>9</v>
      </c>
      <c r="T37" s="139"/>
      <c r="U37" s="139"/>
      <c r="V37" s="139"/>
      <c r="W37" s="139" t="s">
        <v>8</v>
      </c>
      <c r="X37" s="139"/>
      <c r="Y37" s="139"/>
      <c r="Z37" s="139" t="s">
        <v>9</v>
      </c>
      <c r="AA37" s="139"/>
      <c r="AB37" s="139"/>
      <c r="AC37" s="139" t="s">
        <v>8</v>
      </c>
      <c r="AD37" s="139"/>
      <c r="AE37" s="139"/>
      <c r="AF37" s="139"/>
      <c r="AG37" s="139"/>
      <c r="AH37" s="139"/>
      <c r="AI37" s="139" t="s">
        <v>9</v>
      </c>
      <c r="AJ37" s="136">
        <f t="shared" si="3"/>
        <v>2</v>
      </c>
      <c r="AK37" s="136">
        <f t="shared" si="4"/>
        <v>5</v>
      </c>
      <c r="AL37" s="136">
        <f t="shared" si="5"/>
        <v>0</v>
      </c>
      <c r="AM37" s="48"/>
      <c r="AN37" s="48"/>
      <c r="AO37" s="48"/>
    </row>
    <row r="38" spans="1:44" s="45" customFormat="1" ht="30" customHeight="1">
      <c r="A38" s="108">
        <v>30</v>
      </c>
      <c r="B38" s="74" t="s">
        <v>571</v>
      </c>
      <c r="C38" s="126" t="s">
        <v>572</v>
      </c>
      <c r="D38" s="127" t="s">
        <v>59</v>
      </c>
      <c r="E38" s="141"/>
      <c r="F38" s="139"/>
      <c r="G38" s="139"/>
      <c r="H38" s="139"/>
      <c r="I38" s="139"/>
      <c r="J38" s="139"/>
      <c r="K38" s="139"/>
      <c r="L38" s="139"/>
      <c r="M38" s="90"/>
      <c r="N38" s="139"/>
      <c r="O38" s="140"/>
      <c r="P38" s="142"/>
      <c r="Q38" s="139"/>
      <c r="R38" s="140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 t="s">
        <v>8</v>
      </c>
      <c r="AI38" s="139" t="s">
        <v>8</v>
      </c>
      <c r="AJ38" s="136">
        <f t="shared" si="3"/>
        <v>2</v>
      </c>
      <c r="AK38" s="136">
        <f t="shared" si="4"/>
        <v>0</v>
      </c>
      <c r="AL38" s="136">
        <f t="shared" si="5"/>
        <v>0</v>
      </c>
      <c r="AM38" s="48"/>
      <c r="AN38" s="48"/>
      <c r="AO38" s="48"/>
    </row>
    <row r="39" spans="1:44" s="45" customFormat="1" ht="30" customHeight="1">
      <c r="A39" s="108">
        <v>31</v>
      </c>
      <c r="B39" s="74" t="s">
        <v>573</v>
      </c>
      <c r="C39" s="126" t="s">
        <v>73</v>
      </c>
      <c r="D39" s="127" t="s">
        <v>59</v>
      </c>
      <c r="E39" s="141"/>
      <c r="F39" s="139"/>
      <c r="G39" s="139"/>
      <c r="H39" s="139"/>
      <c r="I39" s="139" t="s">
        <v>9</v>
      </c>
      <c r="J39" s="139"/>
      <c r="K39" s="139"/>
      <c r="L39" s="139"/>
      <c r="M39" s="90"/>
      <c r="N39" s="139"/>
      <c r="O39" s="140"/>
      <c r="P39" s="142"/>
      <c r="Q39" s="139"/>
      <c r="R39" s="140"/>
      <c r="S39" s="139"/>
      <c r="T39" s="139"/>
      <c r="U39" s="139"/>
      <c r="V39" s="139"/>
      <c r="W39" s="139"/>
      <c r="X39" s="139"/>
      <c r="Y39" s="90" t="s">
        <v>10</v>
      </c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6">
        <f t="shared" si="3"/>
        <v>0</v>
      </c>
      <c r="AK39" s="136">
        <f t="shared" si="4"/>
        <v>1</v>
      </c>
      <c r="AL39" s="136">
        <f t="shared" si="5"/>
        <v>1</v>
      </c>
      <c r="AM39" s="48"/>
      <c r="AN39" s="48"/>
      <c r="AO39" s="48"/>
    </row>
    <row r="40" spans="1:44" s="45" customFormat="1" ht="27" customHeight="1">
      <c r="A40" s="166">
        <v>32</v>
      </c>
      <c r="B40" s="74" t="s">
        <v>574</v>
      </c>
      <c r="C40" s="126" t="s">
        <v>575</v>
      </c>
      <c r="D40" s="127" t="s">
        <v>63</v>
      </c>
      <c r="E40" s="5"/>
      <c r="F40" s="90"/>
      <c r="G40" s="90"/>
      <c r="H40" s="90" t="s">
        <v>8</v>
      </c>
      <c r="I40" s="90"/>
      <c r="J40" s="90"/>
      <c r="K40" s="90"/>
      <c r="L40" s="90"/>
      <c r="M40" s="90" t="s">
        <v>10</v>
      </c>
      <c r="N40" s="90"/>
      <c r="O40" s="77"/>
      <c r="P40" s="102"/>
      <c r="Q40" s="90"/>
      <c r="R40" s="77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3">
        <f t="shared" si="2"/>
        <v>1</v>
      </c>
      <c r="AK40" s="3">
        <f t="shared" si="0"/>
        <v>0</v>
      </c>
      <c r="AL40" s="3">
        <f t="shared" si="1"/>
        <v>1</v>
      </c>
      <c r="AM40" s="48"/>
      <c r="AN40" s="24"/>
      <c r="AO40" s="24"/>
      <c r="AP40" s="42"/>
      <c r="AQ40" s="42"/>
      <c r="AR40" s="42"/>
    </row>
    <row r="41" spans="1:44" s="45" customFormat="1" ht="30" customHeight="1">
      <c r="A41" s="166">
        <v>33</v>
      </c>
      <c r="B41" s="74" t="s">
        <v>578</v>
      </c>
      <c r="C41" s="126" t="s">
        <v>579</v>
      </c>
      <c r="D41" s="127" t="s">
        <v>38</v>
      </c>
      <c r="E41" s="5"/>
      <c r="F41" s="90"/>
      <c r="G41" s="90"/>
      <c r="H41" s="90"/>
      <c r="I41" s="90"/>
      <c r="J41" s="90"/>
      <c r="K41" s="90" t="s">
        <v>8</v>
      </c>
      <c r="L41" s="90"/>
      <c r="M41" s="90"/>
      <c r="N41" s="90"/>
      <c r="O41" s="77"/>
      <c r="P41" s="102"/>
      <c r="Q41" s="90"/>
      <c r="R41" s="7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 t="s">
        <v>9</v>
      </c>
      <c r="AD41" s="90"/>
      <c r="AE41" s="90"/>
      <c r="AF41" s="90"/>
      <c r="AG41" s="90"/>
      <c r="AH41" s="90"/>
      <c r="AI41" s="90"/>
      <c r="AJ41" s="3">
        <f t="shared" si="2"/>
        <v>1</v>
      </c>
      <c r="AK41" s="3">
        <f t="shared" si="0"/>
        <v>1</v>
      </c>
      <c r="AL41" s="3">
        <f t="shared" si="1"/>
        <v>0</v>
      </c>
      <c r="AM41" s="48"/>
      <c r="AN41" s="48"/>
      <c r="AO41" s="48"/>
    </row>
    <row r="42" spans="1:44" s="45" customFormat="1" ht="41.25" customHeight="1">
      <c r="A42" s="166">
        <v>34</v>
      </c>
      <c r="B42" s="74" t="s">
        <v>576</v>
      </c>
      <c r="C42" s="126" t="s">
        <v>577</v>
      </c>
      <c r="D42" s="127" t="s">
        <v>38</v>
      </c>
      <c r="E42" s="5" t="s">
        <v>9</v>
      </c>
      <c r="F42" s="90" t="s">
        <v>8</v>
      </c>
      <c r="G42" s="90" t="s">
        <v>8</v>
      </c>
      <c r="H42" s="90" t="s">
        <v>8</v>
      </c>
      <c r="I42" s="90" t="s">
        <v>8</v>
      </c>
      <c r="J42" s="90"/>
      <c r="K42" s="90"/>
      <c r="L42" s="90" t="s">
        <v>8</v>
      </c>
      <c r="M42" s="90" t="s">
        <v>8</v>
      </c>
      <c r="N42" s="90"/>
      <c r="O42" s="77" t="s">
        <v>8</v>
      </c>
      <c r="P42" s="102" t="s">
        <v>8</v>
      </c>
      <c r="Q42" s="90"/>
      <c r="R42" s="77" t="s">
        <v>8</v>
      </c>
      <c r="S42" s="90" t="s">
        <v>8</v>
      </c>
      <c r="T42" s="90" t="s">
        <v>8</v>
      </c>
      <c r="U42" s="90" t="s">
        <v>8</v>
      </c>
      <c r="V42" s="90" t="s">
        <v>8</v>
      </c>
      <c r="W42" s="90" t="s">
        <v>8</v>
      </c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3">
        <f t="shared" si="2"/>
        <v>14</v>
      </c>
      <c r="AK42" s="3">
        <f t="shared" si="0"/>
        <v>1</v>
      </c>
      <c r="AL42" s="3">
        <f t="shared" si="1"/>
        <v>0</v>
      </c>
    </row>
    <row r="43" spans="1:44" s="45" customFormat="1" ht="30" customHeight="1">
      <c r="A43" s="166">
        <v>35</v>
      </c>
      <c r="B43" s="74" t="s">
        <v>580</v>
      </c>
      <c r="C43" s="126" t="s">
        <v>581</v>
      </c>
      <c r="D43" s="127" t="s">
        <v>60</v>
      </c>
      <c r="E43" s="5"/>
      <c r="F43" s="90"/>
      <c r="G43" s="90"/>
      <c r="H43" s="90"/>
      <c r="I43" s="90"/>
      <c r="J43" s="90"/>
      <c r="K43" s="90"/>
      <c r="L43" s="90"/>
      <c r="M43" s="90"/>
      <c r="N43" s="90"/>
      <c r="O43" s="77"/>
      <c r="P43" s="102"/>
      <c r="Q43" s="90"/>
      <c r="R43" s="77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 t="s">
        <v>8</v>
      </c>
      <c r="AI43" s="90"/>
      <c r="AJ43" s="3">
        <f t="shared" si="2"/>
        <v>1</v>
      </c>
      <c r="AK43" s="3">
        <f t="shared" si="0"/>
        <v>0</v>
      </c>
      <c r="AL43" s="3">
        <f t="shared" si="1"/>
        <v>0</v>
      </c>
    </row>
    <row r="44" spans="1:44" s="45" customFormat="1" ht="30" customHeight="1">
      <c r="A44" s="231" t="s">
        <v>16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3">
        <f>SUM(AJ9:AJ43)</f>
        <v>112</v>
      </c>
      <c r="AK44" s="3">
        <f>SUM(AK9:AK43)</f>
        <v>31</v>
      </c>
      <c r="AL44" s="3">
        <f>SUM(AL9:AL43)</f>
        <v>31</v>
      </c>
      <c r="AM44" s="48"/>
      <c r="AN44" s="48"/>
    </row>
    <row r="45" spans="1:44" s="45" customFormat="1" ht="30" customHeight="1">
      <c r="A45" s="9"/>
      <c r="B45" s="9"/>
      <c r="C45" s="10"/>
      <c r="D45" s="10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9"/>
      <c r="AK45" s="9"/>
      <c r="AL45" s="9"/>
      <c r="AM45" s="48"/>
      <c r="AN45" s="48"/>
    </row>
    <row r="46" spans="1:44" s="45" customFormat="1" ht="30" customHeight="1">
      <c r="A46" s="232" t="s">
        <v>17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3"/>
      <c r="AJ46" s="39" t="s">
        <v>18</v>
      </c>
      <c r="AK46" s="39" t="s">
        <v>19</v>
      </c>
      <c r="AL46" s="39" t="s">
        <v>20</v>
      </c>
      <c r="AM46" s="49" t="s">
        <v>21</v>
      </c>
      <c r="AN46" s="49" t="s">
        <v>22</v>
      </c>
      <c r="AO46" s="49" t="s">
        <v>23</v>
      </c>
      <c r="AP46" s="48"/>
      <c r="AQ46" s="48"/>
    </row>
    <row r="47" spans="1:44" s="45" customFormat="1" ht="30" customHeight="1">
      <c r="A47" s="3" t="s">
        <v>5</v>
      </c>
      <c r="B47" s="41"/>
      <c r="C47" s="228" t="s">
        <v>7</v>
      </c>
      <c r="D47" s="2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191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28" t="s">
        <v>24</v>
      </c>
      <c r="AK47" s="28" t="s">
        <v>25</v>
      </c>
      <c r="AL47" s="28" t="s">
        <v>26</v>
      </c>
      <c r="AM47" s="28" t="s">
        <v>27</v>
      </c>
      <c r="AN47" s="50" t="s">
        <v>28</v>
      </c>
      <c r="AO47" s="50" t="s">
        <v>29</v>
      </c>
      <c r="AP47" s="48"/>
      <c r="AQ47" s="48"/>
    </row>
    <row r="48" spans="1:44" s="45" customFormat="1" ht="30" customHeight="1">
      <c r="A48" s="3">
        <v>1</v>
      </c>
      <c r="B48" s="74" t="s">
        <v>516</v>
      </c>
      <c r="C48" s="126" t="s">
        <v>517</v>
      </c>
      <c r="D48" s="127" t="s">
        <v>518</v>
      </c>
      <c r="E48" s="5"/>
      <c r="F48" s="6"/>
      <c r="G48" s="6"/>
      <c r="H48" s="6"/>
      <c r="I48" s="6"/>
      <c r="J48" s="6"/>
      <c r="K48" s="6"/>
      <c r="L48" s="6"/>
      <c r="M48" s="9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0">
        <f>COUNTIF(E48:AI48,"BT")</f>
        <v>0</v>
      </c>
      <c r="AK48" s="30">
        <f>COUNTIF(F48:AJ48,"D")</f>
        <v>0</v>
      </c>
      <c r="AL48" s="30">
        <f>COUNTIF(G48:AK48,"ĐP")</f>
        <v>0</v>
      </c>
      <c r="AM48" s="30">
        <f t="shared" ref="AM48:AM53" si="6">COUNTIF(H54:AL54,"CT")</f>
        <v>0</v>
      </c>
      <c r="AN48" s="30">
        <f t="shared" ref="AN48:AN59" si="7">COUNTIF(I48:AM48,"HT")</f>
        <v>0</v>
      </c>
      <c r="AO48" s="30">
        <f t="shared" ref="AO48:AO59" si="8">COUNTIF(J48:AN48,"VK")</f>
        <v>0</v>
      </c>
      <c r="AP48" s="48"/>
      <c r="AQ48" s="48"/>
    </row>
    <row r="49" spans="1:43" s="45" customFormat="1" ht="30" customHeight="1">
      <c r="A49" s="3">
        <v>2</v>
      </c>
      <c r="B49" s="74" t="s">
        <v>523</v>
      </c>
      <c r="C49" s="126" t="s">
        <v>524</v>
      </c>
      <c r="D49" s="127" t="s">
        <v>61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30">
        <f t="shared" ref="AJ49:AJ82" si="9">COUNTIF(E49:AI49,"BT")</f>
        <v>0</v>
      </c>
      <c r="AK49" s="30">
        <f t="shared" ref="AK49:AK82" si="10">COUNTIF(F49:AJ49,"D")</f>
        <v>0</v>
      </c>
      <c r="AL49" s="30">
        <f t="shared" ref="AL49:AL82" si="11">COUNTIF(G49:AK49,"ĐP")</f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48"/>
      <c r="AQ49" s="48"/>
    </row>
    <row r="50" spans="1:43" s="45" customFormat="1" ht="30" customHeight="1">
      <c r="A50" s="3">
        <v>3</v>
      </c>
      <c r="B50" s="74" t="s">
        <v>519</v>
      </c>
      <c r="C50" s="126" t="s">
        <v>520</v>
      </c>
      <c r="D50" s="127" t="s">
        <v>61</v>
      </c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0">
        <f t="shared" si="9"/>
        <v>0</v>
      </c>
      <c r="AK50" s="30">
        <f t="shared" si="10"/>
        <v>0</v>
      </c>
      <c r="AL50" s="30">
        <f t="shared" si="11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48"/>
      <c r="AQ50" s="48"/>
    </row>
    <row r="51" spans="1:43" s="45" customFormat="1" ht="30" customHeight="1">
      <c r="A51" s="3">
        <v>4</v>
      </c>
      <c r="B51" s="74" t="s">
        <v>525</v>
      </c>
      <c r="C51" s="126" t="s">
        <v>207</v>
      </c>
      <c r="D51" s="127" t="s">
        <v>61</v>
      </c>
      <c r="E51" s="5"/>
      <c r="F51" s="6"/>
      <c r="G51" s="6"/>
      <c r="H51" s="6"/>
      <c r="I51" s="6"/>
      <c r="J51" s="6"/>
      <c r="K51" s="6"/>
      <c r="L51" s="6"/>
      <c r="M51" s="9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0">
        <f t="shared" si="9"/>
        <v>0</v>
      </c>
      <c r="AK51" s="30">
        <f t="shared" si="10"/>
        <v>0</v>
      </c>
      <c r="AL51" s="30">
        <f t="shared" si="11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48"/>
      <c r="AQ51" s="48"/>
    </row>
    <row r="52" spans="1:43" s="45" customFormat="1" ht="30" customHeight="1">
      <c r="A52" s="3">
        <v>5</v>
      </c>
      <c r="B52" s="74" t="s">
        <v>521</v>
      </c>
      <c r="C52" s="126" t="s">
        <v>522</v>
      </c>
      <c r="D52" s="127" t="s">
        <v>61</v>
      </c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0">
        <f t="shared" si="9"/>
        <v>0</v>
      </c>
      <c r="AK52" s="30">
        <f t="shared" si="10"/>
        <v>0</v>
      </c>
      <c r="AL52" s="30">
        <f t="shared" si="11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  <c r="AP52" s="48"/>
      <c r="AQ52" s="48"/>
    </row>
    <row r="53" spans="1:43" s="45" customFormat="1" ht="30" customHeight="1">
      <c r="A53" s="3">
        <v>6</v>
      </c>
      <c r="B53" s="74" t="s">
        <v>526</v>
      </c>
      <c r="C53" s="126" t="s">
        <v>527</v>
      </c>
      <c r="D53" s="127" t="s">
        <v>61</v>
      </c>
      <c r="E53" s="5"/>
      <c r="F53" s="6"/>
      <c r="G53" s="6"/>
      <c r="H53" s="6"/>
      <c r="I53" s="6"/>
      <c r="J53" s="6"/>
      <c r="K53" s="6"/>
      <c r="L53" s="6"/>
      <c r="M53" s="9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0">
        <f t="shared" si="9"/>
        <v>0</v>
      </c>
      <c r="AK53" s="30">
        <f t="shared" si="10"/>
        <v>0</v>
      </c>
      <c r="AL53" s="30">
        <f t="shared" si="11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  <c r="AP53" s="48"/>
      <c r="AQ53" s="48"/>
    </row>
    <row r="54" spans="1:43" s="45" customFormat="1" ht="30" customHeight="1">
      <c r="A54" s="3">
        <v>7</v>
      </c>
      <c r="B54" s="74" t="s">
        <v>528</v>
      </c>
      <c r="C54" s="126" t="s">
        <v>529</v>
      </c>
      <c r="D54" s="127" t="s">
        <v>408</v>
      </c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0">
        <f t="shared" si="9"/>
        <v>0</v>
      </c>
      <c r="AK54" s="30">
        <f t="shared" si="10"/>
        <v>0</v>
      </c>
      <c r="AL54" s="30">
        <f t="shared" si="11"/>
        <v>0</v>
      </c>
      <c r="AM54" s="30">
        <f t="shared" ref="AM54:AM59" si="12">COUNTIF(H76:AL76,"CT")</f>
        <v>0</v>
      </c>
      <c r="AN54" s="30">
        <f t="shared" si="7"/>
        <v>0</v>
      </c>
      <c r="AO54" s="30">
        <f t="shared" si="8"/>
        <v>0</v>
      </c>
      <c r="AP54" s="48"/>
      <c r="AQ54" s="48"/>
    </row>
    <row r="55" spans="1:43" s="45" customFormat="1" ht="30" customHeight="1">
      <c r="A55" s="3">
        <v>8</v>
      </c>
      <c r="B55" s="74" t="s">
        <v>530</v>
      </c>
      <c r="C55" s="126" t="s">
        <v>531</v>
      </c>
      <c r="D55" s="127" t="s">
        <v>49</v>
      </c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0">
        <f t="shared" si="9"/>
        <v>0</v>
      </c>
      <c r="AK55" s="30">
        <f t="shared" si="10"/>
        <v>0</v>
      </c>
      <c r="AL55" s="30">
        <f t="shared" si="11"/>
        <v>0</v>
      </c>
      <c r="AM55" s="30">
        <f t="shared" si="12"/>
        <v>0</v>
      </c>
      <c r="AN55" s="30">
        <f t="shared" si="7"/>
        <v>0</v>
      </c>
      <c r="AO55" s="30">
        <f t="shared" si="8"/>
        <v>0</v>
      </c>
      <c r="AP55" s="219"/>
      <c r="AQ55" s="220"/>
    </row>
    <row r="56" spans="1:43" s="45" customFormat="1" ht="30" customHeight="1">
      <c r="A56" s="3">
        <v>9</v>
      </c>
      <c r="B56" s="74" t="s">
        <v>532</v>
      </c>
      <c r="C56" s="126" t="s">
        <v>533</v>
      </c>
      <c r="D56" s="127" t="s">
        <v>534</v>
      </c>
      <c r="E56" s="5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0">
        <f t="shared" si="9"/>
        <v>0</v>
      </c>
      <c r="AK56" s="30">
        <f t="shared" si="10"/>
        <v>0</v>
      </c>
      <c r="AL56" s="30">
        <f t="shared" si="11"/>
        <v>0</v>
      </c>
      <c r="AM56" s="30">
        <f t="shared" si="12"/>
        <v>0</v>
      </c>
      <c r="AN56" s="30">
        <f t="shared" si="7"/>
        <v>0</v>
      </c>
      <c r="AO56" s="30">
        <f t="shared" si="8"/>
        <v>0</v>
      </c>
    </row>
    <row r="57" spans="1:43" s="45" customFormat="1" ht="30" customHeight="1">
      <c r="A57" s="3">
        <v>10</v>
      </c>
      <c r="B57" s="74" t="s">
        <v>535</v>
      </c>
      <c r="C57" s="126" t="s">
        <v>536</v>
      </c>
      <c r="D57" s="127" t="s">
        <v>12</v>
      </c>
      <c r="E57" s="5"/>
      <c r="F57" s="6"/>
      <c r="G57" s="6"/>
      <c r="H57" s="6"/>
      <c r="I57" s="6"/>
      <c r="J57" s="6"/>
      <c r="K57" s="6"/>
      <c r="L57" s="6"/>
      <c r="M57" s="9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0">
        <f t="shared" si="9"/>
        <v>0</v>
      </c>
      <c r="AK57" s="30">
        <f t="shared" si="10"/>
        <v>0</v>
      </c>
      <c r="AL57" s="30">
        <f t="shared" si="11"/>
        <v>0</v>
      </c>
      <c r="AM57" s="30">
        <f t="shared" si="12"/>
        <v>0</v>
      </c>
      <c r="AN57" s="30">
        <f t="shared" si="7"/>
        <v>0</v>
      </c>
      <c r="AO57" s="30">
        <f t="shared" si="8"/>
        <v>0</v>
      </c>
    </row>
    <row r="58" spans="1:43" s="45" customFormat="1" ht="30" customHeight="1">
      <c r="A58" s="3">
        <v>11</v>
      </c>
      <c r="B58" s="74" t="s">
        <v>537</v>
      </c>
      <c r="C58" s="126" t="s">
        <v>538</v>
      </c>
      <c r="D58" s="127" t="s">
        <v>539</v>
      </c>
      <c r="E58" s="5"/>
      <c r="F58" s="6"/>
      <c r="G58" s="6"/>
      <c r="H58" s="6"/>
      <c r="I58" s="6"/>
      <c r="J58" s="6"/>
      <c r="K58" s="6"/>
      <c r="L58" s="6"/>
      <c r="M58" s="9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0">
        <f t="shared" si="9"/>
        <v>0</v>
      </c>
      <c r="AK58" s="30">
        <f t="shared" si="10"/>
        <v>0</v>
      </c>
      <c r="AL58" s="30">
        <f t="shared" si="11"/>
        <v>0</v>
      </c>
      <c r="AM58" s="30">
        <f t="shared" si="12"/>
        <v>0</v>
      </c>
      <c r="AN58" s="30">
        <f t="shared" si="7"/>
        <v>0</v>
      </c>
      <c r="AO58" s="30">
        <f t="shared" si="8"/>
        <v>0</v>
      </c>
    </row>
    <row r="59" spans="1:43" s="45" customFormat="1" ht="30" customHeight="1">
      <c r="A59" s="3">
        <v>12</v>
      </c>
      <c r="B59" s="74" t="s">
        <v>540</v>
      </c>
      <c r="C59" s="126" t="s">
        <v>541</v>
      </c>
      <c r="D59" s="127" t="s">
        <v>542</v>
      </c>
      <c r="E59" s="5"/>
      <c r="F59" s="6"/>
      <c r="G59" s="6"/>
      <c r="H59" s="6"/>
      <c r="I59" s="6"/>
      <c r="J59" s="6"/>
      <c r="K59" s="6"/>
      <c r="L59" s="6"/>
      <c r="M59" s="9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0">
        <f t="shared" si="9"/>
        <v>0</v>
      </c>
      <c r="AK59" s="30">
        <f t="shared" si="10"/>
        <v>0</v>
      </c>
      <c r="AL59" s="30">
        <f t="shared" si="11"/>
        <v>0</v>
      </c>
      <c r="AM59" s="30">
        <f t="shared" si="12"/>
        <v>0</v>
      </c>
      <c r="AN59" s="30">
        <f t="shared" si="7"/>
        <v>0</v>
      </c>
      <c r="AO59" s="30">
        <f t="shared" si="8"/>
        <v>0</v>
      </c>
    </row>
    <row r="60" spans="1:43" s="45" customFormat="1" ht="30" customHeight="1">
      <c r="A60" s="189">
        <v>13</v>
      </c>
      <c r="B60" s="74" t="s">
        <v>543</v>
      </c>
      <c r="C60" s="126" t="s">
        <v>544</v>
      </c>
      <c r="D60" s="127" t="s">
        <v>545</v>
      </c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30">
        <f t="shared" ref="AJ60:AJ75" si="13">COUNTIF(E60:AI60,"BT")</f>
        <v>0</v>
      </c>
      <c r="AK60" s="30">
        <f t="shared" ref="AK60:AK75" si="14">COUNTIF(F60:AJ60,"D")</f>
        <v>0</v>
      </c>
      <c r="AL60" s="30">
        <f t="shared" ref="AL60:AL75" si="15">COUNTIF(G60:AK60,"ĐP")</f>
        <v>0</v>
      </c>
      <c r="AM60" s="30">
        <f t="shared" ref="AM60" si="16">COUNTIF(H82:AL82,"CT")</f>
        <v>0</v>
      </c>
      <c r="AN60" s="30">
        <f t="shared" ref="AN60" si="17">COUNTIF(I60:AM60,"HT")</f>
        <v>0</v>
      </c>
      <c r="AO60" s="30">
        <f t="shared" ref="AO60" si="18">COUNTIF(J60:AN60,"VK")</f>
        <v>0</v>
      </c>
    </row>
    <row r="61" spans="1:43" s="45" customFormat="1" ht="30" customHeight="1">
      <c r="A61" s="189">
        <v>14</v>
      </c>
      <c r="B61" s="74" t="s">
        <v>546</v>
      </c>
      <c r="C61" s="126" t="s">
        <v>547</v>
      </c>
      <c r="D61" s="127" t="s">
        <v>68</v>
      </c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30">
        <f t="shared" si="13"/>
        <v>0</v>
      </c>
      <c r="AK61" s="30">
        <f t="shared" si="14"/>
        <v>0</v>
      </c>
      <c r="AL61" s="30">
        <f t="shared" si="15"/>
        <v>0</v>
      </c>
      <c r="AM61" s="30">
        <f t="shared" ref="AM61:AM82" si="19">COUNTIF(H83:AL83,"CT")</f>
        <v>0</v>
      </c>
      <c r="AN61" s="30">
        <f t="shared" ref="AN61:AN83" si="20">COUNTIF(I61:AM61,"HT")</f>
        <v>0</v>
      </c>
      <c r="AO61" s="30">
        <f t="shared" ref="AO61:AO83" si="21">COUNTIF(J61:AN61,"VK")</f>
        <v>0</v>
      </c>
    </row>
    <row r="62" spans="1:43" s="45" customFormat="1" ht="30" customHeight="1">
      <c r="A62" s="189">
        <v>15</v>
      </c>
      <c r="B62" s="74" t="s">
        <v>548</v>
      </c>
      <c r="C62" s="126" t="s">
        <v>549</v>
      </c>
      <c r="D62" s="127" t="s">
        <v>550</v>
      </c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30">
        <f t="shared" si="13"/>
        <v>0</v>
      </c>
      <c r="AK62" s="30">
        <f t="shared" si="14"/>
        <v>0</v>
      </c>
      <c r="AL62" s="30">
        <f t="shared" si="15"/>
        <v>0</v>
      </c>
      <c r="AM62" s="30">
        <f t="shared" si="19"/>
        <v>0</v>
      </c>
      <c r="AN62" s="30">
        <f t="shared" si="20"/>
        <v>0</v>
      </c>
      <c r="AO62" s="30">
        <f t="shared" si="21"/>
        <v>0</v>
      </c>
    </row>
    <row r="63" spans="1:43" s="45" customFormat="1" ht="30" customHeight="1">
      <c r="A63" s="189">
        <v>16</v>
      </c>
      <c r="B63" s="74" t="s">
        <v>551</v>
      </c>
      <c r="C63" s="126" t="s">
        <v>552</v>
      </c>
      <c r="D63" s="127" t="s">
        <v>79</v>
      </c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30">
        <f t="shared" si="13"/>
        <v>0</v>
      </c>
      <c r="AK63" s="30">
        <f t="shared" si="14"/>
        <v>0</v>
      </c>
      <c r="AL63" s="30">
        <f t="shared" si="15"/>
        <v>0</v>
      </c>
      <c r="AM63" s="30">
        <f t="shared" si="19"/>
        <v>0</v>
      </c>
      <c r="AN63" s="30">
        <f t="shared" si="20"/>
        <v>0</v>
      </c>
      <c r="AO63" s="30">
        <f t="shared" si="21"/>
        <v>0</v>
      </c>
    </row>
    <row r="64" spans="1:43" s="45" customFormat="1" ht="30" customHeight="1">
      <c r="A64" s="189">
        <v>17</v>
      </c>
      <c r="B64" s="74" t="s">
        <v>553</v>
      </c>
      <c r="C64" s="126" t="s">
        <v>554</v>
      </c>
      <c r="D64" s="127" t="s">
        <v>46</v>
      </c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30">
        <f t="shared" si="13"/>
        <v>0</v>
      </c>
      <c r="AK64" s="30">
        <f t="shared" si="14"/>
        <v>0</v>
      </c>
      <c r="AL64" s="30">
        <f t="shared" si="15"/>
        <v>0</v>
      </c>
      <c r="AM64" s="30">
        <f t="shared" si="19"/>
        <v>0</v>
      </c>
      <c r="AN64" s="30">
        <f t="shared" si="20"/>
        <v>0</v>
      </c>
      <c r="AO64" s="30">
        <f t="shared" si="21"/>
        <v>0</v>
      </c>
    </row>
    <row r="65" spans="1:41" s="45" customFormat="1" ht="30" customHeight="1">
      <c r="A65" s="189">
        <v>18</v>
      </c>
      <c r="B65" s="74" t="s">
        <v>555</v>
      </c>
      <c r="C65" s="126" t="s">
        <v>556</v>
      </c>
      <c r="D65" s="127" t="s">
        <v>46</v>
      </c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30">
        <f t="shared" si="13"/>
        <v>0</v>
      </c>
      <c r="AK65" s="30">
        <f t="shared" si="14"/>
        <v>0</v>
      </c>
      <c r="AL65" s="30">
        <f t="shared" si="15"/>
        <v>0</v>
      </c>
      <c r="AM65" s="30">
        <f t="shared" si="19"/>
        <v>0</v>
      </c>
      <c r="AN65" s="30">
        <f t="shared" si="20"/>
        <v>0</v>
      </c>
      <c r="AO65" s="30">
        <f t="shared" si="21"/>
        <v>0</v>
      </c>
    </row>
    <row r="66" spans="1:41" s="45" customFormat="1" ht="30" customHeight="1">
      <c r="A66" s="189">
        <v>19</v>
      </c>
      <c r="B66" s="74" t="s">
        <v>557</v>
      </c>
      <c r="C66" s="126" t="s">
        <v>87</v>
      </c>
      <c r="D66" s="127" t="s">
        <v>55</v>
      </c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30">
        <f t="shared" si="13"/>
        <v>0</v>
      </c>
      <c r="AK66" s="30">
        <f t="shared" si="14"/>
        <v>0</v>
      </c>
      <c r="AL66" s="30">
        <f t="shared" si="15"/>
        <v>0</v>
      </c>
      <c r="AM66" s="30">
        <f t="shared" si="19"/>
        <v>0</v>
      </c>
      <c r="AN66" s="30">
        <f t="shared" si="20"/>
        <v>0</v>
      </c>
      <c r="AO66" s="30">
        <f t="shared" si="21"/>
        <v>0</v>
      </c>
    </row>
    <row r="67" spans="1:41" s="45" customFormat="1" ht="30" customHeight="1">
      <c r="A67" s="189">
        <v>20</v>
      </c>
      <c r="B67" s="74" t="s">
        <v>558</v>
      </c>
      <c r="C67" s="126" t="s">
        <v>31</v>
      </c>
      <c r="D67" s="127" t="s">
        <v>82</v>
      </c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30">
        <f t="shared" si="13"/>
        <v>0</v>
      </c>
      <c r="AK67" s="30">
        <f t="shared" si="14"/>
        <v>0</v>
      </c>
      <c r="AL67" s="30">
        <f t="shared" si="15"/>
        <v>0</v>
      </c>
      <c r="AM67" s="30">
        <f t="shared" si="19"/>
        <v>0</v>
      </c>
      <c r="AN67" s="30">
        <f t="shared" si="20"/>
        <v>0</v>
      </c>
      <c r="AO67" s="30">
        <f t="shared" si="21"/>
        <v>0</v>
      </c>
    </row>
    <row r="68" spans="1:41" s="45" customFormat="1" ht="30" customHeight="1">
      <c r="A68" s="189">
        <v>21</v>
      </c>
      <c r="B68" s="74" t="s">
        <v>559</v>
      </c>
      <c r="C68" s="126" t="s">
        <v>560</v>
      </c>
      <c r="D68" s="127" t="s">
        <v>220</v>
      </c>
      <c r="E68" s="89"/>
      <c r="F68" s="90"/>
      <c r="G68" s="90" t="s">
        <v>19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30">
        <f t="shared" si="13"/>
        <v>0</v>
      </c>
      <c r="AK68" s="30">
        <f t="shared" si="14"/>
        <v>1</v>
      </c>
      <c r="AL68" s="30">
        <f t="shared" si="15"/>
        <v>0</v>
      </c>
      <c r="AM68" s="30">
        <f t="shared" si="19"/>
        <v>0</v>
      </c>
      <c r="AN68" s="30">
        <f t="shared" si="20"/>
        <v>0</v>
      </c>
      <c r="AO68" s="30">
        <f t="shared" si="21"/>
        <v>0</v>
      </c>
    </row>
    <row r="69" spans="1:41" s="45" customFormat="1" ht="30" customHeight="1">
      <c r="A69" s="189">
        <v>22</v>
      </c>
      <c r="B69" s="74" t="s">
        <v>561</v>
      </c>
      <c r="C69" s="126" t="s">
        <v>43</v>
      </c>
      <c r="D69" s="127" t="s">
        <v>31</v>
      </c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30">
        <f t="shared" si="13"/>
        <v>0</v>
      </c>
      <c r="AK69" s="30">
        <f t="shared" si="14"/>
        <v>0</v>
      </c>
      <c r="AL69" s="30">
        <f t="shared" si="15"/>
        <v>0</v>
      </c>
      <c r="AM69" s="30">
        <f t="shared" si="19"/>
        <v>0</v>
      </c>
      <c r="AN69" s="30">
        <f t="shared" si="20"/>
        <v>0</v>
      </c>
      <c r="AO69" s="30">
        <f t="shared" si="21"/>
        <v>0</v>
      </c>
    </row>
    <row r="70" spans="1:41" s="45" customFormat="1" ht="30" customHeight="1">
      <c r="A70" s="189">
        <v>23</v>
      </c>
      <c r="B70" s="74" t="s">
        <v>562</v>
      </c>
      <c r="C70" s="126" t="s">
        <v>127</v>
      </c>
      <c r="D70" s="127" t="s">
        <v>35</v>
      </c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30">
        <f t="shared" si="13"/>
        <v>0</v>
      </c>
      <c r="AK70" s="30">
        <f t="shared" si="14"/>
        <v>0</v>
      </c>
      <c r="AL70" s="30">
        <f t="shared" si="15"/>
        <v>0</v>
      </c>
      <c r="AM70" s="30">
        <f t="shared" si="19"/>
        <v>0</v>
      </c>
      <c r="AN70" s="30">
        <f t="shared" si="20"/>
        <v>0</v>
      </c>
      <c r="AO70" s="30">
        <f t="shared" si="21"/>
        <v>0</v>
      </c>
    </row>
    <row r="71" spans="1:41" s="45" customFormat="1" ht="30" customHeight="1">
      <c r="A71" s="189">
        <v>24</v>
      </c>
      <c r="B71" s="74" t="s">
        <v>563</v>
      </c>
      <c r="C71" s="126" t="s">
        <v>564</v>
      </c>
      <c r="D71" s="127" t="s">
        <v>35</v>
      </c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30">
        <f t="shared" si="13"/>
        <v>0</v>
      </c>
      <c r="AK71" s="30">
        <f t="shared" si="14"/>
        <v>0</v>
      </c>
      <c r="AL71" s="30">
        <f t="shared" si="15"/>
        <v>0</v>
      </c>
      <c r="AM71" s="30">
        <f t="shared" si="19"/>
        <v>0</v>
      </c>
      <c r="AN71" s="30">
        <f t="shared" si="20"/>
        <v>0</v>
      </c>
      <c r="AO71" s="30">
        <f t="shared" si="21"/>
        <v>0</v>
      </c>
    </row>
    <row r="72" spans="1:41" s="45" customFormat="1" ht="30" customHeight="1">
      <c r="A72" s="189">
        <v>25</v>
      </c>
      <c r="B72" s="74" t="s">
        <v>567</v>
      </c>
      <c r="C72" s="126" t="s">
        <v>109</v>
      </c>
      <c r="D72" s="127" t="s">
        <v>56</v>
      </c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30">
        <f t="shared" si="13"/>
        <v>0</v>
      </c>
      <c r="AK72" s="30">
        <f t="shared" si="14"/>
        <v>0</v>
      </c>
      <c r="AL72" s="30">
        <f t="shared" si="15"/>
        <v>0</v>
      </c>
      <c r="AM72" s="30">
        <f t="shared" si="19"/>
        <v>0</v>
      </c>
      <c r="AN72" s="30">
        <f t="shared" si="20"/>
        <v>0</v>
      </c>
      <c r="AO72" s="30">
        <f t="shared" si="21"/>
        <v>0</v>
      </c>
    </row>
    <row r="73" spans="1:41" s="45" customFormat="1" ht="30" customHeight="1">
      <c r="A73" s="189">
        <v>26</v>
      </c>
      <c r="B73" s="74" t="s">
        <v>565</v>
      </c>
      <c r="C73" s="126" t="s">
        <v>566</v>
      </c>
      <c r="D73" s="127" t="s">
        <v>56</v>
      </c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30">
        <f t="shared" si="13"/>
        <v>0</v>
      </c>
      <c r="AK73" s="30">
        <f t="shared" si="14"/>
        <v>0</v>
      </c>
      <c r="AL73" s="30">
        <f t="shared" si="15"/>
        <v>0</v>
      </c>
      <c r="AM73" s="30">
        <f t="shared" si="19"/>
        <v>0</v>
      </c>
      <c r="AN73" s="30">
        <f t="shared" si="20"/>
        <v>0</v>
      </c>
      <c r="AO73" s="30">
        <f t="shared" si="21"/>
        <v>0</v>
      </c>
    </row>
    <row r="74" spans="1:41" s="45" customFormat="1" ht="30.75" customHeight="1">
      <c r="A74" s="189">
        <v>27</v>
      </c>
      <c r="B74" s="74" t="s">
        <v>568</v>
      </c>
      <c r="C74" s="126" t="s">
        <v>527</v>
      </c>
      <c r="D74" s="127" t="s">
        <v>57</v>
      </c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30">
        <f t="shared" si="13"/>
        <v>0</v>
      </c>
      <c r="AK74" s="30">
        <f t="shared" si="14"/>
        <v>0</v>
      </c>
      <c r="AL74" s="30">
        <f t="shared" si="15"/>
        <v>0</v>
      </c>
      <c r="AM74" s="30">
        <f t="shared" si="19"/>
        <v>0</v>
      </c>
      <c r="AN74" s="30">
        <f t="shared" si="20"/>
        <v>0</v>
      </c>
      <c r="AO74" s="30">
        <f t="shared" si="21"/>
        <v>0</v>
      </c>
    </row>
    <row r="75" spans="1:41" s="45" customFormat="1" ht="30.75" customHeight="1">
      <c r="A75" s="189">
        <v>28</v>
      </c>
      <c r="B75" s="74" t="s">
        <v>569</v>
      </c>
      <c r="C75" s="126" t="s">
        <v>570</v>
      </c>
      <c r="D75" s="127" t="s">
        <v>226</v>
      </c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30">
        <f t="shared" si="13"/>
        <v>0</v>
      </c>
      <c r="AK75" s="30">
        <f t="shared" si="14"/>
        <v>0</v>
      </c>
      <c r="AL75" s="30">
        <f t="shared" si="15"/>
        <v>0</v>
      </c>
      <c r="AM75" s="30">
        <f t="shared" si="19"/>
        <v>0</v>
      </c>
      <c r="AN75" s="30">
        <f t="shared" si="20"/>
        <v>0</v>
      </c>
      <c r="AO75" s="30">
        <f t="shared" si="21"/>
        <v>0</v>
      </c>
    </row>
    <row r="76" spans="1:41" ht="29.45" customHeight="1">
      <c r="A76" s="189">
        <v>29</v>
      </c>
      <c r="B76" s="74" t="s">
        <v>743</v>
      </c>
      <c r="C76" s="126" t="s">
        <v>201</v>
      </c>
      <c r="D76" s="127" t="s">
        <v>96</v>
      </c>
      <c r="E76" s="32"/>
      <c r="F76" s="32"/>
      <c r="G76" s="32"/>
      <c r="H76" s="32"/>
      <c r="I76" s="32"/>
      <c r="J76" s="32"/>
      <c r="K76" s="32"/>
      <c r="L76" s="32"/>
      <c r="M76" s="19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0">
        <f t="shared" si="9"/>
        <v>0</v>
      </c>
      <c r="AK76" s="30">
        <f t="shared" si="10"/>
        <v>0</v>
      </c>
      <c r="AL76" s="30">
        <f t="shared" si="11"/>
        <v>0</v>
      </c>
      <c r="AM76" s="30">
        <f t="shared" si="19"/>
        <v>0</v>
      </c>
      <c r="AN76" s="30">
        <f t="shared" si="20"/>
        <v>0</v>
      </c>
      <c r="AO76" s="30">
        <f t="shared" si="21"/>
        <v>0</v>
      </c>
    </row>
    <row r="77" spans="1:41" ht="29.45" customHeight="1">
      <c r="A77" s="189">
        <v>30</v>
      </c>
      <c r="B77" s="74" t="s">
        <v>571</v>
      </c>
      <c r="C77" s="126" t="s">
        <v>572</v>
      </c>
      <c r="D77" s="127" t="s">
        <v>59</v>
      </c>
      <c r="E77" s="5"/>
      <c r="F77" s="6"/>
      <c r="G77" s="6"/>
      <c r="H77" s="6"/>
      <c r="I77" s="6"/>
      <c r="J77" s="6"/>
      <c r="K77" s="6"/>
      <c r="L77" s="6"/>
      <c r="M77" s="9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0">
        <f t="shared" si="9"/>
        <v>0</v>
      </c>
      <c r="AK77" s="30">
        <f t="shared" si="10"/>
        <v>0</v>
      </c>
      <c r="AL77" s="30">
        <f t="shared" si="11"/>
        <v>0</v>
      </c>
      <c r="AM77" s="30">
        <f t="shared" si="19"/>
        <v>0</v>
      </c>
      <c r="AN77" s="30">
        <f t="shared" si="20"/>
        <v>0</v>
      </c>
      <c r="AO77" s="30">
        <f t="shared" si="21"/>
        <v>0</v>
      </c>
    </row>
    <row r="78" spans="1:41" ht="29.45" customHeight="1">
      <c r="A78" s="189">
        <v>31</v>
      </c>
      <c r="B78" s="74" t="s">
        <v>573</v>
      </c>
      <c r="C78" s="126" t="s">
        <v>73</v>
      </c>
      <c r="D78" s="127" t="s">
        <v>59</v>
      </c>
      <c r="E78" s="5"/>
      <c r="F78" s="6"/>
      <c r="G78" s="6"/>
      <c r="H78" s="6"/>
      <c r="I78" s="6"/>
      <c r="J78" s="6"/>
      <c r="K78" s="6"/>
      <c r="L78" s="6"/>
      <c r="M78" s="9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30">
        <f t="shared" si="9"/>
        <v>0</v>
      </c>
      <c r="AK78" s="30">
        <f t="shared" si="10"/>
        <v>0</v>
      </c>
      <c r="AL78" s="30">
        <f t="shared" si="11"/>
        <v>0</v>
      </c>
      <c r="AM78" s="30">
        <f t="shared" si="19"/>
        <v>0</v>
      </c>
      <c r="AN78" s="30">
        <f t="shared" si="20"/>
        <v>0</v>
      </c>
      <c r="AO78" s="30">
        <f t="shared" si="21"/>
        <v>0</v>
      </c>
    </row>
    <row r="79" spans="1:41" ht="29.45" customHeight="1">
      <c r="A79" s="189">
        <v>32</v>
      </c>
      <c r="B79" s="74" t="s">
        <v>574</v>
      </c>
      <c r="C79" s="126" t="s">
        <v>575</v>
      </c>
      <c r="D79" s="127" t="s">
        <v>63</v>
      </c>
      <c r="E79" s="5"/>
      <c r="F79" s="6"/>
      <c r="G79" s="6"/>
      <c r="H79" s="6"/>
      <c r="I79" s="6"/>
      <c r="J79" s="6"/>
      <c r="K79" s="6"/>
      <c r="L79" s="6"/>
      <c r="M79" s="9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30">
        <f t="shared" si="9"/>
        <v>0</v>
      </c>
      <c r="AK79" s="30">
        <f t="shared" si="10"/>
        <v>0</v>
      </c>
      <c r="AL79" s="30">
        <f t="shared" si="11"/>
        <v>0</v>
      </c>
      <c r="AM79" s="30">
        <f t="shared" si="19"/>
        <v>0</v>
      </c>
      <c r="AN79" s="30">
        <f t="shared" si="20"/>
        <v>0</v>
      </c>
      <c r="AO79" s="30">
        <f t="shared" si="21"/>
        <v>0</v>
      </c>
    </row>
    <row r="80" spans="1:41" ht="29.45" customHeight="1">
      <c r="A80" s="189">
        <v>33</v>
      </c>
      <c r="B80" s="74" t="s">
        <v>578</v>
      </c>
      <c r="C80" s="126" t="s">
        <v>579</v>
      </c>
      <c r="D80" s="127" t="s">
        <v>38</v>
      </c>
      <c r="E80" s="5"/>
      <c r="F80" s="6"/>
      <c r="G80" s="6"/>
      <c r="H80" s="6"/>
      <c r="I80" s="6"/>
      <c r="J80" s="6"/>
      <c r="K80" s="6"/>
      <c r="L80" s="6"/>
      <c r="M80" s="9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30">
        <f t="shared" si="9"/>
        <v>0</v>
      </c>
      <c r="AK80" s="30">
        <f t="shared" si="10"/>
        <v>0</v>
      </c>
      <c r="AL80" s="30">
        <f t="shared" si="11"/>
        <v>0</v>
      </c>
      <c r="AM80" s="30">
        <f t="shared" si="19"/>
        <v>0</v>
      </c>
      <c r="AN80" s="30">
        <f t="shared" si="20"/>
        <v>0</v>
      </c>
      <c r="AO80" s="30">
        <f t="shared" si="21"/>
        <v>0</v>
      </c>
    </row>
    <row r="81" spans="1:41" ht="29.45" customHeight="1">
      <c r="A81" s="189">
        <v>34</v>
      </c>
      <c r="B81" s="74" t="s">
        <v>576</v>
      </c>
      <c r="C81" s="126" t="s">
        <v>577</v>
      </c>
      <c r="D81" s="127" t="s">
        <v>38</v>
      </c>
      <c r="E81" s="5"/>
      <c r="F81" s="6"/>
      <c r="G81" s="6"/>
      <c r="H81" s="6"/>
      <c r="I81" s="6"/>
      <c r="J81" s="6"/>
      <c r="K81" s="6"/>
      <c r="L81" s="6"/>
      <c r="M81" s="9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30">
        <f t="shared" si="9"/>
        <v>0</v>
      </c>
      <c r="AK81" s="30">
        <f t="shared" si="10"/>
        <v>0</v>
      </c>
      <c r="AL81" s="30">
        <f t="shared" si="11"/>
        <v>0</v>
      </c>
      <c r="AM81" s="30">
        <f t="shared" si="19"/>
        <v>0</v>
      </c>
      <c r="AN81" s="30">
        <f t="shared" si="20"/>
        <v>0</v>
      </c>
      <c r="AO81" s="30">
        <f t="shared" si="21"/>
        <v>0</v>
      </c>
    </row>
    <row r="82" spans="1:41" ht="29.45" customHeight="1">
      <c r="A82" s="189">
        <v>35</v>
      </c>
      <c r="B82" s="74" t="s">
        <v>580</v>
      </c>
      <c r="C82" s="126" t="s">
        <v>581</v>
      </c>
      <c r="D82" s="127" t="s">
        <v>60</v>
      </c>
      <c r="E82" s="5"/>
      <c r="F82" s="6"/>
      <c r="G82" s="6"/>
      <c r="H82" s="6"/>
      <c r="I82" s="6"/>
      <c r="J82" s="6"/>
      <c r="K82" s="6"/>
      <c r="L82" s="6"/>
      <c r="M82" s="9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30">
        <f t="shared" si="9"/>
        <v>0</v>
      </c>
      <c r="AK82" s="30">
        <f t="shared" si="10"/>
        <v>0</v>
      </c>
      <c r="AL82" s="30">
        <f t="shared" si="11"/>
        <v>0</v>
      </c>
      <c r="AM82" s="30">
        <f t="shared" si="19"/>
        <v>0</v>
      </c>
      <c r="AN82" s="30">
        <f t="shared" si="20"/>
        <v>0</v>
      </c>
      <c r="AO82" s="30">
        <f t="shared" si="21"/>
        <v>0</v>
      </c>
    </row>
    <row r="83" spans="1:41">
      <c r="A83" s="231" t="s">
        <v>16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3">
        <f>SUM(AJ48:AJ82)</f>
        <v>0</v>
      </c>
      <c r="AK83" s="3">
        <f>SUM(AK48:AK82)</f>
        <v>1</v>
      </c>
      <c r="AL83" s="3">
        <f>SUM(AL48:AL82)</f>
        <v>0</v>
      </c>
      <c r="AM83" s="30">
        <f t="shared" ref="AM83" si="22">COUNTIF(H89:AL89,"CT")</f>
        <v>0</v>
      </c>
      <c r="AN83" s="30">
        <f t="shared" si="20"/>
        <v>0</v>
      </c>
      <c r="AO83" s="30">
        <f t="shared" si="21"/>
        <v>0</v>
      </c>
    </row>
    <row r="84" spans="1:41">
      <c r="A84" s="24"/>
      <c r="B84" s="24"/>
      <c r="C84" s="226"/>
      <c r="D84" s="226"/>
      <c r="H84" s="51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41">
      <c r="C85" s="40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41">
      <c r="C86" s="40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41">
      <c r="C87" s="226"/>
      <c r="D87" s="226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41">
      <c r="C88" s="226"/>
      <c r="D88" s="226"/>
      <c r="E88" s="226"/>
      <c r="F88" s="226"/>
      <c r="G88" s="226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41">
      <c r="C89" s="226"/>
      <c r="D89" s="226"/>
      <c r="E89" s="226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41">
      <c r="C90" s="226"/>
      <c r="D90" s="226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</sheetData>
  <mergeCells count="19">
    <mergeCell ref="A1:P1"/>
    <mergeCell ref="Q1:AL1"/>
    <mergeCell ref="A2:P2"/>
    <mergeCell ref="Q2:AL2"/>
    <mergeCell ref="A4:AL4"/>
    <mergeCell ref="C89:E89"/>
    <mergeCell ref="C90:D90"/>
    <mergeCell ref="C88:G88"/>
    <mergeCell ref="C47:D47"/>
    <mergeCell ref="A5:AL5"/>
    <mergeCell ref="AF6:AK6"/>
    <mergeCell ref="C8:D8"/>
    <mergeCell ref="AP55:AQ55"/>
    <mergeCell ref="A83:AI83"/>
    <mergeCell ref="C84:D84"/>
    <mergeCell ref="C87:D87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25" zoomScale="66" zoomScaleNormal="66" workbookViewId="0">
      <selection activeCell="AI37" sqref="AI37"/>
    </sheetView>
  </sheetViews>
  <sheetFormatPr defaultColWidth="9.33203125" defaultRowHeight="18"/>
  <cols>
    <col min="1" max="1" width="8.6640625" style="42" customWidth="1"/>
    <col min="2" max="2" width="26.83203125" style="42" customWidth="1"/>
    <col min="3" max="3" width="29.6640625" style="42" customWidth="1"/>
    <col min="4" max="4" width="11.6640625" style="42" customWidth="1"/>
    <col min="5" max="35" width="7" style="42" customWidth="1"/>
    <col min="36" max="38" width="8.33203125" style="42" customWidth="1"/>
    <col min="39" max="39" width="10.83203125" style="42" customWidth="1"/>
    <col min="40" max="40" width="12.1640625" style="42" customWidth="1"/>
    <col min="41" max="41" width="10.83203125" style="42" customWidth="1"/>
    <col min="42" max="16384" width="9.33203125" style="42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08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08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227" t="s">
        <v>763</v>
      </c>
      <c r="AG6" s="227"/>
      <c r="AH6" s="227"/>
      <c r="AI6" s="227"/>
      <c r="AJ6" s="227"/>
      <c r="AK6" s="227"/>
      <c r="AL6" s="43"/>
    </row>
    <row r="7" spans="1:41" ht="15.75" customHeight="1">
      <c r="AE7" s="18"/>
      <c r="AF7" s="18"/>
      <c r="AG7" s="18"/>
      <c r="AH7" s="18"/>
      <c r="AI7" s="44"/>
    </row>
    <row r="8" spans="1:41" s="45" customFormat="1" ht="33" customHeight="1">
      <c r="A8" s="3" t="s">
        <v>5</v>
      </c>
      <c r="B8" s="41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45" customFormat="1" ht="30" customHeight="1">
      <c r="A9" s="3">
        <v>1</v>
      </c>
      <c r="B9" s="74" t="s">
        <v>582</v>
      </c>
      <c r="C9" s="126" t="s">
        <v>583</v>
      </c>
      <c r="D9" s="127" t="s">
        <v>89</v>
      </c>
      <c r="E9" s="88"/>
      <c r="F9" s="90"/>
      <c r="G9" s="90"/>
      <c r="H9" s="90"/>
      <c r="I9" s="90"/>
      <c r="J9" s="90"/>
      <c r="K9" s="90"/>
      <c r="L9" s="90"/>
      <c r="M9" s="90"/>
      <c r="N9" s="90"/>
      <c r="O9" s="77" t="s">
        <v>8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77"/>
      <c r="AF9" s="90"/>
      <c r="AG9" s="90"/>
      <c r="AH9" s="90"/>
      <c r="AI9" s="90"/>
      <c r="AJ9" s="3">
        <f>COUNTIF(E9:AI9,"K")+2*COUNTIF(E9:AI9,"2K")+COUNTIF(E9:AI9,"TK")+COUNTIF(E9:AI9,"KT")</f>
        <v>1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46"/>
      <c r="AN9" s="47"/>
      <c r="AO9" s="48"/>
    </row>
    <row r="10" spans="1:41" s="45" customFormat="1" ht="30" customHeight="1">
      <c r="A10" s="3">
        <v>2</v>
      </c>
      <c r="B10" s="74" t="s">
        <v>584</v>
      </c>
      <c r="C10" s="126" t="s">
        <v>585</v>
      </c>
      <c r="D10" s="127" t="s">
        <v>89</v>
      </c>
      <c r="E10" s="88"/>
      <c r="F10" s="90"/>
      <c r="G10" s="90"/>
      <c r="H10" s="90"/>
      <c r="I10" s="90"/>
      <c r="J10" s="90"/>
      <c r="K10" s="90"/>
      <c r="L10" s="90"/>
      <c r="M10" s="90"/>
      <c r="N10" s="90"/>
      <c r="O10" s="77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77"/>
      <c r="AF10" s="90"/>
      <c r="AG10" s="90"/>
      <c r="AH10" s="90"/>
      <c r="AI10" s="90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48"/>
      <c r="AN10" s="48"/>
      <c r="AO10" s="48"/>
    </row>
    <row r="11" spans="1:41" s="45" customFormat="1" ht="30" customHeight="1">
      <c r="A11" s="108">
        <v>3</v>
      </c>
      <c r="B11" s="74" t="s">
        <v>586</v>
      </c>
      <c r="C11" s="126" t="s">
        <v>587</v>
      </c>
      <c r="D11" s="127" t="s">
        <v>65</v>
      </c>
      <c r="E11" s="88"/>
      <c r="F11" s="90"/>
      <c r="G11" s="90"/>
      <c r="H11" s="90"/>
      <c r="I11" s="90"/>
      <c r="J11" s="90"/>
      <c r="K11" s="90"/>
      <c r="L11" s="90"/>
      <c r="M11" s="90"/>
      <c r="N11" s="90"/>
      <c r="O11" s="77" t="s">
        <v>10</v>
      </c>
      <c r="P11" s="90"/>
      <c r="Q11" s="90"/>
      <c r="R11" s="90" t="s">
        <v>8</v>
      </c>
      <c r="S11" s="90" t="s">
        <v>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 t="s">
        <v>8</v>
      </c>
      <c r="AE11" s="77"/>
      <c r="AF11" s="90" t="s">
        <v>8</v>
      </c>
      <c r="AG11" s="90"/>
      <c r="AH11" s="90" t="s">
        <v>10</v>
      </c>
      <c r="AI11" s="90"/>
      <c r="AJ11" s="3">
        <f t="shared" si="2"/>
        <v>4</v>
      </c>
      <c r="AK11" s="3">
        <f t="shared" si="0"/>
        <v>0</v>
      </c>
      <c r="AL11" s="3">
        <f t="shared" si="1"/>
        <v>2</v>
      </c>
      <c r="AM11" s="48"/>
      <c r="AN11" s="48"/>
      <c r="AO11" s="48"/>
    </row>
    <row r="12" spans="1:41" s="45" customFormat="1" ht="30" customHeight="1">
      <c r="A12" s="108">
        <v>4</v>
      </c>
      <c r="B12" s="74" t="s">
        <v>588</v>
      </c>
      <c r="C12" s="126" t="s">
        <v>64</v>
      </c>
      <c r="D12" s="127" t="s">
        <v>61</v>
      </c>
      <c r="E12" s="88"/>
      <c r="F12" s="90"/>
      <c r="G12" s="90"/>
      <c r="H12" s="90"/>
      <c r="I12" s="90"/>
      <c r="J12" s="90"/>
      <c r="K12" s="90"/>
      <c r="L12" s="90"/>
      <c r="M12" s="90"/>
      <c r="N12" s="90"/>
      <c r="O12" s="77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77"/>
      <c r="AF12" s="90"/>
      <c r="AG12" s="90"/>
      <c r="AH12" s="90"/>
      <c r="AI12" s="90"/>
      <c r="AJ12" s="3">
        <f t="shared" si="2"/>
        <v>0</v>
      </c>
      <c r="AK12" s="3">
        <f t="shared" si="0"/>
        <v>0</v>
      </c>
      <c r="AL12" s="3">
        <f t="shared" si="1"/>
        <v>0</v>
      </c>
      <c r="AM12" s="48"/>
      <c r="AN12" s="48"/>
      <c r="AO12" s="48"/>
    </row>
    <row r="13" spans="1:41" s="45" customFormat="1" ht="30" customHeight="1">
      <c r="A13" s="108">
        <v>5</v>
      </c>
      <c r="B13" s="74" t="s">
        <v>589</v>
      </c>
      <c r="C13" s="126" t="s">
        <v>590</v>
      </c>
      <c r="D13" s="127" t="s">
        <v>66</v>
      </c>
      <c r="E13" s="88" t="s">
        <v>8</v>
      </c>
      <c r="F13" s="90" t="s">
        <v>8</v>
      </c>
      <c r="G13" s="90"/>
      <c r="H13" s="90" t="s">
        <v>9</v>
      </c>
      <c r="I13" s="90"/>
      <c r="J13" s="90"/>
      <c r="K13" s="90"/>
      <c r="L13" s="90"/>
      <c r="M13" s="90"/>
      <c r="N13" s="90" t="s">
        <v>9</v>
      </c>
      <c r="O13" s="77"/>
      <c r="P13" s="90"/>
      <c r="Q13" s="90"/>
      <c r="R13" s="90"/>
      <c r="S13" s="90"/>
      <c r="T13" s="90" t="s">
        <v>9</v>
      </c>
      <c r="U13" s="90"/>
      <c r="V13" s="90"/>
      <c r="W13" s="90"/>
      <c r="X13" s="90"/>
      <c r="Y13" s="90"/>
      <c r="Z13" s="90" t="s">
        <v>9</v>
      </c>
      <c r="AA13" s="90"/>
      <c r="AB13" s="90"/>
      <c r="AC13" s="90"/>
      <c r="AD13" s="90" t="s">
        <v>8</v>
      </c>
      <c r="AE13" s="77"/>
      <c r="AF13" s="90"/>
      <c r="AG13" s="90" t="s">
        <v>9</v>
      </c>
      <c r="AH13" s="90" t="s">
        <v>10</v>
      </c>
      <c r="AI13" s="90"/>
      <c r="AJ13" s="3">
        <f t="shared" si="2"/>
        <v>3</v>
      </c>
      <c r="AK13" s="3">
        <f t="shared" si="0"/>
        <v>5</v>
      </c>
      <c r="AL13" s="3">
        <f t="shared" si="1"/>
        <v>1</v>
      </c>
      <c r="AM13" s="48"/>
      <c r="AN13" s="48"/>
      <c r="AO13" s="48"/>
    </row>
    <row r="14" spans="1:41" s="45" customFormat="1" ht="30" customHeight="1">
      <c r="A14" s="108">
        <v>6</v>
      </c>
      <c r="B14" s="74" t="s">
        <v>591</v>
      </c>
      <c r="C14" s="126" t="s">
        <v>592</v>
      </c>
      <c r="D14" s="127" t="s">
        <v>83</v>
      </c>
      <c r="E14" s="88"/>
      <c r="F14" s="90"/>
      <c r="G14" s="90"/>
      <c r="H14" s="90"/>
      <c r="I14" s="90"/>
      <c r="J14" s="90"/>
      <c r="K14" s="90"/>
      <c r="L14" s="90"/>
      <c r="M14" s="90"/>
      <c r="N14" s="90"/>
      <c r="O14" s="77"/>
      <c r="P14" s="90"/>
      <c r="Q14" s="90"/>
      <c r="R14" s="90"/>
      <c r="S14" s="90"/>
      <c r="T14" s="90"/>
      <c r="U14" s="90"/>
      <c r="V14" s="90" t="s">
        <v>9</v>
      </c>
      <c r="W14" s="90"/>
      <c r="X14" s="90"/>
      <c r="Y14" s="90"/>
      <c r="Z14" s="90"/>
      <c r="AA14" s="90"/>
      <c r="AB14" s="90"/>
      <c r="AC14" s="90" t="s">
        <v>10</v>
      </c>
      <c r="AD14" s="90" t="s">
        <v>8</v>
      </c>
      <c r="AE14" s="77"/>
      <c r="AF14" s="90"/>
      <c r="AG14" s="90"/>
      <c r="AH14" s="90" t="s">
        <v>9</v>
      </c>
      <c r="AI14" s="90" t="s">
        <v>9</v>
      </c>
      <c r="AJ14" s="3">
        <f t="shared" si="2"/>
        <v>1</v>
      </c>
      <c r="AK14" s="3">
        <f t="shared" si="0"/>
        <v>3</v>
      </c>
      <c r="AL14" s="3">
        <f t="shared" si="1"/>
        <v>1</v>
      </c>
      <c r="AM14" s="48"/>
      <c r="AN14" s="48"/>
      <c r="AO14" s="48"/>
    </row>
    <row r="15" spans="1:41" s="45" customFormat="1" ht="30" customHeight="1">
      <c r="A15" s="108">
        <v>7</v>
      </c>
      <c r="B15" s="74" t="s">
        <v>593</v>
      </c>
      <c r="C15" s="126" t="s">
        <v>594</v>
      </c>
      <c r="D15" s="127" t="s">
        <v>11</v>
      </c>
      <c r="E15" s="88" t="s">
        <v>8</v>
      </c>
      <c r="F15" s="90"/>
      <c r="G15" s="90"/>
      <c r="H15" s="90"/>
      <c r="I15" s="90"/>
      <c r="J15" s="90"/>
      <c r="K15" s="90"/>
      <c r="L15" s="90"/>
      <c r="M15" s="90" t="s">
        <v>8</v>
      </c>
      <c r="N15" s="90"/>
      <c r="O15" s="77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 t="s">
        <v>10</v>
      </c>
      <c r="AD15" s="90" t="s">
        <v>8</v>
      </c>
      <c r="AE15" s="77"/>
      <c r="AF15" s="90"/>
      <c r="AG15" s="90"/>
      <c r="AH15" s="90"/>
      <c r="AI15" s="90"/>
      <c r="AJ15" s="3">
        <f t="shared" si="2"/>
        <v>3</v>
      </c>
      <c r="AK15" s="3">
        <f t="shared" si="0"/>
        <v>0</v>
      </c>
      <c r="AL15" s="3">
        <f t="shared" si="1"/>
        <v>1</v>
      </c>
      <c r="AM15" s="48"/>
      <c r="AN15" s="48"/>
      <c r="AO15" s="48"/>
    </row>
    <row r="16" spans="1:41" s="45" customFormat="1" ht="30" customHeight="1">
      <c r="A16" s="108">
        <v>8</v>
      </c>
      <c r="B16" s="74" t="s">
        <v>595</v>
      </c>
      <c r="C16" s="126" t="s">
        <v>116</v>
      </c>
      <c r="D16" s="127" t="s">
        <v>67</v>
      </c>
      <c r="E16" s="88"/>
      <c r="F16" s="90"/>
      <c r="G16" s="90"/>
      <c r="H16" s="90"/>
      <c r="I16" s="90"/>
      <c r="J16" s="90"/>
      <c r="K16" s="90"/>
      <c r="L16" s="90"/>
      <c r="M16" s="90"/>
      <c r="N16" s="90"/>
      <c r="O16" s="77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77"/>
      <c r="AF16" s="90"/>
      <c r="AG16" s="90"/>
      <c r="AH16" s="90"/>
      <c r="AI16" s="90"/>
      <c r="AJ16" s="3">
        <f t="shared" si="2"/>
        <v>0</v>
      </c>
      <c r="AK16" s="3">
        <f t="shared" si="0"/>
        <v>0</v>
      </c>
      <c r="AL16" s="3">
        <f t="shared" si="1"/>
        <v>0</v>
      </c>
      <c r="AM16" s="48"/>
      <c r="AN16" s="48"/>
      <c r="AO16" s="48"/>
    </row>
    <row r="17" spans="1:41" s="45" customFormat="1" ht="30" customHeight="1">
      <c r="A17" s="108">
        <v>9</v>
      </c>
      <c r="B17" s="74" t="s">
        <v>596</v>
      </c>
      <c r="C17" s="126" t="s">
        <v>597</v>
      </c>
      <c r="D17" s="127" t="s">
        <v>67</v>
      </c>
      <c r="E17" s="88"/>
      <c r="F17" s="90"/>
      <c r="G17" s="90" t="s">
        <v>9</v>
      </c>
      <c r="H17" s="90"/>
      <c r="I17" s="90"/>
      <c r="J17" s="90"/>
      <c r="K17" s="90"/>
      <c r="L17" s="90"/>
      <c r="M17" s="90"/>
      <c r="N17" s="90"/>
      <c r="O17" s="77" t="s">
        <v>8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77"/>
      <c r="AF17" s="90"/>
      <c r="AG17" s="90" t="s">
        <v>9</v>
      </c>
      <c r="AH17" s="90" t="s">
        <v>8</v>
      </c>
      <c r="AI17" s="90"/>
      <c r="AJ17" s="3">
        <f t="shared" si="2"/>
        <v>2</v>
      </c>
      <c r="AK17" s="3">
        <f t="shared" si="0"/>
        <v>2</v>
      </c>
      <c r="AL17" s="3">
        <f t="shared" si="1"/>
        <v>0</v>
      </c>
      <c r="AM17" s="48"/>
      <c r="AN17" s="48"/>
      <c r="AO17" s="48"/>
    </row>
    <row r="18" spans="1:41" s="45" customFormat="1" ht="30" customHeight="1">
      <c r="A18" s="108">
        <v>10</v>
      </c>
      <c r="B18" s="74" t="s">
        <v>598</v>
      </c>
      <c r="C18" s="126" t="s">
        <v>599</v>
      </c>
      <c r="D18" s="127" t="s">
        <v>545</v>
      </c>
      <c r="E18" s="88"/>
      <c r="F18" s="90" t="s">
        <v>8</v>
      </c>
      <c r="G18" s="90"/>
      <c r="H18" s="90"/>
      <c r="I18" s="90"/>
      <c r="J18" s="90"/>
      <c r="K18" s="90"/>
      <c r="L18" s="90"/>
      <c r="M18" s="90"/>
      <c r="N18" s="90"/>
      <c r="O18" s="77" t="s">
        <v>9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 t="s">
        <v>9</v>
      </c>
      <c r="AB18" s="90"/>
      <c r="AC18" s="90" t="s">
        <v>9</v>
      </c>
      <c r="AD18" s="90" t="s">
        <v>8</v>
      </c>
      <c r="AE18" s="77"/>
      <c r="AF18" s="90"/>
      <c r="AG18" s="90"/>
      <c r="AH18" s="90"/>
      <c r="AI18" s="90"/>
      <c r="AJ18" s="3">
        <f t="shared" si="2"/>
        <v>2</v>
      </c>
      <c r="AK18" s="3">
        <f t="shared" si="0"/>
        <v>3</v>
      </c>
      <c r="AL18" s="3">
        <f t="shared" si="1"/>
        <v>0</v>
      </c>
      <c r="AM18" s="48"/>
      <c r="AN18" s="48"/>
      <c r="AO18" s="48"/>
    </row>
    <row r="19" spans="1:41" s="45" customFormat="1" ht="30" customHeight="1">
      <c r="A19" s="108">
        <v>11</v>
      </c>
      <c r="B19" s="74" t="s">
        <v>600</v>
      </c>
      <c r="C19" s="126" t="s">
        <v>601</v>
      </c>
      <c r="D19" s="127" t="s">
        <v>40</v>
      </c>
      <c r="E19" s="88" t="s">
        <v>8</v>
      </c>
      <c r="F19" s="90" t="s">
        <v>8</v>
      </c>
      <c r="G19" s="90" t="s">
        <v>8</v>
      </c>
      <c r="H19" s="90"/>
      <c r="I19" s="90"/>
      <c r="J19" s="90"/>
      <c r="K19" s="90" t="s">
        <v>9</v>
      </c>
      <c r="L19" s="90" t="s">
        <v>9</v>
      </c>
      <c r="M19" s="90" t="s">
        <v>8</v>
      </c>
      <c r="N19" s="90" t="s">
        <v>9</v>
      </c>
      <c r="O19" s="77" t="s">
        <v>9</v>
      </c>
      <c r="P19" s="90"/>
      <c r="Q19" s="90"/>
      <c r="R19" s="90" t="s">
        <v>9</v>
      </c>
      <c r="S19" s="90" t="s">
        <v>9</v>
      </c>
      <c r="T19" s="90" t="s">
        <v>9</v>
      </c>
      <c r="U19" s="90" t="s">
        <v>9</v>
      </c>
      <c r="V19" s="90" t="s">
        <v>9</v>
      </c>
      <c r="W19" s="90"/>
      <c r="X19" s="90"/>
      <c r="Y19" s="90" t="s">
        <v>9</v>
      </c>
      <c r="Z19" s="90" t="s">
        <v>9</v>
      </c>
      <c r="AA19" s="90" t="s">
        <v>9</v>
      </c>
      <c r="AB19" s="90" t="s">
        <v>9</v>
      </c>
      <c r="AC19" s="90"/>
      <c r="AD19" s="90" t="s">
        <v>8</v>
      </c>
      <c r="AE19" s="77"/>
      <c r="AF19" s="90" t="s">
        <v>9</v>
      </c>
      <c r="AG19" s="90" t="s">
        <v>9</v>
      </c>
      <c r="AH19" s="90" t="s">
        <v>9</v>
      </c>
      <c r="AI19" s="90" t="s">
        <v>9</v>
      </c>
      <c r="AJ19" s="3">
        <f t="shared" si="2"/>
        <v>5</v>
      </c>
      <c r="AK19" s="3">
        <f t="shared" si="0"/>
        <v>17</v>
      </c>
      <c r="AL19" s="3">
        <f t="shared" si="1"/>
        <v>0</v>
      </c>
      <c r="AM19" s="48"/>
      <c r="AN19" s="48"/>
      <c r="AO19" s="48"/>
    </row>
    <row r="20" spans="1:41" s="45" customFormat="1" ht="30" customHeight="1">
      <c r="A20" s="108">
        <v>12</v>
      </c>
      <c r="B20" s="74" t="s">
        <v>602</v>
      </c>
      <c r="C20" s="126" t="s">
        <v>575</v>
      </c>
      <c r="D20" s="127" t="s">
        <v>30</v>
      </c>
      <c r="E20" s="88"/>
      <c r="F20" s="90"/>
      <c r="G20" s="90"/>
      <c r="H20" s="90"/>
      <c r="I20" s="90"/>
      <c r="J20" s="90"/>
      <c r="K20" s="90"/>
      <c r="L20" s="90"/>
      <c r="M20" s="90"/>
      <c r="N20" s="90"/>
      <c r="O20" s="77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77"/>
      <c r="AF20" s="90"/>
      <c r="AG20" s="90"/>
      <c r="AH20" s="90"/>
      <c r="AI20" s="90"/>
      <c r="AJ20" s="3">
        <f t="shared" si="2"/>
        <v>0</v>
      </c>
      <c r="AK20" s="3">
        <f t="shared" si="0"/>
        <v>0</v>
      </c>
      <c r="AL20" s="3">
        <f t="shared" si="1"/>
        <v>0</v>
      </c>
      <c r="AM20" s="48"/>
      <c r="AN20" s="48"/>
      <c r="AO20" s="48"/>
    </row>
    <row r="21" spans="1:41" s="45" customFormat="1" ht="30" customHeight="1">
      <c r="A21" s="108">
        <v>13</v>
      </c>
      <c r="B21" s="74" t="s">
        <v>603</v>
      </c>
      <c r="C21" s="126" t="s">
        <v>604</v>
      </c>
      <c r="D21" s="127" t="s">
        <v>30</v>
      </c>
      <c r="E21" s="88"/>
      <c r="F21" s="88"/>
      <c r="G21" s="88"/>
      <c r="H21" s="88"/>
      <c r="I21" s="88"/>
      <c r="J21" s="88"/>
      <c r="K21" s="88"/>
      <c r="L21" s="88"/>
      <c r="M21" s="209"/>
      <c r="N21" s="88"/>
      <c r="O21" s="77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 t="s">
        <v>8</v>
      </c>
      <c r="AE21" s="77"/>
      <c r="AF21" s="88"/>
      <c r="AG21" s="88"/>
      <c r="AH21" s="88"/>
      <c r="AI21" s="88" t="s">
        <v>8</v>
      </c>
      <c r="AJ21" s="3">
        <f t="shared" si="2"/>
        <v>2</v>
      </c>
      <c r="AK21" s="3">
        <f t="shared" si="0"/>
        <v>0</v>
      </c>
      <c r="AL21" s="3">
        <f t="shared" si="1"/>
        <v>0</v>
      </c>
      <c r="AM21" s="48"/>
      <c r="AN21" s="48"/>
      <c r="AO21" s="48"/>
    </row>
    <row r="22" spans="1:41" s="45" customFormat="1" ht="30" customHeight="1">
      <c r="A22" s="108">
        <v>14</v>
      </c>
      <c r="B22" s="74" t="s">
        <v>605</v>
      </c>
      <c r="C22" s="126" t="s">
        <v>606</v>
      </c>
      <c r="D22" s="127" t="s">
        <v>30</v>
      </c>
      <c r="E22" s="88"/>
      <c r="F22" s="90"/>
      <c r="G22" s="90"/>
      <c r="H22" s="90"/>
      <c r="I22" s="90"/>
      <c r="J22" s="90"/>
      <c r="K22" s="90"/>
      <c r="L22" s="90"/>
      <c r="M22" s="90"/>
      <c r="N22" s="90"/>
      <c r="O22" s="77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77"/>
      <c r="AF22" s="90"/>
      <c r="AG22" s="90"/>
      <c r="AH22" s="90"/>
      <c r="AI22" s="90"/>
      <c r="AJ22" s="3">
        <f t="shared" si="2"/>
        <v>0</v>
      </c>
      <c r="AK22" s="3">
        <f t="shared" si="0"/>
        <v>0</v>
      </c>
      <c r="AL22" s="3">
        <f t="shared" si="1"/>
        <v>0</v>
      </c>
      <c r="AM22" s="219"/>
      <c r="AN22" s="220"/>
      <c r="AO22" s="48"/>
    </row>
    <row r="23" spans="1:41" s="45" customFormat="1" ht="30" customHeight="1">
      <c r="A23" s="108">
        <v>15</v>
      </c>
      <c r="B23" s="74" t="s">
        <v>607</v>
      </c>
      <c r="C23" s="126" t="s">
        <v>608</v>
      </c>
      <c r="D23" s="127" t="s">
        <v>313</v>
      </c>
      <c r="E23" s="88"/>
      <c r="F23" s="90"/>
      <c r="G23" s="90"/>
      <c r="H23" s="90"/>
      <c r="I23" s="90"/>
      <c r="J23" s="90"/>
      <c r="K23" s="90"/>
      <c r="L23" s="90"/>
      <c r="M23" s="90"/>
      <c r="N23" s="90"/>
      <c r="O23" s="77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77"/>
      <c r="AF23" s="90"/>
      <c r="AG23" s="90"/>
      <c r="AH23" s="90"/>
      <c r="AI23" s="90"/>
      <c r="AJ23" s="3">
        <f t="shared" si="2"/>
        <v>0</v>
      </c>
      <c r="AK23" s="3">
        <f t="shared" si="0"/>
        <v>0</v>
      </c>
      <c r="AL23" s="3">
        <f t="shared" si="1"/>
        <v>0</v>
      </c>
      <c r="AM23" s="48"/>
      <c r="AN23" s="48"/>
      <c r="AO23" s="48"/>
    </row>
    <row r="24" spans="1:41" s="45" customFormat="1" ht="30" customHeight="1">
      <c r="A24" s="108">
        <v>16</v>
      </c>
      <c r="B24" s="74" t="s">
        <v>609</v>
      </c>
      <c r="C24" s="126" t="s">
        <v>100</v>
      </c>
      <c r="D24" s="127" t="s">
        <v>72</v>
      </c>
      <c r="E24" s="88"/>
      <c r="F24" s="90"/>
      <c r="G24" s="90"/>
      <c r="H24" s="90"/>
      <c r="I24" s="90"/>
      <c r="J24" s="90"/>
      <c r="K24" s="90"/>
      <c r="L24" s="90"/>
      <c r="M24" s="90"/>
      <c r="N24" s="90"/>
      <c r="O24" s="77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 t="s">
        <v>8</v>
      </c>
      <c r="AC24" s="90"/>
      <c r="AD24" s="90" t="s">
        <v>8</v>
      </c>
      <c r="AE24" s="77"/>
      <c r="AF24" s="90"/>
      <c r="AG24" s="90"/>
      <c r="AH24" s="90"/>
      <c r="AI24" s="90"/>
      <c r="AJ24" s="3">
        <f t="shared" si="2"/>
        <v>2</v>
      </c>
      <c r="AK24" s="3">
        <f t="shared" si="0"/>
        <v>0</v>
      </c>
      <c r="AL24" s="3">
        <f t="shared" si="1"/>
        <v>0</v>
      </c>
      <c r="AM24" s="48"/>
      <c r="AN24" s="48"/>
      <c r="AO24" s="48"/>
    </row>
    <row r="25" spans="1:41" s="45" customFormat="1" ht="30" customHeight="1">
      <c r="A25" s="108">
        <v>17</v>
      </c>
      <c r="B25" s="74" t="s">
        <v>610</v>
      </c>
      <c r="C25" s="126" t="s">
        <v>39</v>
      </c>
      <c r="D25" s="127" t="s">
        <v>611</v>
      </c>
      <c r="E25" s="88" t="s">
        <v>8</v>
      </c>
      <c r="F25" s="90"/>
      <c r="G25" s="90"/>
      <c r="H25" s="90"/>
      <c r="I25" s="90"/>
      <c r="J25" s="90"/>
      <c r="K25" s="90"/>
      <c r="L25" s="90"/>
      <c r="M25" s="90"/>
      <c r="N25" s="90"/>
      <c r="O25" s="77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 t="s">
        <v>10</v>
      </c>
      <c r="AA25" s="90" t="s">
        <v>9</v>
      </c>
      <c r="AB25" s="90"/>
      <c r="AC25" s="90"/>
      <c r="AD25" s="90" t="s">
        <v>8</v>
      </c>
      <c r="AE25" s="77"/>
      <c r="AF25" s="90" t="s">
        <v>8</v>
      </c>
      <c r="AG25" s="90" t="s">
        <v>9</v>
      </c>
      <c r="AH25" s="90"/>
      <c r="AI25" s="90" t="s">
        <v>8</v>
      </c>
      <c r="AJ25" s="3">
        <f t="shared" si="2"/>
        <v>4</v>
      </c>
      <c r="AK25" s="3">
        <f t="shared" si="0"/>
        <v>2</v>
      </c>
      <c r="AL25" s="3">
        <f t="shared" si="1"/>
        <v>1</v>
      </c>
      <c r="AM25" s="48"/>
      <c r="AN25" s="48"/>
      <c r="AO25" s="48"/>
    </row>
    <row r="26" spans="1:41" s="45" customFormat="1" ht="30" customHeight="1">
      <c r="A26" s="108">
        <v>18</v>
      </c>
      <c r="B26" s="74" t="s">
        <v>614</v>
      </c>
      <c r="C26" s="126" t="s">
        <v>73</v>
      </c>
      <c r="D26" s="127" t="s">
        <v>79</v>
      </c>
      <c r="E26" s="88"/>
      <c r="F26" s="90"/>
      <c r="G26" s="90"/>
      <c r="H26" s="90"/>
      <c r="I26" s="90"/>
      <c r="J26" s="90"/>
      <c r="K26" s="90"/>
      <c r="L26" s="90"/>
      <c r="M26" s="90"/>
      <c r="N26" s="90"/>
      <c r="O26" s="77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77"/>
      <c r="AF26" s="90"/>
      <c r="AG26" s="90"/>
      <c r="AH26" s="90"/>
      <c r="AI26" s="90"/>
      <c r="AJ26" s="3">
        <f t="shared" si="2"/>
        <v>0</v>
      </c>
      <c r="AK26" s="3">
        <f t="shared" si="0"/>
        <v>0</v>
      </c>
      <c r="AL26" s="3">
        <f t="shared" si="1"/>
        <v>0</v>
      </c>
      <c r="AM26" s="48"/>
      <c r="AN26" s="48"/>
      <c r="AO26" s="48"/>
    </row>
    <row r="27" spans="1:41" s="45" customFormat="1" ht="30" customHeight="1">
      <c r="A27" s="108">
        <v>19</v>
      </c>
      <c r="B27" s="74" t="s">
        <v>615</v>
      </c>
      <c r="C27" s="126" t="s">
        <v>318</v>
      </c>
      <c r="D27" s="127" t="s">
        <v>46</v>
      </c>
      <c r="E27" s="88"/>
      <c r="F27" s="90"/>
      <c r="G27" s="90"/>
      <c r="H27" s="90"/>
      <c r="I27" s="90"/>
      <c r="J27" s="90"/>
      <c r="K27" s="90"/>
      <c r="L27" s="90"/>
      <c r="M27" s="90"/>
      <c r="N27" s="90"/>
      <c r="O27" s="77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 t="s">
        <v>8</v>
      </c>
      <c r="AE27" s="77"/>
      <c r="AF27" s="90"/>
      <c r="AG27" s="90"/>
      <c r="AH27" s="90"/>
      <c r="AI27" s="90" t="s">
        <v>8</v>
      </c>
      <c r="AJ27" s="3">
        <f t="shared" si="2"/>
        <v>2</v>
      </c>
      <c r="AK27" s="3">
        <f t="shared" si="0"/>
        <v>0</v>
      </c>
      <c r="AL27" s="3">
        <f t="shared" si="1"/>
        <v>0</v>
      </c>
      <c r="AM27" s="48"/>
      <c r="AN27" s="48"/>
      <c r="AO27" s="48"/>
    </row>
    <row r="28" spans="1:41" s="45" customFormat="1" ht="30" customHeight="1">
      <c r="A28" s="108">
        <v>20</v>
      </c>
      <c r="B28" s="74" t="s">
        <v>616</v>
      </c>
      <c r="C28" s="126" t="s">
        <v>617</v>
      </c>
      <c r="D28" s="127" t="s">
        <v>55</v>
      </c>
      <c r="E28" s="88"/>
      <c r="F28" s="90"/>
      <c r="G28" s="90"/>
      <c r="H28" s="90"/>
      <c r="I28" s="90"/>
      <c r="J28" s="90"/>
      <c r="K28" s="90"/>
      <c r="L28" s="90"/>
      <c r="M28" s="90"/>
      <c r="N28" s="90"/>
      <c r="O28" s="77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 t="s">
        <v>8</v>
      </c>
      <c r="AE28" s="77"/>
      <c r="AF28" s="90"/>
      <c r="AG28" s="90"/>
      <c r="AH28" s="90"/>
      <c r="AI28" s="90"/>
      <c r="AJ28" s="3">
        <f t="shared" si="2"/>
        <v>1</v>
      </c>
      <c r="AK28" s="3">
        <f t="shared" si="0"/>
        <v>0</v>
      </c>
      <c r="AL28" s="3">
        <f t="shared" si="1"/>
        <v>0</v>
      </c>
      <c r="AM28" s="48"/>
      <c r="AN28" s="48"/>
      <c r="AO28" s="48"/>
    </row>
    <row r="29" spans="1:41" s="45" customFormat="1" ht="30" customHeight="1">
      <c r="A29" s="108">
        <v>21</v>
      </c>
      <c r="B29" s="74" t="s">
        <v>618</v>
      </c>
      <c r="C29" s="126" t="s">
        <v>358</v>
      </c>
      <c r="D29" s="127" t="s">
        <v>82</v>
      </c>
      <c r="E29" s="88" t="s">
        <v>8</v>
      </c>
      <c r="F29" s="90"/>
      <c r="G29" s="90"/>
      <c r="H29" s="90" t="s">
        <v>9</v>
      </c>
      <c r="I29" s="90"/>
      <c r="J29" s="90"/>
      <c r="K29" s="90" t="s">
        <v>9</v>
      </c>
      <c r="L29" s="90"/>
      <c r="M29" s="90"/>
      <c r="N29" s="90"/>
      <c r="O29" s="77"/>
      <c r="P29" s="90"/>
      <c r="Q29" s="90"/>
      <c r="R29" s="90"/>
      <c r="S29" s="90" t="s">
        <v>8</v>
      </c>
      <c r="T29" s="90"/>
      <c r="U29" s="90"/>
      <c r="V29" s="90"/>
      <c r="W29" s="90"/>
      <c r="X29" s="90"/>
      <c r="Y29" s="90"/>
      <c r="Z29" s="90"/>
      <c r="AA29" s="90"/>
      <c r="AB29" s="90" t="s">
        <v>8</v>
      </c>
      <c r="AC29" s="90"/>
      <c r="AD29" s="90" t="s">
        <v>8</v>
      </c>
      <c r="AE29" s="77"/>
      <c r="AF29" s="90"/>
      <c r="AG29" s="90"/>
      <c r="AH29" s="90"/>
      <c r="AI29" s="90" t="s">
        <v>9</v>
      </c>
      <c r="AJ29" s="3">
        <f t="shared" si="2"/>
        <v>4</v>
      </c>
      <c r="AK29" s="3">
        <f t="shared" si="0"/>
        <v>3</v>
      </c>
      <c r="AL29" s="3">
        <f t="shared" si="1"/>
        <v>0</v>
      </c>
      <c r="AM29" s="48"/>
      <c r="AN29" s="48"/>
      <c r="AO29" s="48"/>
    </row>
    <row r="30" spans="1:41" s="45" customFormat="1" ht="30" customHeight="1">
      <c r="A30" s="108">
        <v>22</v>
      </c>
      <c r="B30" s="74" t="s">
        <v>619</v>
      </c>
      <c r="C30" s="126" t="s">
        <v>37</v>
      </c>
      <c r="D30" s="127" t="s">
        <v>220</v>
      </c>
      <c r="E30" s="138"/>
      <c r="F30" s="139"/>
      <c r="G30" s="139"/>
      <c r="H30" s="139"/>
      <c r="I30" s="139"/>
      <c r="J30" s="139"/>
      <c r="K30" s="139"/>
      <c r="L30" s="139"/>
      <c r="M30" s="90"/>
      <c r="N30" s="139"/>
      <c r="O30" s="140"/>
      <c r="P30" s="139"/>
      <c r="Q30" s="139"/>
      <c r="R30" s="139"/>
      <c r="S30" s="139"/>
      <c r="T30" s="90"/>
      <c r="U30" s="139"/>
      <c r="V30" s="139"/>
      <c r="W30" s="139"/>
      <c r="X30" s="139"/>
      <c r="Y30" s="139" t="s">
        <v>9</v>
      </c>
      <c r="Z30" s="139" t="s">
        <v>10</v>
      </c>
      <c r="AA30" s="139"/>
      <c r="AB30" s="139"/>
      <c r="AC30" s="139" t="s">
        <v>10</v>
      </c>
      <c r="AD30" s="139" t="s">
        <v>8</v>
      </c>
      <c r="AE30" s="140"/>
      <c r="AF30" s="139" t="s">
        <v>10</v>
      </c>
      <c r="AG30" s="139" t="s">
        <v>10</v>
      </c>
      <c r="AH30" s="139"/>
      <c r="AI30" s="139"/>
      <c r="AJ30" s="160">
        <f t="shared" ref="AJ30:AJ36" si="3">COUNTIF(E30:AI30,"K")+2*COUNTIF(E30:AI30,"2K")+COUNTIF(E30:AI30,"TK")+COUNTIF(E30:AI30,"KT")</f>
        <v>1</v>
      </c>
      <c r="AK30" s="160">
        <f t="shared" ref="AK30:AK36" si="4">COUNTIF(E30:AI30,"P")+2*COUNTIF(F30:AJ30,"2P")</f>
        <v>1</v>
      </c>
      <c r="AL30" s="160">
        <f t="shared" ref="AL30:AL36" si="5">COUNTIF(E30:AI30,"T")+2*COUNTIF(E30:AI30,"2T")+COUNTIF(E30:AI30,"TK")+COUNTIF(E30:AI30,"KT")</f>
        <v>4</v>
      </c>
      <c r="AM30" s="48"/>
      <c r="AN30" s="48"/>
      <c r="AO30" s="48"/>
    </row>
    <row r="31" spans="1:41" s="45" customFormat="1" ht="30" customHeight="1">
      <c r="A31" s="108">
        <v>23</v>
      </c>
      <c r="B31" s="74" t="s">
        <v>620</v>
      </c>
      <c r="C31" s="126" t="s">
        <v>621</v>
      </c>
      <c r="D31" s="127" t="s">
        <v>31</v>
      </c>
      <c r="E31" s="138"/>
      <c r="F31" s="139"/>
      <c r="G31" s="139"/>
      <c r="H31" s="139"/>
      <c r="I31" s="139"/>
      <c r="J31" s="139"/>
      <c r="K31" s="139"/>
      <c r="L31" s="139"/>
      <c r="M31" s="90"/>
      <c r="N31" s="139"/>
      <c r="O31" s="140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139"/>
      <c r="AG31" s="139"/>
      <c r="AH31" s="139"/>
      <c r="AI31" s="139"/>
      <c r="AJ31" s="160">
        <f t="shared" si="3"/>
        <v>0</v>
      </c>
      <c r="AK31" s="160">
        <f t="shared" si="4"/>
        <v>0</v>
      </c>
      <c r="AL31" s="160">
        <f t="shared" si="5"/>
        <v>0</v>
      </c>
      <c r="AM31" s="48"/>
      <c r="AN31" s="48"/>
      <c r="AO31" s="48"/>
    </row>
    <row r="32" spans="1:41" s="45" customFormat="1" ht="30" customHeight="1">
      <c r="A32" s="108">
        <v>24</v>
      </c>
      <c r="B32" s="74" t="s">
        <v>624</v>
      </c>
      <c r="C32" s="126" t="s">
        <v>625</v>
      </c>
      <c r="D32" s="127" t="s">
        <v>15</v>
      </c>
      <c r="E32" s="138"/>
      <c r="F32" s="139"/>
      <c r="G32" s="139"/>
      <c r="H32" s="139"/>
      <c r="I32" s="139"/>
      <c r="J32" s="139"/>
      <c r="K32" s="139"/>
      <c r="L32" s="139"/>
      <c r="M32" s="90"/>
      <c r="N32" s="139"/>
      <c r="O32" s="140"/>
      <c r="P32" s="139"/>
      <c r="Q32" s="139"/>
      <c r="R32" s="139" t="s">
        <v>8</v>
      </c>
      <c r="S32" s="139"/>
      <c r="T32" s="139" t="s">
        <v>9</v>
      </c>
      <c r="U32" s="139"/>
      <c r="V32" s="139" t="s">
        <v>9</v>
      </c>
      <c r="W32" s="139"/>
      <c r="X32" s="139"/>
      <c r="Y32" s="139"/>
      <c r="Z32" s="139" t="s">
        <v>9</v>
      </c>
      <c r="AA32" s="139"/>
      <c r="AB32" s="139"/>
      <c r="AC32" s="139" t="s">
        <v>9</v>
      </c>
      <c r="AD32" s="139" t="s">
        <v>8</v>
      </c>
      <c r="AE32" s="140"/>
      <c r="AF32" s="139" t="s">
        <v>8</v>
      </c>
      <c r="AG32" s="139" t="s">
        <v>9</v>
      </c>
      <c r="AH32" s="139" t="s">
        <v>9</v>
      </c>
      <c r="AI32" s="139"/>
      <c r="AJ32" s="160">
        <f t="shared" si="3"/>
        <v>3</v>
      </c>
      <c r="AK32" s="160">
        <f t="shared" si="4"/>
        <v>6</v>
      </c>
      <c r="AL32" s="160">
        <f t="shared" si="5"/>
        <v>0</v>
      </c>
      <c r="AM32" s="48"/>
      <c r="AN32" s="48"/>
      <c r="AO32" s="48"/>
    </row>
    <row r="33" spans="1:44" s="45" customFormat="1" ht="30" customHeight="1">
      <c r="A33" s="108">
        <v>25</v>
      </c>
      <c r="B33" s="74" t="s">
        <v>626</v>
      </c>
      <c r="C33" s="126" t="s">
        <v>97</v>
      </c>
      <c r="D33" s="127" t="s">
        <v>15</v>
      </c>
      <c r="E33" s="138"/>
      <c r="F33" s="139"/>
      <c r="G33" s="139"/>
      <c r="H33" s="139"/>
      <c r="I33" s="139"/>
      <c r="J33" s="139"/>
      <c r="K33" s="139"/>
      <c r="L33" s="139"/>
      <c r="M33" s="90"/>
      <c r="N33" s="139"/>
      <c r="O33" s="140"/>
      <c r="P33" s="139"/>
      <c r="Q33" s="139"/>
      <c r="R33" s="139"/>
      <c r="S33" s="139"/>
      <c r="T33" s="90"/>
      <c r="U33" s="139"/>
      <c r="V33" s="139"/>
      <c r="W33" s="139"/>
      <c r="X33" s="139"/>
      <c r="Y33" s="139"/>
      <c r="Z33" s="139"/>
      <c r="AA33" s="139"/>
      <c r="AB33" s="139"/>
      <c r="AC33" s="139"/>
      <c r="AD33" s="139" t="s">
        <v>8</v>
      </c>
      <c r="AE33" s="140"/>
      <c r="AF33" s="139"/>
      <c r="AG33" s="139"/>
      <c r="AH33" s="139"/>
      <c r="AI33" s="139"/>
      <c r="AJ33" s="160">
        <f t="shared" si="3"/>
        <v>1</v>
      </c>
      <c r="AK33" s="160">
        <f t="shared" si="4"/>
        <v>0</v>
      </c>
      <c r="AL33" s="160">
        <f t="shared" si="5"/>
        <v>0</v>
      </c>
      <c r="AM33" s="48"/>
      <c r="AN33" s="48"/>
      <c r="AO33" s="48"/>
    </row>
    <row r="34" spans="1:44" s="45" customFormat="1" ht="30" customHeight="1">
      <c r="A34" s="108">
        <v>26</v>
      </c>
      <c r="B34" s="74" t="s">
        <v>627</v>
      </c>
      <c r="C34" s="126" t="s">
        <v>628</v>
      </c>
      <c r="D34" s="127" t="s">
        <v>629</v>
      </c>
      <c r="E34" s="138" t="s">
        <v>10</v>
      </c>
      <c r="F34" s="139"/>
      <c r="G34" s="139"/>
      <c r="H34" s="139"/>
      <c r="I34" s="139"/>
      <c r="J34" s="139"/>
      <c r="K34" s="139"/>
      <c r="L34" s="139"/>
      <c r="M34" s="90"/>
      <c r="N34" s="139"/>
      <c r="O34" s="140"/>
      <c r="P34" s="139"/>
      <c r="Q34" s="139"/>
      <c r="R34" s="139"/>
      <c r="S34" s="139"/>
      <c r="T34" s="90"/>
      <c r="U34" s="139"/>
      <c r="V34" s="139" t="s">
        <v>10</v>
      </c>
      <c r="W34" s="139"/>
      <c r="X34" s="139"/>
      <c r="Y34" s="139"/>
      <c r="Z34" s="139"/>
      <c r="AA34" s="139"/>
      <c r="AB34" s="139"/>
      <c r="AC34" s="139"/>
      <c r="AD34" s="139"/>
      <c r="AE34" s="140"/>
      <c r="AF34" s="139"/>
      <c r="AG34" s="139"/>
      <c r="AH34" s="139"/>
      <c r="AI34" s="139"/>
      <c r="AJ34" s="160">
        <f t="shared" si="3"/>
        <v>0</v>
      </c>
      <c r="AK34" s="160">
        <f t="shared" si="4"/>
        <v>0</v>
      </c>
      <c r="AL34" s="160">
        <f t="shared" si="5"/>
        <v>2</v>
      </c>
      <c r="AM34" s="48"/>
      <c r="AN34" s="48"/>
      <c r="AO34" s="48"/>
    </row>
    <row r="35" spans="1:44" s="45" customFormat="1" ht="30" customHeight="1">
      <c r="A35" s="108">
        <v>27</v>
      </c>
      <c r="B35" s="74" t="s">
        <v>632</v>
      </c>
      <c r="C35" s="126" t="s">
        <v>633</v>
      </c>
      <c r="D35" s="127" t="s">
        <v>78</v>
      </c>
      <c r="E35" s="138"/>
      <c r="F35" s="139"/>
      <c r="G35" s="139"/>
      <c r="H35" s="139" t="s">
        <v>9</v>
      </c>
      <c r="I35" s="139" t="s">
        <v>9</v>
      </c>
      <c r="J35" s="139"/>
      <c r="K35" s="139" t="s">
        <v>9</v>
      </c>
      <c r="L35" s="139"/>
      <c r="M35" s="90"/>
      <c r="N35" s="139"/>
      <c r="O35" s="140" t="s">
        <v>8</v>
      </c>
      <c r="P35" s="139"/>
      <c r="Q35" s="139"/>
      <c r="R35" s="139" t="s">
        <v>8</v>
      </c>
      <c r="S35" s="139"/>
      <c r="T35" s="139"/>
      <c r="U35" s="139"/>
      <c r="V35" s="139" t="s">
        <v>10</v>
      </c>
      <c r="W35" s="139"/>
      <c r="X35" s="139"/>
      <c r="Y35" s="139"/>
      <c r="Z35" s="139" t="s">
        <v>9</v>
      </c>
      <c r="AA35" s="139"/>
      <c r="AB35" s="139"/>
      <c r="AC35" s="139"/>
      <c r="AD35" s="139" t="s">
        <v>8</v>
      </c>
      <c r="AE35" s="140"/>
      <c r="AF35" s="139"/>
      <c r="AG35" s="139"/>
      <c r="AH35" s="139"/>
      <c r="AI35" s="139"/>
      <c r="AJ35" s="160">
        <f t="shared" si="3"/>
        <v>3</v>
      </c>
      <c r="AK35" s="160">
        <f t="shared" si="4"/>
        <v>4</v>
      </c>
      <c r="AL35" s="160">
        <f t="shared" si="5"/>
        <v>1</v>
      </c>
      <c r="AM35" s="48"/>
      <c r="AN35" s="48"/>
      <c r="AO35" s="48"/>
    </row>
    <row r="36" spans="1:44" s="45" customFormat="1" ht="30" customHeight="1">
      <c r="A36" s="108">
        <v>28</v>
      </c>
      <c r="B36" s="74" t="s">
        <v>634</v>
      </c>
      <c r="C36" s="126" t="s">
        <v>201</v>
      </c>
      <c r="D36" s="127" t="s">
        <v>96</v>
      </c>
      <c r="E36" s="138" t="s">
        <v>8</v>
      </c>
      <c r="F36" s="139" t="s">
        <v>8</v>
      </c>
      <c r="G36" s="139" t="s">
        <v>9</v>
      </c>
      <c r="H36" s="139"/>
      <c r="I36" s="139"/>
      <c r="J36" s="139"/>
      <c r="K36" s="139" t="s">
        <v>9</v>
      </c>
      <c r="L36" s="139" t="s">
        <v>9</v>
      </c>
      <c r="M36" s="90" t="s">
        <v>8</v>
      </c>
      <c r="N36" s="139" t="s">
        <v>9</v>
      </c>
      <c r="O36" s="140"/>
      <c r="P36" s="139"/>
      <c r="Q36" s="139"/>
      <c r="R36" s="139" t="s">
        <v>9</v>
      </c>
      <c r="S36" s="139" t="s">
        <v>9</v>
      </c>
      <c r="T36" s="90" t="s">
        <v>9</v>
      </c>
      <c r="U36" s="139" t="s">
        <v>9</v>
      </c>
      <c r="V36" s="139" t="s">
        <v>9</v>
      </c>
      <c r="W36" s="139"/>
      <c r="X36" s="139"/>
      <c r="Y36" s="139"/>
      <c r="Z36" s="139"/>
      <c r="AA36" s="139"/>
      <c r="AB36" s="139"/>
      <c r="AC36" s="139"/>
      <c r="AD36" s="139" t="s">
        <v>8</v>
      </c>
      <c r="AE36" s="140"/>
      <c r="AF36" s="139"/>
      <c r="AG36" s="139"/>
      <c r="AH36" s="139"/>
      <c r="AI36" s="139"/>
      <c r="AJ36" s="160">
        <f t="shared" si="3"/>
        <v>4</v>
      </c>
      <c r="AK36" s="160">
        <f t="shared" si="4"/>
        <v>9</v>
      </c>
      <c r="AL36" s="160">
        <f t="shared" si="5"/>
        <v>0</v>
      </c>
      <c r="AM36" s="48"/>
      <c r="AN36" s="48"/>
      <c r="AO36" s="48"/>
    </row>
    <row r="37" spans="1:44" s="45" customFormat="1" ht="30" customHeight="1">
      <c r="A37" s="108">
        <v>29</v>
      </c>
      <c r="B37" s="74" t="s">
        <v>635</v>
      </c>
      <c r="C37" s="126" t="s">
        <v>636</v>
      </c>
      <c r="D37" s="127" t="s">
        <v>59</v>
      </c>
      <c r="E37" s="88"/>
      <c r="F37" s="90"/>
      <c r="G37" s="90"/>
      <c r="H37" s="90"/>
      <c r="I37" s="90"/>
      <c r="J37" s="90"/>
      <c r="K37" s="90"/>
      <c r="L37" s="90"/>
      <c r="M37" s="90"/>
      <c r="N37" s="90"/>
      <c r="O37" s="77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 t="s">
        <v>8</v>
      </c>
      <c r="AE37" s="77"/>
      <c r="AF37" s="90"/>
      <c r="AG37" s="90"/>
      <c r="AH37" s="90" t="s">
        <v>8</v>
      </c>
      <c r="AI37" s="90" t="s">
        <v>10</v>
      </c>
      <c r="AJ37" s="3">
        <f t="shared" si="2"/>
        <v>2</v>
      </c>
      <c r="AK37" s="3">
        <f t="shared" si="0"/>
        <v>0</v>
      </c>
      <c r="AL37" s="3">
        <f t="shared" si="1"/>
        <v>1</v>
      </c>
      <c r="AM37" s="48"/>
      <c r="AN37" s="48"/>
      <c r="AO37" s="48"/>
    </row>
    <row r="38" spans="1:44" s="45" customFormat="1" ht="27" customHeight="1">
      <c r="A38" s="108">
        <v>30</v>
      </c>
      <c r="B38" s="74" t="s">
        <v>637</v>
      </c>
      <c r="C38" s="126" t="s">
        <v>638</v>
      </c>
      <c r="D38" s="127" t="s">
        <v>229</v>
      </c>
      <c r="E38" s="88"/>
      <c r="F38" s="90"/>
      <c r="G38" s="90"/>
      <c r="H38" s="90"/>
      <c r="I38" s="90"/>
      <c r="J38" s="90"/>
      <c r="K38" s="90"/>
      <c r="L38" s="90"/>
      <c r="M38" s="90"/>
      <c r="N38" s="90" t="s">
        <v>9</v>
      </c>
      <c r="O38" s="77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77"/>
      <c r="AF38" s="90"/>
      <c r="AG38" s="90"/>
      <c r="AH38" s="90"/>
      <c r="AI38" s="90"/>
      <c r="AJ38" s="3">
        <f t="shared" si="2"/>
        <v>0</v>
      </c>
      <c r="AK38" s="3">
        <f t="shared" si="0"/>
        <v>1</v>
      </c>
      <c r="AL38" s="3">
        <f t="shared" si="1"/>
        <v>0</v>
      </c>
      <c r="AM38" s="48"/>
      <c r="AN38" s="24"/>
      <c r="AO38" s="24"/>
      <c r="AP38" s="42"/>
      <c r="AQ38" s="42"/>
      <c r="AR38" s="42"/>
    </row>
    <row r="39" spans="1:44" s="45" customFormat="1" ht="30" customHeight="1">
      <c r="A39" s="108">
        <v>31</v>
      </c>
      <c r="B39" s="74" t="s">
        <v>639</v>
      </c>
      <c r="C39" s="126" t="s">
        <v>102</v>
      </c>
      <c r="D39" s="127" t="s">
        <v>38</v>
      </c>
      <c r="E39" s="88"/>
      <c r="F39" s="90"/>
      <c r="G39" s="90"/>
      <c r="H39" s="90"/>
      <c r="I39" s="90"/>
      <c r="J39" s="90"/>
      <c r="K39" s="90"/>
      <c r="L39" s="90"/>
      <c r="M39" s="90"/>
      <c r="N39" s="90"/>
      <c r="O39" s="77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77"/>
      <c r="AF39" s="90"/>
      <c r="AG39" s="90"/>
      <c r="AH39" s="90"/>
      <c r="AI39" s="90"/>
      <c r="AJ39" s="3">
        <f t="shared" si="2"/>
        <v>0</v>
      </c>
      <c r="AK39" s="3">
        <f t="shared" si="0"/>
        <v>0</v>
      </c>
      <c r="AL39" s="3">
        <f t="shared" si="1"/>
        <v>0</v>
      </c>
      <c r="AM39" s="48"/>
      <c r="AN39" s="48"/>
      <c r="AO39" s="48"/>
    </row>
    <row r="40" spans="1:44" s="45" customFormat="1" ht="41.25" customHeight="1">
      <c r="A40" s="108">
        <v>32</v>
      </c>
      <c r="B40" s="74" t="s">
        <v>640</v>
      </c>
      <c r="C40" s="126" t="s">
        <v>641</v>
      </c>
      <c r="D40" s="127" t="s">
        <v>93</v>
      </c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77"/>
      <c r="P40" s="90"/>
      <c r="Q40" s="90"/>
      <c r="R40" s="90"/>
      <c r="S40" s="90"/>
      <c r="T40" s="90" t="s">
        <v>9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77"/>
      <c r="AF40" s="90"/>
      <c r="AG40" s="90"/>
      <c r="AH40" s="90"/>
      <c r="AI40" s="90"/>
      <c r="AJ40" s="3">
        <f t="shared" si="2"/>
        <v>0</v>
      </c>
      <c r="AK40" s="3">
        <f t="shared" si="0"/>
        <v>1</v>
      </c>
      <c r="AL40" s="88">
        <f t="shared" si="1"/>
        <v>0</v>
      </c>
      <c r="AM40" s="193"/>
      <c r="AN40" s="193"/>
      <c r="AO40" s="193"/>
    </row>
    <row r="41" spans="1:44" s="45" customFormat="1" ht="30" customHeight="1">
      <c r="A41" s="108">
        <v>33</v>
      </c>
      <c r="B41" s="74" t="s">
        <v>642</v>
      </c>
      <c r="C41" s="126" t="s">
        <v>643</v>
      </c>
      <c r="D41" s="127" t="s">
        <v>644</v>
      </c>
      <c r="E41" s="89"/>
      <c r="F41" s="90"/>
      <c r="G41" s="90"/>
      <c r="H41" s="90"/>
      <c r="I41" s="90"/>
      <c r="J41" s="90"/>
      <c r="K41" s="90"/>
      <c r="L41" s="90" t="s">
        <v>9</v>
      </c>
      <c r="M41" s="90" t="s">
        <v>8</v>
      </c>
      <c r="N41" s="90"/>
      <c r="O41" s="77"/>
      <c r="P41" s="90"/>
      <c r="Q41" s="90"/>
      <c r="R41" s="90"/>
      <c r="S41" s="90"/>
      <c r="T41" s="90"/>
      <c r="U41" s="90"/>
      <c r="V41" s="90" t="s">
        <v>9</v>
      </c>
      <c r="W41" s="90"/>
      <c r="X41" s="90"/>
      <c r="Y41" s="90"/>
      <c r="Z41" s="90"/>
      <c r="AA41" s="90"/>
      <c r="AB41" s="90"/>
      <c r="AC41" s="90"/>
      <c r="AD41" s="90"/>
      <c r="AE41" s="77"/>
      <c r="AF41" s="90"/>
      <c r="AG41" s="90"/>
      <c r="AH41" s="90"/>
      <c r="AI41" s="90"/>
      <c r="AJ41" s="3">
        <f t="shared" si="2"/>
        <v>1</v>
      </c>
      <c r="AK41" s="3">
        <f t="shared" si="0"/>
        <v>2</v>
      </c>
      <c r="AL41" s="88">
        <f t="shared" si="1"/>
        <v>0</v>
      </c>
      <c r="AM41" s="195"/>
      <c r="AN41" s="196"/>
      <c r="AO41" s="196"/>
    </row>
    <row r="42" spans="1:44" s="45" customFormat="1" ht="30" customHeight="1">
      <c r="A42" s="217" t="s">
        <v>16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18"/>
      <c r="AJ42" s="3">
        <f>SUM(AJ9:AJ41)</f>
        <v>51</v>
      </c>
      <c r="AK42" s="3">
        <f>SUM(AK9:AK41)</f>
        <v>59</v>
      </c>
      <c r="AL42" s="88">
        <f>SUM(AL9:AL41)</f>
        <v>14</v>
      </c>
      <c r="AM42" s="9"/>
      <c r="AN42" s="9"/>
      <c r="AO42" s="9"/>
      <c r="AP42" s="48"/>
      <c r="AQ42" s="48"/>
    </row>
    <row r="43" spans="1:44" s="45" customFormat="1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1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88"/>
      <c r="AQ43" s="188"/>
    </row>
    <row r="44" spans="1:44" s="45" customFormat="1" ht="30" customHeight="1">
      <c r="A44" s="9"/>
      <c r="B44" s="9"/>
      <c r="C44" s="10"/>
      <c r="D44" s="10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9"/>
      <c r="AK44" s="9"/>
      <c r="AL44" s="9"/>
      <c r="AM44" s="9"/>
      <c r="AN44" s="9"/>
      <c r="AO44" s="9"/>
      <c r="AP44" s="48"/>
      <c r="AQ44" s="48"/>
    </row>
    <row r="45" spans="1:44" s="45" customFormat="1" ht="30" customHeight="1">
      <c r="A45" s="232" t="s">
        <v>17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3"/>
      <c r="AJ45" s="39" t="s">
        <v>18</v>
      </c>
      <c r="AK45" s="39" t="s">
        <v>19</v>
      </c>
      <c r="AL45" s="39" t="s">
        <v>20</v>
      </c>
      <c r="AM45" s="194" t="s">
        <v>21</v>
      </c>
      <c r="AN45" s="194" t="s">
        <v>22</v>
      </c>
      <c r="AO45" s="194" t="s">
        <v>23</v>
      </c>
      <c r="AP45" s="48"/>
      <c r="AQ45" s="48"/>
    </row>
    <row r="46" spans="1:44" s="45" customFormat="1" ht="30" customHeight="1">
      <c r="A46" s="3" t="s">
        <v>5</v>
      </c>
      <c r="B46" s="41"/>
      <c r="C46" s="228" t="s">
        <v>7</v>
      </c>
      <c r="D46" s="2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191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28" t="s">
        <v>24</v>
      </c>
      <c r="AK46" s="28" t="s">
        <v>25</v>
      </c>
      <c r="AL46" s="28" t="s">
        <v>26</v>
      </c>
      <c r="AM46" s="28" t="s">
        <v>27</v>
      </c>
      <c r="AN46" s="50" t="s">
        <v>28</v>
      </c>
      <c r="AO46" s="50" t="s">
        <v>29</v>
      </c>
      <c r="AP46" s="48"/>
      <c r="AQ46" s="48"/>
    </row>
    <row r="47" spans="1:44" s="45" customFormat="1" ht="30" customHeight="1">
      <c r="A47" s="3">
        <v>1</v>
      </c>
      <c r="B47" s="137" t="s">
        <v>582</v>
      </c>
      <c r="C47" s="137" t="s">
        <v>583</v>
      </c>
      <c r="D47" s="137" t="s">
        <v>89</v>
      </c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0">
        <f>COUNTIF(E47:AI47,"BT")</f>
        <v>0</v>
      </c>
      <c r="AK47" s="30">
        <f>COUNTIF(F47:AJ47,"D")</f>
        <v>0</v>
      </c>
      <c r="AL47" s="30">
        <f>COUNTIF(G47:AK47,"ĐP")</f>
        <v>0</v>
      </c>
      <c r="AM47" s="30">
        <f t="shared" ref="AM47:AM58" si="6">COUNTIF(H60:AL60,"CT")</f>
        <v>0</v>
      </c>
      <c r="AN47" s="30">
        <f t="shared" ref="AN47:AN65" si="7">COUNTIF(I52:AM52,"HT")</f>
        <v>0</v>
      </c>
      <c r="AO47" s="30">
        <f t="shared" ref="AO47:AO65" si="8">COUNTIF(J52:AN52,"VK")</f>
        <v>0</v>
      </c>
      <c r="AP47" s="48"/>
      <c r="AQ47" s="48"/>
    </row>
    <row r="48" spans="1:44" s="45" customFormat="1" ht="30" customHeight="1">
      <c r="A48" s="3">
        <v>2</v>
      </c>
      <c r="B48" s="137" t="s">
        <v>584</v>
      </c>
      <c r="C48" s="137" t="s">
        <v>585</v>
      </c>
      <c r="D48" s="137" t="s">
        <v>89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 t="s">
        <v>19</v>
      </c>
      <c r="AF48" s="14"/>
      <c r="AG48" s="14"/>
      <c r="AH48" s="14"/>
      <c r="AI48" s="14"/>
      <c r="AJ48" s="30">
        <f t="shared" ref="AJ48:AJ84" si="9">COUNTIF(E48:AI48,"BT")</f>
        <v>0</v>
      </c>
      <c r="AK48" s="30">
        <f t="shared" ref="AK48:AK84" si="10">COUNTIF(F48:AJ48,"D")</f>
        <v>1</v>
      </c>
      <c r="AL48" s="30">
        <f t="shared" ref="AL48:AL84" si="11">COUNTIF(G48:AK48,"ĐP")</f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48"/>
      <c r="AQ48" s="48"/>
    </row>
    <row r="49" spans="1:43" s="45" customFormat="1" ht="30" customHeight="1">
      <c r="A49" s="3">
        <v>3</v>
      </c>
      <c r="B49" s="137" t="s">
        <v>586</v>
      </c>
      <c r="C49" s="137" t="s">
        <v>587</v>
      </c>
      <c r="D49" s="137" t="s">
        <v>65</v>
      </c>
      <c r="E49" s="5"/>
      <c r="F49" s="6"/>
      <c r="G49" s="6"/>
      <c r="H49" s="6"/>
      <c r="I49" s="6"/>
      <c r="J49" s="6"/>
      <c r="K49" s="6"/>
      <c r="L49" s="6"/>
      <c r="M49" s="9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0">
        <f t="shared" si="9"/>
        <v>0</v>
      </c>
      <c r="AK49" s="30">
        <f t="shared" si="10"/>
        <v>0</v>
      </c>
      <c r="AL49" s="30">
        <f t="shared" si="11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48"/>
      <c r="AQ49" s="48"/>
    </row>
    <row r="50" spans="1:43" s="45" customFormat="1" ht="30" customHeight="1">
      <c r="A50" s="3">
        <v>4</v>
      </c>
      <c r="B50" s="137" t="s">
        <v>588</v>
      </c>
      <c r="C50" s="137" t="s">
        <v>64</v>
      </c>
      <c r="D50" s="137" t="s">
        <v>61</v>
      </c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0">
        <f t="shared" si="9"/>
        <v>0</v>
      </c>
      <c r="AK50" s="30">
        <f t="shared" si="10"/>
        <v>0</v>
      </c>
      <c r="AL50" s="30">
        <f t="shared" si="11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48"/>
      <c r="AQ50" s="48"/>
    </row>
    <row r="51" spans="1:43" s="45" customFormat="1" ht="30" customHeight="1">
      <c r="A51" s="3">
        <v>5</v>
      </c>
      <c r="B51" s="137" t="s">
        <v>589</v>
      </c>
      <c r="C51" s="137" t="s">
        <v>590</v>
      </c>
      <c r="D51" s="137" t="s">
        <v>66</v>
      </c>
      <c r="E51" s="5"/>
      <c r="F51" s="6"/>
      <c r="G51" s="6"/>
      <c r="H51" s="6"/>
      <c r="I51" s="6"/>
      <c r="J51" s="6"/>
      <c r="K51" s="6"/>
      <c r="L51" s="6"/>
      <c r="M51" s="9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0">
        <f t="shared" si="9"/>
        <v>0</v>
      </c>
      <c r="AK51" s="30">
        <f t="shared" si="10"/>
        <v>0</v>
      </c>
      <c r="AL51" s="30">
        <f t="shared" si="11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48"/>
      <c r="AQ51" s="48"/>
    </row>
    <row r="52" spans="1:43" s="45" customFormat="1" ht="30" customHeight="1">
      <c r="A52" s="3">
        <v>6</v>
      </c>
      <c r="B52" s="137" t="s">
        <v>591</v>
      </c>
      <c r="C52" s="137" t="s">
        <v>592</v>
      </c>
      <c r="D52" s="137" t="s">
        <v>83</v>
      </c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0">
        <f t="shared" si="9"/>
        <v>0</v>
      </c>
      <c r="AK52" s="30">
        <f t="shared" si="10"/>
        <v>0</v>
      </c>
      <c r="AL52" s="30">
        <f t="shared" si="11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  <c r="AP52" s="219"/>
      <c r="AQ52" s="220"/>
    </row>
    <row r="53" spans="1:43" s="45" customFormat="1" ht="30" customHeight="1">
      <c r="A53" s="3">
        <v>7</v>
      </c>
      <c r="B53" s="137" t="s">
        <v>593</v>
      </c>
      <c r="C53" s="137" t="s">
        <v>594</v>
      </c>
      <c r="D53" s="137" t="s">
        <v>11</v>
      </c>
      <c r="E53" s="5"/>
      <c r="F53" s="6"/>
      <c r="G53" s="6"/>
      <c r="H53" s="6"/>
      <c r="I53" s="6"/>
      <c r="J53" s="6"/>
      <c r="K53" s="6"/>
      <c r="L53" s="6"/>
      <c r="M53" s="9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0">
        <f t="shared" si="9"/>
        <v>0</v>
      </c>
      <c r="AK53" s="30">
        <f t="shared" si="10"/>
        <v>0</v>
      </c>
      <c r="AL53" s="30">
        <f t="shared" si="11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</row>
    <row r="54" spans="1:43" s="45" customFormat="1" ht="30" customHeight="1">
      <c r="A54" s="3">
        <v>8</v>
      </c>
      <c r="B54" s="137" t="s">
        <v>595</v>
      </c>
      <c r="C54" s="137" t="s">
        <v>116</v>
      </c>
      <c r="D54" s="137" t="s">
        <v>67</v>
      </c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0">
        <f t="shared" si="9"/>
        <v>0</v>
      </c>
      <c r="AK54" s="30">
        <f t="shared" si="10"/>
        <v>0</v>
      </c>
      <c r="AL54" s="30">
        <f t="shared" si="11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</row>
    <row r="55" spans="1:43" s="45" customFormat="1" ht="30" customHeight="1">
      <c r="A55" s="3">
        <v>9</v>
      </c>
      <c r="B55" s="137" t="s">
        <v>596</v>
      </c>
      <c r="C55" s="137" t="s">
        <v>597</v>
      </c>
      <c r="D55" s="137" t="s">
        <v>67</v>
      </c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0">
        <f t="shared" si="9"/>
        <v>0</v>
      </c>
      <c r="AK55" s="30">
        <f t="shared" si="10"/>
        <v>0</v>
      </c>
      <c r="AL55" s="30">
        <f t="shared" si="11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</row>
    <row r="56" spans="1:43" s="45" customFormat="1" ht="30" customHeight="1">
      <c r="A56" s="3">
        <v>10</v>
      </c>
      <c r="B56" s="137" t="s">
        <v>598</v>
      </c>
      <c r="C56" s="137" t="s">
        <v>599</v>
      </c>
      <c r="D56" s="137" t="s">
        <v>545</v>
      </c>
      <c r="E56" s="5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0">
        <f t="shared" si="9"/>
        <v>0</v>
      </c>
      <c r="AK56" s="30">
        <f t="shared" si="10"/>
        <v>0</v>
      </c>
      <c r="AL56" s="30">
        <f t="shared" si="11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45" customFormat="1" ht="30" customHeight="1">
      <c r="A57" s="3">
        <v>11</v>
      </c>
      <c r="B57" s="137" t="s">
        <v>600</v>
      </c>
      <c r="C57" s="137" t="s">
        <v>601</v>
      </c>
      <c r="D57" s="137" t="s">
        <v>40</v>
      </c>
      <c r="E57" s="5"/>
      <c r="F57" s="6"/>
      <c r="G57" s="6"/>
      <c r="H57" s="6"/>
      <c r="I57" s="6"/>
      <c r="J57" s="6"/>
      <c r="K57" s="6"/>
      <c r="L57" s="6"/>
      <c r="M57" s="9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0">
        <f t="shared" si="9"/>
        <v>0</v>
      </c>
      <c r="AK57" s="30">
        <f t="shared" si="10"/>
        <v>0</v>
      </c>
      <c r="AL57" s="30">
        <f t="shared" si="11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45" customFormat="1" ht="30" customHeight="1">
      <c r="A58" s="3">
        <v>12</v>
      </c>
      <c r="B58" s="137" t="s">
        <v>602</v>
      </c>
      <c r="C58" s="137" t="s">
        <v>575</v>
      </c>
      <c r="D58" s="137" t="s">
        <v>30</v>
      </c>
      <c r="E58" s="5"/>
      <c r="F58" s="6"/>
      <c r="G58" s="6"/>
      <c r="H58" s="6"/>
      <c r="I58" s="6"/>
      <c r="J58" s="6"/>
      <c r="K58" s="6"/>
      <c r="L58" s="6"/>
      <c r="M58" s="9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0">
        <f t="shared" si="9"/>
        <v>0</v>
      </c>
      <c r="AK58" s="30">
        <f t="shared" si="10"/>
        <v>0</v>
      </c>
      <c r="AL58" s="30">
        <f t="shared" si="11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45" customFormat="1" ht="30" customHeight="1">
      <c r="A59" s="3">
        <v>13</v>
      </c>
      <c r="B59" s="137" t="s">
        <v>603</v>
      </c>
      <c r="C59" s="137" t="s">
        <v>604</v>
      </c>
      <c r="D59" s="137" t="s">
        <v>30</v>
      </c>
      <c r="E59" s="32"/>
      <c r="F59" s="32"/>
      <c r="G59" s="32"/>
      <c r="H59" s="32"/>
      <c r="I59" s="32"/>
      <c r="J59" s="32"/>
      <c r="K59" s="32"/>
      <c r="L59" s="32"/>
      <c r="M59" s="19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0">
        <f t="shared" si="9"/>
        <v>0</v>
      </c>
      <c r="AK59" s="30">
        <f t="shared" si="10"/>
        <v>0</v>
      </c>
      <c r="AL59" s="30">
        <f t="shared" si="11"/>
        <v>0</v>
      </c>
      <c r="AM59" s="30">
        <f t="shared" ref="AM59:AM65" si="12">COUNTIF(H76:AL76,"CT")</f>
        <v>0</v>
      </c>
      <c r="AN59" s="30">
        <f t="shared" si="7"/>
        <v>0</v>
      </c>
      <c r="AO59" s="30">
        <f t="shared" si="8"/>
        <v>0</v>
      </c>
    </row>
    <row r="60" spans="1:43" s="45" customFormat="1" ht="30" customHeight="1">
      <c r="A60" s="3">
        <v>14</v>
      </c>
      <c r="B60" s="137" t="s">
        <v>605</v>
      </c>
      <c r="C60" s="137" t="s">
        <v>606</v>
      </c>
      <c r="D60" s="137" t="s">
        <v>30</v>
      </c>
      <c r="E60" s="5"/>
      <c r="F60" s="6"/>
      <c r="G60" s="6"/>
      <c r="H60" s="6"/>
      <c r="I60" s="6"/>
      <c r="J60" s="6"/>
      <c r="K60" s="6"/>
      <c r="L60" s="6"/>
      <c r="M60" s="9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0">
        <f t="shared" si="9"/>
        <v>0</v>
      </c>
      <c r="AK60" s="30">
        <f t="shared" si="10"/>
        <v>0</v>
      </c>
      <c r="AL60" s="30">
        <f t="shared" si="11"/>
        <v>0</v>
      </c>
      <c r="AM60" s="30">
        <f t="shared" si="12"/>
        <v>0</v>
      </c>
      <c r="AN60" s="30">
        <f t="shared" si="7"/>
        <v>0</v>
      </c>
      <c r="AO60" s="30">
        <f t="shared" si="8"/>
        <v>0</v>
      </c>
    </row>
    <row r="61" spans="1:43" s="45" customFormat="1" ht="30" customHeight="1">
      <c r="A61" s="3">
        <v>15</v>
      </c>
      <c r="B61" s="137" t="s">
        <v>607</v>
      </c>
      <c r="C61" s="137" t="s">
        <v>608</v>
      </c>
      <c r="D61" s="137" t="s">
        <v>313</v>
      </c>
      <c r="E61" s="5"/>
      <c r="F61" s="6"/>
      <c r="G61" s="6"/>
      <c r="H61" s="6"/>
      <c r="I61" s="6"/>
      <c r="J61" s="6"/>
      <c r="K61" s="6"/>
      <c r="L61" s="6"/>
      <c r="M61" s="9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0">
        <f t="shared" si="9"/>
        <v>0</v>
      </c>
      <c r="AK61" s="30">
        <f t="shared" si="10"/>
        <v>0</v>
      </c>
      <c r="AL61" s="30">
        <f t="shared" si="11"/>
        <v>0</v>
      </c>
      <c r="AM61" s="30">
        <f t="shared" si="12"/>
        <v>0</v>
      </c>
      <c r="AN61" s="30">
        <f t="shared" si="7"/>
        <v>0</v>
      </c>
      <c r="AO61" s="30">
        <f t="shared" si="8"/>
        <v>0</v>
      </c>
    </row>
    <row r="62" spans="1:43" s="45" customFormat="1" ht="30" customHeight="1">
      <c r="A62" s="3">
        <v>16</v>
      </c>
      <c r="B62" s="137" t="s">
        <v>609</v>
      </c>
      <c r="C62" s="137" t="s">
        <v>100</v>
      </c>
      <c r="D62" s="137" t="s">
        <v>72</v>
      </c>
      <c r="E62" s="5"/>
      <c r="F62" s="6"/>
      <c r="G62" s="6"/>
      <c r="H62" s="6"/>
      <c r="I62" s="6"/>
      <c r="J62" s="6"/>
      <c r="K62" s="6"/>
      <c r="L62" s="6"/>
      <c r="M62" s="9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0">
        <f t="shared" si="9"/>
        <v>0</v>
      </c>
      <c r="AK62" s="30">
        <f t="shared" si="10"/>
        <v>0</v>
      </c>
      <c r="AL62" s="30">
        <f t="shared" si="11"/>
        <v>0</v>
      </c>
      <c r="AM62" s="30">
        <f t="shared" si="12"/>
        <v>0</v>
      </c>
      <c r="AN62" s="30">
        <f t="shared" si="7"/>
        <v>0</v>
      </c>
      <c r="AO62" s="30">
        <f t="shared" si="8"/>
        <v>0</v>
      </c>
    </row>
    <row r="63" spans="1:43" s="45" customFormat="1" ht="30" customHeight="1">
      <c r="A63" s="3">
        <v>17</v>
      </c>
      <c r="B63" s="137" t="s">
        <v>610</v>
      </c>
      <c r="C63" s="137" t="s">
        <v>39</v>
      </c>
      <c r="D63" s="137" t="s">
        <v>611</v>
      </c>
      <c r="E63" s="5"/>
      <c r="F63" s="6"/>
      <c r="G63" s="6"/>
      <c r="H63" s="6"/>
      <c r="I63" s="6"/>
      <c r="J63" s="6"/>
      <c r="K63" s="6"/>
      <c r="L63" s="6"/>
      <c r="M63" s="9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0">
        <f t="shared" si="9"/>
        <v>0</v>
      </c>
      <c r="AK63" s="30">
        <f t="shared" si="10"/>
        <v>0</v>
      </c>
      <c r="AL63" s="30">
        <f t="shared" si="11"/>
        <v>0</v>
      </c>
      <c r="AM63" s="30">
        <f t="shared" si="12"/>
        <v>0</v>
      </c>
      <c r="AN63" s="30">
        <f t="shared" si="7"/>
        <v>0</v>
      </c>
      <c r="AO63" s="30">
        <f t="shared" si="8"/>
        <v>0</v>
      </c>
    </row>
    <row r="64" spans="1:43" s="45" customFormat="1" ht="30" customHeight="1">
      <c r="A64" s="3">
        <v>18</v>
      </c>
      <c r="B64" s="137" t="s">
        <v>612</v>
      </c>
      <c r="C64" s="137" t="s">
        <v>613</v>
      </c>
      <c r="D64" s="137" t="s">
        <v>152</v>
      </c>
      <c r="E64" s="5"/>
      <c r="F64" s="6"/>
      <c r="G64" s="6"/>
      <c r="H64" s="6"/>
      <c r="I64" s="6"/>
      <c r="J64" s="6"/>
      <c r="K64" s="6"/>
      <c r="L64" s="6"/>
      <c r="M64" s="9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0">
        <f t="shared" si="9"/>
        <v>0</v>
      </c>
      <c r="AK64" s="30">
        <f t="shared" si="10"/>
        <v>0</v>
      </c>
      <c r="AL64" s="30">
        <f t="shared" si="11"/>
        <v>0</v>
      </c>
      <c r="AM64" s="30">
        <f t="shared" si="12"/>
        <v>0</v>
      </c>
      <c r="AN64" s="30">
        <f t="shared" si="7"/>
        <v>0</v>
      </c>
      <c r="AO64" s="30">
        <f t="shared" si="8"/>
        <v>0</v>
      </c>
    </row>
    <row r="65" spans="1:41" s="45" customFormat="1" ht="30" customHeight="1">
      <c r="A65" s="3">
        <v>19</v>
      </c>
      <c r="B65" s="137" t="s">
        <v>614</v>
      </c>
      <c r="C65" s="137" t="s">
        <v>73</v>
      </c>
      <c r="D65" s="137" t="s">
        <v>79</v>
      </c>
      <c r="E65" s="5"/>
      <c r="F65" s="6"/>
      <c r="G65" s="6"/>
      <c r="H65" s="6"/>
      <c r="I65" s="6"/>
      <c r="J65" s="6"/>
      <c r="K65" s="6"/>
      <c r="L65" s="6"/>
      <c r="M65" s="9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0">
        <f t="shared" si="9"/>
        <v>0</v>
      </c>
      <c r="AK65" s="30">
        <f t="shared" si="10"/>
        <v>0</v>
      </c>
      <c r="AL65" s="30">
        <f t="shared" si="11"/>
        <v>0</v>
      </c>
      <c r="AM65" s="30">
        <f t="shared" si="12"/>
        <v>0</v>
      </c>
      <c r="AN65" s="30">
        <f t="shared" si="7"/>
        <v>0</v>
      </c>
      <c r="AO65" s="30">
        <f t="shared" si="8"/>
        <v>0</v>
      </c>
    </row>
    <row r="66" spans="1:41" s="45" customFormat="1" ht="30" customHeight="1">
      <c r="A66" s="3">
        <v>20</v>
      </c>
      <c r="B66" s="137" t="s">
        <v>615</v>
      </c>
      <c r="C66" s="137" t="s">
        <v>318</v>
      </c>
      <c r="D66" s="137" t="s">
        <v>46</v>
      </c>
      <c r="E66" s="5"/>
      <c r="F66" s="6"/>
      <c r="G66" s="6"/>
      <c r="H66" s="6"/>
      <c r="I66" s="6"/>
      <c r="J66" s="6"/>
      <c r="K66" s="6"/>
      <c r="L66" s="6"/>
      <c r="M66" s="9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0">
        <f t="shared" si="9"/>
        <v>0</v>
      </c>
      <c r="AK66" s="30">
        <f t="shared" si="10"/>
        <v>0</v>
      </c>
      <c r="AL66" s="30">
        <f t="shared" si="11"/>
        <v>0</v>
      </c>
      <c r="AM66" s="30">
        <f t="shared" ref="AM66:AM69" si="13">COUNTIF(H83:AL83,"CT")</f>
        <v>0</v>
      </c>
      <c r="AN66" s="30">
        <f t="shared" ref="AN66:AN69" si="14">COUNTIF(I71:AM71,"HT")</f>
        <v>0</v>
      </c>
      <c r="AO66" s="30">
        <f t="shared" ref="AO66:AO69" si="15">COUNTIF(J71:AN71,"VK")</f>
        <v>0</v>
      </c>
    </row>
    <row r="67" spans="1:41" s="45" customFormat="1" ht="30" customHeight="1">
      <c r="A67" s="3">
        <v>21</v>
      </c>
      <c r="B67" s="137" t="s">
        <v>616</v>
      </c>
      <c r="C67" s="137" t="s">
        <v>617</v>
      </c>
      <c r="D67" s="137" t="s">
        <v>55</v>
      </c>
      <c r="E67" s="5"/>
      <c r="F67" s="6"/>
      <c r="G67" s="6"/>
      <c r="H67" s="6"/>
      <c r="I67" s="6"/>
      <c r="J67" s="6"/>
      <c r="K67" s="6"/>
      <c r="L67" s="6"/>
      <c r="M67" s="9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0">
        <f t="shared" si="9"/>
        <v>0</v>
      </c>
      <c r="AK67" s="30">
        <f t="shared" si="10"/>
        <v>0</v>
      </c>
      <c r="AL67" s="30">
        <f t="shared" si="11"/>
        <v>0</v>
      </c>
      <c r="AM67" s="30">
        <f t="shared" si="13"/>
        <v>0</v>
      </c>
      <c r="AN67" s="30">
        <f t="shared" si="14"/>
        <v>0</v>
      </c>
      <c r="AO67" s="30">
        <f t="shared" si="15"/>
        <v>0</v>
      </c>
    </row>
    <row r="68" spans="1:41" s="45" customFormat="1" ht="30" customHeight="1">
      <c r="A68" s="3">
        <v>22</v>
      </c>
      <c r="B68" s="137" t="s">
        <v>618</v>
      </c>
      <c r="C68" s="137" t="s">
        <v>358</v>
      </c>
      <c r="D68" s="137" t="s">
        <v>82</v>
      </c>
      <c r="E68" s="5"/>
      <c r="F68" s="6"/>
      <c r="G68" s="6"/>
      <c r="H68" s="6"/>
      <c r="I68" s="6"/>
      <c r="J68" s="6"/>
      <c r="K68" s="6"/>
      <c r="L68" s="6"/>
      <c r="M68" s="9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0">
        <f t="shared" si="9"/>
        <v>0</v>
      </c>
      <c r="AK68" s="30">
        <f t="shared" si="10"/>
        <v>0</v>
      </c>
      <c r="AL68" s="30">
        <f t="shared" si="11"/>
        <v>0</v>
      </c>
      <c r="AM68" s="30">
        <f t="shared" si="13"/>
        <v>0</v>
      </c>
      <c r="AN68" s="30">
        <f t="shared" si="14"/>
        <v>0</v>
      </c>
      <c r="AO68" s="30">
        <f t="shared" si="15"/>
        <v>0</v>
      </c>
    </row>
    <row r="69" spans="1:41" s="45" customFormat="1" ht="30" customHeight="1">
      <c r="A69" s="3">
        <v>23</v>
      </c>
      <c r="B69" s="137" t="s">
        <v>619</v>
      </c>
      <c r="C69" s="137" t="s">
        <v>37</v>
      </c>
      <c r="D69" s="137" t="s">
        <v>220</v>
      </c>
      <c r="E69" s="5"/>
      <c r="F69" s="6"/>
      <c r="G69" s="6"/>
      <c r="H69" s="6"/>
      <c r="I69" s="6"/>
      <c r="J69" s="6"/>
      <c r="K69" s="6"/>
      <c r="L69" s="6"/>
      <c r="M69" s="9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0">
        <f t="shared" si="9"/>
        <v>0</v>
      </c>
      <c r="AK69" s="30">
        <f t="shared" si="10"/>
        <v>0</v>
      </c>
      <c r="AL69" s="30">
        <f t="shared" si="11"/>
        <v>0</v>
      </c>
      <c r="AM69" s="30">
        <f t="shared" si="13"/>
        <v>0</v>
      </c>
      <c r="AN69" s="30">
        <f t="shared" si="14"/>
        <v>0</v>
      </c>
      <c r="AO69" s="30">
        <f t="shared" si="15"/>
        <v>0</v>
      </c>
    </row>
    <row r="70" spans="1:41" s="45" customFormat="1" ht="30" customHeight="1">
      <c r="A70" s="3">
        <v>24</v>
      </c>
      <c r="B70" s="137" t="s">
        <v>620</v>
      </c>
      <c r="C70" s="137" t="s">
        <v>621</v>
      </c>
      <c r="D70" s="137" t="s">
        <v>31</v>
      </c>
      <c r="E70" s="5"/>
      <c r="F70" s="6"/>
      <c r="G70" s="6"/>
      <c r="H70" s="6"/>
      <c r="I70" s="6"/>
      <c r="J70" s="6"/>
      <c r="K70" s="6"/>
      <c r="L70" s="6"/>
      <c r="M70" s="9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0">
        <f t="shared" si="9"/>
        <v>0</v>
      </c>
      <c r="AK70" s="30">
        <f t="shared" si="10"/>
        <v>0</v>
      </c>
      <c r="AL70" s="30">
        <f t="shared" si="11"/>
        <v>0</v>
      </c>
      <c r="AM70" s="30">
        <f>COUNTIF(H83:AL83,"CT")</f>
        <v>0</v>
      </c>
      <c r="AN70" s="30">
        <f>COUNTIF(I75:AM75,"HT")</f>
        <v>0</v>
      </c>
      <c r="AO70" s="30">
        <f>COUNTIF(J75:AN75,"VK")</f>
        <v>0</v>
      </c>
    </row>
    <row r="71" spans="1:41" s="45" customFormat="1" ht="30.75" customHeight="1">
      <c r="A71" s="3">
        <v>25</v>
      </c>
      <c r="B71" s="137" t="s">
        <v>622</v>
      </c>
      <c r="C71" s="137" t="s">
        <v>623</v>
      </c>
      <c r="D71" s="137" t="s">
        <v>14</v>
      </c>
      <c r="E71" s="5"/>
      <c r="F71" s="6"/>
      <c r="G71" s="6"/>
      <c r="H71" s="6"/>
      <c r="I71" s="6"/>
      <c r="J71" s="6"/>
      <c r="K71" s="6"/>
      <c r="L71" s="6"/>
      <c r="M71" s="9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0">
        <f t="shared" si="9"/>
        <v>0</v>
      </c>
      <c r="AK71" s="30">
        <f t="shared" si="10"/>
        <v>0</v>
      </c>
      <c r="AL71" s="30">
        <f t="shared" si="11"/>
        <v>0</v>
      </c>
      <c r="AM71" s="30">
        <f>COUNTIF(H84:AL84,"CT")</f>
        <v>0</v>
      </c>
      <c r="AN71" s="30">
        <f>COUNTIF(I76:AM76,"HT")</f>
        <v>0</v>
      </c>
      <c r="AO71" s="30">
        <f>COUNTIF(J76:AN76,"VK")</f>
        <v>0</v>
      </c>
    </row>
    <row r="72" spans="1:41" s="45" customFormat="1" ht="30.75" customHeight="1">
      <c r="A72" s="88"/>
      <c r="B72" s="137" t="s">
        <v>624</v>
      </c>
      <c r="C72" s="137" t="s">
        <v>625</v>
      </c>
      <c r="D72" s="137" t="s">
        <v>15</v>
      </c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30"/>
      <c r="AK72" s="30"/>
      <c r="AL72" s="30"/>
      <c r="AM72" s="3">
        <f>SUM(AM40:AM71)</f>
        <v>0</v>
      </c>
      <c r="AN72" s="3">
        <f>SUM(AN40:AN71)</f>
        <v>0</v>
      </c>
      <c r="AO72" s="3">
        <f>SUM(AO40:AO71)</f>
        <v>0</v>
      </c>
    </row>
    <row r="73" spans="1:41" ht="51" customHeight="1">
      <c r="A73" s="88"/>
      <c r="B73" s="137" t="s">
        <v>626</v>
      </c>
      <c r="C73" s="137" t="s">
        <v>97</v>
      </c>
      <c r="D73" s="137" t="s">
        <v>15</v>
      </c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30"/>
      <c r="AK73" s="30"/>
      <c r="AL73" s="30"/>
    </row>
    <row r="74" spans="1:41" ht="15.75" customHeight="1">
      <c r="A74" s="88"/>
      <c r="B74" s="137" t="s">
        <v>627</v>
      </c>
      <c r="C74" s="137" t="s">
        <v>628</v>
      </c>
      <c r="D74" s="137" t="s">
        <v>629</v>
      </c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30"/>
      <c r="AK74" s="30"/>
      <c r="AL74" s="30"/>
    </row>
    <row r="75" spans="1:41" ht="15.75" customHeight="1">
      <c r="A75" s="88"/>
      <c r="B75" s="137" t="s">
        <v>630</v>
      </c>
      <c r="C75" s="137" t="s">
        <v>631</v>
      </c>
      <c r="D75" s="137" t="s">
        <v>78</v>
      </c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30"/>
      <c r="AK75" s="30"/>
      <c r="AL75" s="30"/>
    </row>
    <row r="76" spans="1:41" ht="15.75" customHeight="1">
      <c r="A76" s="3">
        <v>26</v>
      </c>
      <c r="B76" s="137" t="s">
        <v>632</v>
      </c>
      <c r="C76" s="137" t="s">
        <v>633</v>
      </c>
      <c r="D76" s="137" t="s">
        <v>78</v>
      </c>
      <c r="E76" s="5"/>
      <c r="F76" s="6"/>
      <c r="G76" s="6"/>
      <c r="H76" s="6"/>
      <c r="I76" s="6"/>
      <c r="J76" s="6"/>
      <c r="K76" s="6"/>
      <c r="L76" s="6"/>
      <c r="M76" s="9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30">
        <f t="shared" si="9"/>
        <v>0</v>
      </c>
      <c r="AK76" s="30">
        <f t="shared" si="10"/>
        <v>0</v>
      </c>
      <c r="AL76" s="30">
        <f t="shared" si="11"/>
        <v>0</v>
      </c>
    </row>
    <row r="77" spans="1:41" ht="15.75" customHeight="1">
      <c r="A77" s="3">
        <v>27</v>
      </c>
      <c r="B77" s="137" t="s">
        <v>634</v>
      </c>
      <c r="C77" s="137" t="s">
        <v>201</v>
      </c>
      <c r="D77" s="137" t="s">
        <v>96</v>
      </c>
      <c r="E77" s="5"/>
      <c r="F77" s="6"/>
      <c r="G77" s="6"/>
      <c r="H77" s="6"/>
      <c r="I77" s="6"/>
      <c r="J77" s="6"/>
      <c r="K77" s="6"/>
      <c r="L77" s="6"/>
      <c r="M77" s="9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0">
        <f t="shared" si="9"/>
        <v>0</v>
      </c>
      <c r="AK77" s="30">
        <f t="shared" si="10"/>
        <v>0</v>
      </c>
      <c r="AL77" s="30">
        <f t="shared" si="11"/>
        <v>0</v>
      </c>
    </row>
    <row r="78" spans="1:41" ht="15.75" customHeight="1">
      <c r="A78" s="3">
        <v>28</v>
      </c>
      <c r="B78" s="137" t="s">
        <v>635</v>
      </c>
      <c r="C78" s="137" t="s">
        <v>636</v>
      </c>
      <c r="D78" s="137" t="s">
        <v>59</v>
      </c>
      <c r="E78" s="5"/>
      <c r="F78" s="6"/>
      <c r="G78" s="6"/>
      <c r="H78" s="6"/>
      <c r="I78" s="6"/>
      <c r="J78" s="6"/>
      <c r="K78" s="6"/>
      <c r="L78" s="6"/>
      <c r="M78" s="9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30">
        <f t="shared" si="9"/>
        <v>0</v>
      </c>
      <c r="AK78" s="30">
        <f t="shared" si="10"/>
        <v>0</v>
      </c>
      <c r="AL78" s="30">
        <f t="shared" si="11"/>
        <v>0</v>
      </c>
    </row>
    <row r="79" spans="1:41" ht="15.75" customHeight="1">
      <c r="A79" s="3">
        <v>29</v>
      </c>
      <c r="B79" s="137" t="s">
        <v>637</v>
      </c>
      <c r="C79" s="137" t="s">
        <v>638</v>
      </c>
      <c r="D79" s="137" t="s">
        <v>229</v>
      </c>
      <c r="E79" s="5"/>
      <c r="F79" s="6"/>
      <c r="G79" s="6"/>
      <c r="H79" s="6"/>
      <c r="I79" s="6"/>
      <c r="J79" s="6"/>
      <c r="K79" s="6"/>
      <c r="L79" s="6"/>
      <c r="M79" s="9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30">
        <f t="shared" si="9"/>
        <v>0</v>
      </c>
      <c r="AK79" s="30">
        <f t="shared" si="10"/>
        <v>0</v>
      </c>
      <c r="AL79" s="30">
        <f t="shared" si="11"/>
        <v>0</v>
      </c>
    </row>
    <row r="80" spans="1:41" ht="15.75" customHeight="1">
      <c r="A80" s="3">
        <v>30</v>
      </c>
      <c r="B80" s="137" t="s">
        <v>639</v>
      </c>
      <c r="C80" s="137" t="s">
        <v>102</v>
      </c>
      <c r="D80" s="137" t="s">
        <v>38</v>
      </c>
      <c r="E80" s="5"/>
      <c r="F80" s="6"/>
      <c r="G80" s="6"/>
      <c r="H80" s="6"/>
      <c r="I80" s="6"/>
      <c r="J80" s="6"/>
      <c r="K80" s="6"/>
      <c r="L80" s="6"/>
      <c r="M80" s="9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30">
        <f t="shared" si="9"/>
        <v>0</v>
      </c>
      <c r="AK80" s="30">
        <f t="shared" si="10"/>
        <v>0</v>
      </c>
      <c r="AL80" s="30">
        <f t="shared" si="11"/>
        <v>0</v>
      </c>
    </row>
    <row r="81" spans="1:38">
      <c r="A81" s="3">
        <v>31</v>
      </c>
      <c r="B81" s="137" t="s">
        <v>640</v>
      </c>
      <c r="C81" s="137" t="s">
        <v>641</v>
      </c>
      <c r="D81" s="137" t="s">
        <v>93</v>
      </c>
      <c r="E81" s="5"/>
      <c r="F81" s="6"/>
      <c r="G81" s="6"/>
      <c r="H81" s="6"/>
      <c r="I81" s="6"/>
      <c r="J81" s="6"/>
      <c r="K81" s="6"/>
      <c r="L81" s="6"/>
      <c r="M81" s="9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30">
        <f t="shared" si="9"/>
        <v>0</v>
      </c>
      <c r="AK81" s="30">
        <f t="shared" si="10"/>
        <v>0</v>
      </c>
      <c r="AL81" s="30">
        <f t="shared" si="11"/>
        <v>0</v>
      </c>
    </row>
    <row r="82" spans="1:38">
      <c r="A82" s="3">
        <v>32</v>
      </c>
      <c r="B82" s="137" t="s">
        <v>642</v>
      </c>
      <c r="C82" s="137" t="s">
        <v>643</v>
      </c>
      <c r="D82" s="137" t="s">
        <v>644</v>
      </c>
      <c r="E82" s="5"/>
      <c r="F82" s="6"/>
      <c r="G82" s="6"/>
      <c r="H82" s="6"/>
      <c r="I82" s="6"/>
      <c r="J82" s="6"/>
      <c r="K82" s="6"/>
      <c r="L82" s="6"/>
      <c r="M82" s="9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30">
        <f t="shared" si="9"/>
        <v>0</v>
      </c>
      <c r="AK82" s="30">
        <f t="shared" si="10"/>
        <v>0</v>
      </c>
      <c r="AL82" s="30">
        <f t="shared" si="11"/>
        <v>0</v>
      </c>
    </row>
    <row r="83" spans="1:38">
      <c r="A83" s="3">
        <v>33</v>
      </c>
      <c r="B83" s="41"/>
      <c r="C83" s="7"/>
      <c r="D83" s="8"/>
      <c r="E83" s="3"/>
      <c r="F83" s="6"/>
      <c r="G83" s="6"/>
      <c r="H83" s="6"/>
      <c r="I83" s="6"/>
      <c r="J83" s="6"/>
      <c r="K83" s="6"/>
      <c r="L83" s="6"/>
      <c r="M83" s="9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30">
        <f t="shared" si="9"/>
        <v>0</v>
      </c>
      <c r="AK83" s="30">
        <f t="shared" si="10"/>
        <v>0</v>
      </c>
      <c r="AL83" s="30">
        <f t="shared" si="11"/>
        <v>0</v>
      </c>
    </row>
    <row r="84" spans="1:38">
      <c r="A84" s="3">
        <v>34</v>
      </c>
      <c r="B84" s="41"/>
      <c r="C84" s="7"/>
      <c r="D84" s="8"/>
      <c r="E84" s="5"/>
      <c r="F84" s="6"/>
      <c r="G84" s="6"/>
      <c r="H84" s="6"/>
      <c r="I84" s="6"/>
      <c r="J84" s="6"/>
      <c r="K84" s="6"/>
      <c r="L84" s="6"/>
      <c r="M84" s="9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30">
        <f t="shared" si="9"/>
        <v>0</v>
      </c>
      <c r="AK84" s="30">
        <f t="shared" si="10"/>
        <v>0</v>
      </c>
      <c r="AL84" s="30">
        <f t="shared" si="11"/>
        <v>0</v>
      </c>
    </row>
    <row r="85" spans="1:38">
      <c r="A85" s="217" t="s">
        <v>16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18"/>
      <c r="AJ85" s="3">
        <f>SUM(AJ47:AJ84)</f>
        <v>0</v>
      </c>
      <c r="AK85" s="3">
        <f>SUM(AK47:AK84)</f>
        <v>1</v>
      </c>
      <c r="AL85" s="3">
        <f>SUM(AL47:AL84)</f>
        <v>0</v>
      </c>
    </row>
    <row r="86" spans="1:38">
      <c r="A86" s="24"/>
      <c r="B86" s="24"/>
      <c r="C86" s="226"/>
      <c r="D86" s="226"/>
      <c r="H86" s="51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>
      <c r="C87" s="40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>
      <c r="C88" s="40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>
      <c r="C89" s="226"/>
      <c r="D89" s="226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>
      <c r="C90" s="226"/>
      <c r="D90" s="226"/>
      <c r="E90" s="226"/>
      <c r="F90" s="226"/>
      <c r="G90" s="226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>
      <c r="C91" s="226"/>
      <c r="D91" s="226"/>
      <c r="E91" s="226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>
      <c r="C92" s="226"/>
      <c r="D92" s="226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6:D46"/>
    <mergeCell ref="A5:AL5"/>
    <mergeCell ref="AF6:AK6"/>
    <mergeCell ref="C8:D8"/>
    <mergeCell ref="AP52:AQ52"/>
    <mergeCell ref="A85:AI85"/>
    <mergeCell ref="C86:D86"/>
    <mergeCell ref="C89:D89"/>
    <mergeCell ref="AM22:AN22"/>
    <mergeCell ref="A42:AI42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15" zoomScale="55" zoomScaleNormal="55" workbookViewId="0">
      <selection activeCell="AI35" sqref="AI35"/>
    </sheetView>
  </sheetViews>
  <sheetFormatPr defaultColWidth="9.33203125" defaultRowHeight="18"/>
  <cols>
    <col min="1" max="1" width="8.6640625" style="42" customWidth="1"/>
    <col min="2" max="2" width="26.83203125" style="42" customWidth="1"/>
    <col min="3" max="3" width="29.6640625" style="42" customWidth="1"/>
    <col min="4" max="4" width="14.1640625" style="42" customWidth="1"/>
    <col min="5" max="35" width="7" style="42" customWidth="1"/>
    <col min="36" max="38" width="8.33203125" style="42" customWidth="1"/>
    <col min="39" max="39" width="10.83203125" style="42" customWidth="1"/>
    <col min="40" max="40" width="12.1640625" style="42" customWidth="1"/>
    <col min="41" max="41" width="10.83203125" style="42" customWidth="1"/>
    <col min="42" max="16384" width="9.33203125" style="42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08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08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227" t="s">
        <v>764</v>
      </c>
      <c r="AG6" s="227"/>
      <c r="AH6" s="227"/>
      <c r="AI6" s="227"/>
      <c r="AJ6" s="227"/>
      <c r="AK6" s="227"/>
      <c r="AL6" s="43"/>
    </row>
    <row r="7" spans="1:41" ht="15.75" customHeight="1">
      <c r="AE7" s="18"/>
      <c r="AF7" s="18"/>
      <c r="AG7" s="18"/>
      <c r="AH7" s="18"/>
      <c r="AI7" s="44"/>
    </row>
    <row r="8" spans="1:41" s="45" customFormat="1" ht="33" customHeight="1">
      <c r="A8" s="3" t="s">
        <v>5</v>
      </c>
      <c r="B8" s="41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45" customFormat="1" ht="30" customHeight="1">
      <c r="A9" s="3">
        <v>1</v>
      </c>
      <c r="B9" s="116" t="s">
        <v>647</v>
      </c>
      <c r="C9" s="190" t="s">
        <v>648</v>
      </c>
      <c r="D9" s="197" t="s">
        <v>649</v>
      </c>
      <c r="E9" s="88"/>
      <c r="F9" s="90"/>
      <c r="G9" s="77"/>
      <c r="H9" s="90"/>
      <c r="I9" s="90"/>
      <c r="J9" s="90"/>
      <c r="K9" s="90"/>
      <c r="L9" s="90"/>
      <c r="M9" s="77"/>
      <c r="N9" s="77"/>
      <c r="O9" s="77"/>
      <c r="P9" s="90"/>
      <c r="Q9" s="90"/>
      <c r="R9" s="90"/>
      <c r="S9" s="90"/>
      <c r="T9" s="90"/>
      <c r="U9" s="90"/>
      <c r="V9" s="77"/>
      <c r="W9" s="77"/>
      <c r="X9" s="90"/>
      <c r="Y9" s="90"/>
      <c r="Z9" s="90"/>
      <c r="AA9" s="90"/>
      <c r="AB9" s="77"/>
      <c r="AC9" s="77"/>
      <c r="AD9" s="77" t="s">
        <v>8</v>
      </c>
      <c r="AE9" s="77"/>
      <c r="AF9" s="90"/>
      <c r="AG9" s="90"/>
      <c r="AH9" s="90"/>
      <c r="AI9" s="90"/>
      <c r="AJ9" s="3">
        <f>COUNTIF(E9:AI9,"K")+2*COUNTIF(E9:AI9,"2K")+COUNTIF(E9:AI9,"TK")+COUNTIF(E9:AI9,"KT")</f>
        <v>1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46"/>
      <c r="AN9" s="47"/>
      <c r="AO9" s="48"/>
    </row>
    <row r="10" spans="1:41" s="45" customFormat="1" ht="30" customHeight="1">
      <c r="A10" s="3">
        <v>2</v>
      </c>
      <c r="B10" s="116">
        <v>2010020148</v>
      </c>
      <c r="C10" s="190" t="s">
        <v>778</v>
      </c>
      <c r="D10" s="197" t="s">
        <v>61</v>
      </c>
      <c r="E10" s="88"/>
      <c r="F10" s="90"/>
      <c r="G10" s="77"/>
      <c r="H10" s="90"/>
      <c r="I10" s="90"/>
      <c r="J10" s="90"/>
      <c r="K10" s="90" t="s">
        <v>8</v>
      </c>
      <c r="L10" s="90"/>
      <c r="M10" s="77"/>
      <c r="N10" s="77"/>
      <c r="O10" s="77"/>
      <c r="P10" s="90"/>
      <c r="Q10" s="90"/>
      <c r="R10" s="90"/>
      <c r="S10" s="90"/>
      <c r="T10" s="90"/>
      <c r="U10" s="90"/>
      <c r="V10" s="77"/>
      <c r="W10" s="77"/>
      <c r="X10" s="90"/>
      <c r="Y10" s="90"/>
      <c r="Z10" s="90"/>
      <c r="AA10" s="90" t="s">
        <v>9</v>
      </c>
      <c r="AB10" s="77"/>
      <c r="AC10" s="77" t="s">
        <v>10</v>
      </c>
      <c r="AD10" s="77" t="s">
        <v>9</v>
      </c>
      <c r="AE10" s="77"/>
      <c r="AF10" s="90"/>
      <c r="AG10" s="90"/>
      <c r="AH10" s="90"/>
      <c r="AI10" s="90"/>
      <c r="AJ10" s="3">
        <f t="shared" ref="AJ10:AJ36" si="2">COUNTIF(E10:AI10,"K")+2*COUNTIF(E10:AI10,"2K")+COUNTIF(E10:AI10,"TK")+COUNTIF(E10:AI10,"KT")</f>
        <v>1</v>
      </c>
      <c r="AK10" s="3">
        <f t="shared" si="0"/>
        <v>2</v>
      </c>
      <c r="AL10" s="3">
        <f t="shared" si="1"/>
        <v>1</v>
      </c>
      <c r="AM10" s="48"/>
      <c r="AN10" s="48"/>
      <c r="AO10" s="48"/>
    </row>
    <row r="11" spans="1:41" s="45" customFormat="1" ht="30" customHeight="1">
      <c r="A11" s="108">
        <v>3</v>
      </c>
      <c r="B11" s="116" t="s">
        <v>651</v>
      </c>
      <c r="C11" s="190" t="s">
        <v>652</v>
      </c>
      <c r="D11" s="197" t="s">
        <v>61</v>
      </c>
      <c r="E11" s="88"/>
      <c r="F11" s="90"/>
      <c r="G11" s="77"/>
      <c r="H11" s="90"/>
      <c r="I11" s="90"/>
      <c r="J11" s="90"/>
      <c r="K11" s="90"/>
      <c r="L11" s="90"/>
      <c r="M11" s="77"/>
      <c r="N11" s="77"/>
      <c r="O11" s="77"/>
      <c r="P11" s="90"/>
      <c r="Q11" s="90"/>
      <c r="R11" s="90"/>
      <c r="S11" s="90"/>
      <c r="T11" s="90"/>
      <c r="U11" s="90"/>
      <c r="V11" s="77"/>
      <c r="W11" s="77"/>
      <c r="X11" s="90"/>
      <c r="Y11" s="90"/>
      <c r="Z11" s="90"/>
      <c r="AA11" s="90" t="s">
        <v>9</v>
      </c>
      <c r="AB11" s="77"/>
      <c r="AC11" s="77"/>
      <c r="AD11" s="77"/>
      <c r="AE11" s="77"/>
      <c r="AF11" s="90"/>
      <c r="AG11" s="90"/>
      <c r="AH11" s="90"/>
      <c r="AI11" s="90"/>
      <c r="AJ11" s="3">
        <f t="shared" si="2"/>
        <v>0</v>
      </c>
      <c r="AK11" s="3">
        <f t="shared" si="0"/>
        <v>1</v>
      </c>
      <c r="AL11" s="3">
        <f t="shared" si="1"/>
        <v>0</v>
      </c>
      <c r="AM11" s="48"/>
      <c r="AN11" s="48"/>
      <c r="AO11" s="48"/>
    </row>
    <row r="12" spans="1:41" s="45" customFormat="1" ht="30" customHeight="1">
      <c r="A12" s="108">
        <v>4</v>
      </c>
      <c r="B12" s="116">
        <v>2010020150</v>
      </c>
      <c r="C12" s="190" t="s">
        <v>772</v>
      </c>
      <c r="D12" s="197" t="s">
        <v>71</v>
      </c>
      <c r="E12" s="88"/>
      <c r="F12" s="90"/>
      <c r="G12" s="77" t="s">
        <v>9</v>
      </c>
      <c r="H12" s="90"/>
      <c r="I12" s="90"/>
      <c r="J12" s="90"/>
      <c r="K12" s="90"/>
      <c r="L12" s="90"/>
      <c r="M12" s="77"/>
      <c r="N12" s="77"/>
      <c r="O12" s="77"/>
      <c r="P12" s="90"/>
      <c r="Q12" s="90"/>
      <c r="R12" s="90"/>
      <c r="S12" s="90"/>
      <c r="T12" s="90"/>
      <c r="U12" s="90"/>
      <c r="V12" s="77"/>
      <c r="W12" s="77"/>
      <c r="X12" s="90"/>
      <c r="Y12" s="90" t="s">
        <v>10</v>
      </c>
      <c r="Z12" s="90"/>
      <c r="AA12" s="90"/>
      <c r="AB12" s="77"/>
      <c r="AC12" s="77"/>
      <c r="AD12" s="77" t="s">
        <v>8</v>
      </c>
      <c r="AE12" s="77"/>
      <c r="AF12" s="90"/>
      <c r="AG12" s="90" t="s">
        <v>9</v>
      </c>
      <c r="AH12" s="90"/>
      <c r="AI12" s="90"/>
      <c r="AJ12" s="3">
        <f t="shared" si="2"/>
        <v>1</v>
      </c>
      <c r="AK12" s="3">
        <f t="shared" si="0"/>
        <v>2</v>
      </c>
      <c r="AL12" s="3">
        <f t="shared" si="1"/>
        <v>1</v>
      </c>
      <c r="AM12" s="48"/>
      <c r="AN12" s="48"/>
      <c r="AO12" s="48"/>
    </row>
    <row r="13" spans="1:41" s="45" customFormat="1" ht="30" customHeight="1">
      <c r="A13" s="108">
        <v>5</v>
      </c>
      <c r="B13" s="116" t="s">
        <v>656</v>
      </c>
      <c r="C13" s="190" t="s">
        <v>657</v>
      </c>
      <c r="D13" s="197" t="s">
        <v>71</v>
      </c>
      <c r="E13" s="88"/>
      <c r="F13" s="90"/>
      <c r="G13" s="77"/>
      <c r="H13" s="90"/>
      <c r="I13" s="90"/>
      <c r="J13" s="90"/>
      <c r="K13" s="90"/>
      <c r="L13" s="90"/>
      <c r="M13" s="77"/>
      <c r="N13" s="77"/>
      <c r="O13" s="77"/>
      <c r="P13" s="90"/>
      <c r="Q13" s="90"/>
      <c r="R13" s="90"/>
      <c r="S13" s="90"/>
      <c r="T13" s="90"/>
      <c r="U13" s="90"/>
      <c r="V13" s="77"/>
      <c r="W13" s="77"/>
      <c r="X13" s="90"/>
      <c r="Y13" s="90"/>
      <c r="Z13" s="90"/>
      <c r="AA13" s="90"/>
      <c r="AB13" s="77"/>
      <c r="AC13" s="77"/>
      <c r="AD13" s="77"/>
      <c r="AE13" s="77"/>
      <c r="AF13" s="90"/>
      <c r="AG13" s="90"/>
      <c r="AH13" s="90"/>
      <c r="AI13" s="90"/>
      <c r="AJ13" s="3">
        <f t="shared" si="2"/>
        <v>0</v>
      </c>
      <c r="AK13" s="3">
        <f t="shared" si="0"/>
        <v>0</v>
      </c>
      <c r="AL13" s="3">
        <f t="shared" si="1"/>
        <v>0</v>
      </c>
      <c r="AM13" s="48"/>
      <c r="AN13" s="48"/>
      <c r="AO13" s="48"/>
    </row>
    <row r="14" spans="1:41" s="45" customFormat="1" ht="30" customHeight="1">
      <c r="A14" s="108">
        <v>6</v>
      </c>
      <c r="B14" s="116">
        <v>2010020146</v>
      </c>
      <c r="C14" s="190" t="s">
        <v>201</v>
      </c>
      <c r="D14" s="197" t="s">
        <v>51</v>
      </c>
      <c r="E14" s="88"/>
      <c r="F14" s="90"/>
      <c r="G14" s="77"/>
      <c r="H14" s="90"/>
      <c r="I14" s="90"/>
      <c r="J14" s="90"/>
      <c r="K14" s="90" t="s">
        <v>8</v>
      </c>
      <c r="L14" s="90"/>
      <c r="M14" s="77"/>
      <c r="N14" s="77"/>
      <c r="O14" s="77"/>
      <c r="P14" s="90"/>
      <c r="Q14" s="90"/>
      <c r="R14" s="90"/>
      <c r="S14" s="90"/>
      <c r="T14" s="90"/>
      <c r="U14" s="90"/>
      <c r="V14" s="77"/>
      <c r="W14" s="77"/>
      <c r="X14" s="90"/>
      <c r="Y14" s="90"/>
      <c r="Z14" s="90"/>
      <c r="AA14" s="90" t="s">
        <v>9</v>
      </c>
      <c r="AB14" s="77" t="s">
        <v>9</v>
      </c>
      <c r="AC14" s="77"/>
      <c r="AD14" s="77" t="s">
        <v>9</v>
      </c>
      <c r="AE14" s="77"/>
      <c r="AF14" s="90"/>
      <c r="AG14" s="90"/>
      <c r="AH14" s="90" t="s">
        <v>8</v>
      </c>
      <c r="AI14" s="90"/>
      <c r="AJ14" s="3">
        <f t="shared" si="2"/>
        <v>2</v>
      </c>
      <c r="AK14" s="3">
        <f t="shared" si="0"/>
        <v>3</v>
      </c>
      <c r="AL14" s="3">
        <f t="shared" si="1"/>
        <v>0</v>
      </c>
      <c r="AM14" s="48"/>
      <c r="AN14" s="48"/>
      <c r="AO14" s="48"/>
    </row>
    <row r="15" spans="1:41" s="81" customFormat="1" ht="30" customHeight="1">
      <c r="A15" s="108">
        <v>7</v>
      </c>
      <c r="B15" s="116">
        <v>2010020151</v>
      </c>
      <c r="C15" s="190" t="s">
        <v>779</v>
      </c>
      <c r="D15" s="197" t="s">
        <v>51</v>
      </c>
      <c r="E15" s="94"/>
      <c r="F15" s="91" t="s">
        <v>9</v>
      </c>
      <c r="G15" s="77"/>
      <c r="H15" s="91"/>
      <c r="I15" s="91"/>
      <c r="J15" s="91"/>
      <c r="K15" s="91"/>
      <c r="L15" s="91"/>
      <c r="M15" s="77" t="s">
        <v>9</v>
      </c>
      <c r="N15" s="77" t="s">
        <v>8</v>
      </c>
      <c r="O15" s="77" t="s">
        <v>9</v>
      </c>
      <c r="P15" s="91"/>
      <c r="Q15" s="91"/>
      <c r="R15" s="91" t="s">
        <v>9</v>
      </c>
      <c r="S15" s="91"/>
      <c r="T15" s="91" t="s">
        <v>9</v>
      </c>
      <c r="U15" s="91" t="s">
        <v>8</v>
      </c>
      <c r="V15" s="77" t="s">
        <v>10</v>
      </c>
      <c r="W15" s="77"/>
      <c r="X15" s="91"/>
      <c r="Y15" s="91" t="s">
        <v>8</v>
      </c>
      <c r="Z15" s="91" t="s">
        <v>8</v>
      </c>
      <c r="AA15" s="91" t="s">
        <v>8</v>
      </c>
      <c r="AB15" s="77"/>
      <c r="AC15" s="77" t="s">
        <v>8</v>
      </c>
      <c r="AD15" s="77" t="s">
        <v>8</v>
      </c>
      <c r="AE15" s="77"/>
      <c r="AF15" s="91"/>
      <c r="AG15" s="91"/>
      <c r="AH15" s="91"/>
      <c r="AI15" s="91"/>
      <c r="AJ15" s="39">
        <f t="shared" si="2"/>
        <v>7</v>
      </c>
      <c r="AK15" s="39">
        <f t="shared" si="0"/>
        <v>5</v>
      </c>
      <c r="AL15" s="39">
        <f t="shared" si="1"/>
        <v>1</v>
      </c>
      <c r="AM15" s="80"/>
      <c r="AN15" s="80"/>
      <c r="AO15" s="80"/>
    </row>
    <row r="16" spans="1:41" s="45" customFormat="1" ht="30" customHeight="1">
      <c r="A16" s="108">
        <v>8</v>
      </c>
      <c r="B16" s="116" t="s">
        <v>660</v>
      </c>
      <c r="C16" s="190" t="s">
        <v>661</v>
      </c>
      <c r="D16" s="197" t="s">
        <v>90</v>
      </c>
      <c r="E16" s="94"/>
      <c r="F16" s="91"/>
      <c r="G16" s="77"/>
      <c r="H16" s="91"/>
      <c r="I16" s="91"/>
      <c r="J16" s="91"/>
      <c r="K16" s="91"/>
      <c r="L16" s="91"/>
      <c r="M16" s="77"/>
      <c r="N16" s="77"/>
      <c r="O16" s="77"/>
      <c r="P16" s="91"/>
      <c r="Q16" s="91"/>
      <c r="R16" s="91"/>
      <c r="S16" s="91"/>
      <c r="T16" s="91"/>
      <c r="U16" s="91"/>
      <c r="V16" s="77"/>
      <c r="W16" s="77"/>
      <c r="X16" s="91"/>
      <c r="Y16" s="91"/>
      <c r="Z16" s="91"/>
      <c r="AA16" s="91"/>
      <c r="AB16" s="77"/>
      <c r="AC16" s="77"/>
      <c r="AD16" s="77"/>
      <c r="AE16" s="77"/>
      <c r="AF16" s="91"/>
      <c r="AG16" s="91"/>
      <c r="AH16" s="91"/>
      <c r="AI16" s="91" t="s">
        <v>9</v>
      </c>
      <c r="AJ16" s="39">
        <f t="shared" ref="AJ16:AJ24" si="3">COUNTIF(E16:AI16,"K")+2*COUNTIF(E16:AI16,"2K")+COUNTIF(E16:AI16,"TK")+COUNTIF(E16:AI16,"KT")</f>
        <v>0</v>
      </c>
      <c r="AK16" s="39">
        <f t="shared" ref="AK16:AK24" si="4">COUNTIF(E16:AI16,"P")+2*COUNTIF(F16:AJ16,"2P")</f>
        <v>1</v>
      </c>
      <c r="AL16" s="39">
        <f t="shared" ref="AL16:AL24" si="5">COUNTIF(E16:AI16,"T")+2*COUNTIF(E16:AI16,"2T")+COUNTIF(E16:AI16,"TK")+COUNTIF(E16:AI16,"KT")</f>
        <v>0</v>
      </c>
      <c r="AM16" s="48"/>
      <c r="AN16" s="48"/>
      <c r="AO16" s="48"/>
    </row>
    <row r="17" spans="1:41" s="45" customFormat="1" ht="30" customHeight="1">
      <c r="A17" s="108">
        <v>9</v>
      </c>
      <c r="B17" s="116" t="s">
        <v>662</v>
      </c>
      <c r="C17" s="190" t="s">
        <v>606</v>
      </c>
      <c r="D17" s="197" t="s">
        <v>90</v>
      </c>
      <c r="E17" s="94"/>
      <c r="F17" s="91"/>
      <c r="G17" s="77"/>
      <c r="H17" s="91"/>
      <c r="I17" s="91"/>
      <c r="J17" s="91"/>
      <c r="K17" s="91"/>
      <c r="L17" s="91"/>
      <c r="M17" s="77"/>
      <c r="N17" s="77"/>
      <c r="O17" s="77"/>
      <c r="P17" s="91"/>
      <c r="Q17" s="91"/>
      <c r="R17" s="91"/>
      <c r="S17" s="91"/>
      <c r="T17" s="91"/>
      <c r="U17" s="91"/>
      <c r="V17" s="77"/>
      <c r="W17" s="77"/>
      <c r="X17" s="91"/>
      <c r="Y17" s="91"/>
      <c r="Z17" s="91"/>
      <c r="AA17" s="91"/>
      <c r="AB17" s="77"/>
      <c r="AC17" s="77"/>
      <c r="AD17" s="77"/>
      <c r="AE17" s="77"/>
      <c r="AF17" s="91"/>
      <c r="AG17" s="91"/>
      <c r="AH17" s="91"/>
      <c r="AI17" s="91"/>
      <c r="AJ17" s="39">
        <f t="shared" si="3"/>
        <v>0</v>
      </c>
      <c r="AK17" s="39">
        <f t="shared" si="4"/>
        <v>0</v>
      </c>
      <c r="AL17" s="39">
        <f t="shared" si="5"/>
        <v>0</v>
      </c>
      <c r="AM17" s="48"/>
      <c r="AN17" s="48"/>
      <c r="AO17" s="48"/>
    </row>
    <row r="18" spans="1:41" s="45" customFormat="1" ht="30" customHeight="1">
      <c r="A18" s="108">
        <v>10</v>
      </c>
      <c r="B18" s="116" t="s">
        <v>663</v>
      </c>
      <c r="C18" s="190" t="s">
        <v>664</v>
      </c>
      <c r="D18" s="197" t="s">
        <v>40</v>
      </c>
      <c r="E18" s="94"/>
      <c r="F18" s="91"/>
      <c r="G18" s="77"/>
      <c r="H18" s="91"/>
      <c r="I18" s="91"/>
      <c r="J18" s="91"/>
      <c r="K18" s="91"/>
      <c r="L18" s="91"/>
      <c r="M18" s="77"/>
      <c r="N18" s="77"/>
      <c r="O18" s="77"/>
      <c r="P18" s="91"/>
      <c r="Q18" s="91"/>
      <c r="R18" s="91" t="s">
        <v>8</v>
      </c>
      <c r="S18" s="91"/>
      <c r="T18" s="91"/>
      <c r="U18" s="91"/>
      <c r="V18" s="77"/>
      <c r="W18" s="77"/>
      <c r="X18" s="91"/>
      <c r="Y18" s="91"/>
      <c r="Z18" s="91"/>
      <c r="AA18" s="91"/>
      <c r="AB18" s="77"/>
      <c r="AC18" s="77"/>
      <c r="AD18" s="77"/>
      <c r="AE18" s="77"/>
      <c r="AF18" s="91"/>
      <c r="AG18" s="91"/>
      <c r="AH18" s="91"/>
      <c r="AI18" s="91"/>
      <c r="AJ18" s="39">
        <f t="shared" si="3"/>
        <v>1</v>
      </c>
      <c r="AK18" s="39">
        <f t="shared" si="4"/>
        <v>0</v>
      </c>
      <c r="AL18" s="39">
        <f t="shared" si="5"/>
        <v>0</v>
      </c>
      <c r="AM18" s="48"/>
      <c r="AN18" s="48"/>
      <c r="AO18" s="48"/>
    </row>
    <row r="19" spans="1:41" s="81" customFormat="1" ht="30" customHeight="1">
      <c r="A19" s="108">
        <v>11</v>
      </c>
      <c r="B19" s="116" t="s">
        <v>665</v>
      </c>
      <c r="C19" s="190" t="s">
        <v>80</v>
      </c>
      <c r="D19" s="197" t="s">
        <v>84</v>
      </c>
      <c r="E19" s="94"/>
      <c r="F19" s="91"/>
      <c r="G19" s="77"/>
      <c r="H19" s="91"/>
      <c r="I19" s="91"/>
      <c r="J19" s="91"/>
      <c r="K19" s="91"/>
      <c r="L19" s="91"/>
      <c r="M19" s="77"/>
      <c r="N19" s="77"/>
      <c r="O19" s="77"/>
      <c r="P19" s="91"/>
      <c r="Q19" s="91"/>
      <c r="R19" s="91"/>
      <c r="S19" s="91"/>
      <c r="T19" s="91"/>
      <c r="U19" s="91"/>
      <c r="V19" s="77"/>
      <c r="W19" s="77"/>
      <c r="X19" s="91"/>
      <c r="Y19" s="91"/>
      <c r="Z19" s="91"/>
      <c r="AA19" s="91"/>
      <c r="AB19" s="77"/>
      <c r="AC19" s="77"/>
      <c r="AD19" s="77"/>
      <c r="AE19" s="77"/>
      <c r="AF19" s="91"/>
      <c r="AG19" s="91"/>
      <c r="AH19" s="91"/>
      <c r="AI19" s="91"/>
      <c r="AJ19" s="39">
        <f t="shared" si="3"/>
        <v>0</v>
      </c>
      <c r="AK19" s="39">
        <f t="shared" si="4"/>
        <v>0</v>
      </c>
      <c r="AL19" s="39">
        <f t="shared" si="5"/>
        <v>0</v>
      </c>
      <c r="AM19" s="80"/>
      <c r="AN19" s="80"/>
      <c r="AO19" s="80"/>
    </row>
    <row r="20" spans="1:41" s="62" customFormat="1" ht="30" customHeight="1">
      <c r="A20" s="108">
        <v>12</v>
      </c>
      <c r="B20" s="116" t="s">
        <v>666</v>
      </c>
      <c r="C20" s="190" t="s">
        <v>87</v>
      </c>
      <c r="D20" s="197" t="s">
        <v>72</v>
      </c>
      <c r="E20" s="94"/>
      <c r="F20" s="91"/>
      <c r="G20" s="77"/>
      <c r="H20" s="91"/>
      <c r="I20" s="91"/>
      <c r="J20" s="91"/>
      <c r="K20" s="91"/>
      <c r="L20" s="91"/>
      <c r="M20" s="77"/>
      <c r="N20" s="77"/>
      <c r="O20" s="77"/>
      <c r="P20" s="91"/>
      <c r="Q20" s="91"/>
      <c r="R20" s="91"/>
      <c r="S20" s="91"/>
      <c r="T20" s="91"/>
      <c r="U20" s="91"/>
      <c r="V20" s="77"/>
      <c r="W20" s="77"/>
      <c r="X20" s="91"/>
      <c r="Y20" s="91"/>
      <c r="Z20" s="91"/>
      <c r="AA20" s="91"/>
      <c r="AB20" s="77"/>
      <c r="AC20" s="77"/>
      <c r="AD20" s="77"/>
      <c r="AE20" s="77"/>
      <c r="AF20" s="91"/>
      <c r="AG20" s="91"/>
      <c r="AH20" s="91"/>
      <c r="AI20" s="91"/>
      <c r="AJ20" s="39">
        <f t="shared" si="3"/>
        <v>0</v>
      </c>
      <c r="AK20" s="39">
        <f t="shared" si="4"/>
        <v>0</v>
      </c>
      <c r="AL20" s="39">
        <f t="shared" si="5"/>
        <v>0</v>
      </c>
      <c r="AM20" s="63"/>
      <c r="AN20" s="63"/>
      <c r="AO20" s="63"/>
    </row>
    <row r="21" spans="1:41" s="62" customFormat="1" ht="30" customHeight="1">
      <c r="A21" s="108">
        <v>13</v>
      </c>
      <c r="B21" s="116" t="s">
        <v>670</v>
      </c>
      <c r="C21" s="190" t="s">
        <v>527</v>
      </c>
      <c r="D21" s="197" t="s">
        <v>152</v>
      </c>
      <c r="E21" s="94"/>
      <c r="F21" s="91"/>
      <c r="G21" s="77"/>
      <c r="H21" s="91"/>
      <c r="I21" s="91"/>
      <c r="J21" s="91"/>
      <c r="K21" s="91"/>
      <c r="L21" s="91"/>
      <c r="M21" s="77"/>
      <c r="N21" s="77"/>
      <c r="O21" s="77"/>
      <c r="P21" s="91"/>
      <c r="Q21" s="91"/>
      <c r="R21" s="91"/>
      <c r="S21" s="91"/>
      <c r="T21" s="91"/>
      <c r="U21" s="91"/>
      <c r="V21" s="77"/>
      <c r="W21" s="77"/>
      <c r="X21" s="91"/>
      <c r="Y21" s="91"/>
      <c r="Z21" s="91"/>
      <c r="AA21" s="91"/>
      <c r="AB21" s="77"/>
      <c r="AC21" s="77"/>
      <c r="AD21" s="77" t="s">
        <v>10</v>
      </c>
      <c r="AE21" s="77"/>
      <c r="AF21" s="91" t="s">
        <v>10</v>
      </c>
      <c r="AG21" s="91"/>
      <c r="AH21" s="91"/>
      <c r="AI21" s="91"/>
      <c r="AJ21" s="39">
        <f t="shared" si="3"/>
        <v>0</v>
      </c>
      <c r="AK21" s="39">
        <f t="shared" si="4"/>
        <v>0</v>
      </c>
      <c r="AL21" s="39">
        <f t="shared" si="5"/>
        <v>2</v>
      </c>
      <c r="AM21" s="215"/>
      <c r="AN21" s="216"/>
      <c r="AO21" s="63"/>
    </row>
    <row r="22" spans="1:41" s="62" customFormat="1" ht="30" customHeight="1">
      <c r="A22" s="108">
        <v>14</v>
      </c>
      <c r="B22" s="116" t="s">
        <v>671</v>
      </c>
      <c r="C22" s="190" t="s">
        <v>672</v>
      </c>
      <c r="D22" s="197" t="s">
        <v>104</v>
      </c>
      <c r="E22" s="94"/>
      <c r="F22" s="91"/>
      <c r="G22" s="77"/>
      <c r="H22" s="91"/>
      <c r="I22" s="91"/>
      <c r="J22" s="91"/>
      <c r="K22" s="91"/>
      <c r="L22" s="91"/>
      <c r="M22" s="77"/>
      <c r="N22" s="77"/>
      <c r="O22" s="77"/>
      <c r="P22" s="91"/>
      <c r="Q22" s="91"/>
      <c r="R22" s="91"/>
      <c r="S22" s="91"/>
      <c r="T22" s="91"/>
      <c r="U22" s="91"/>
      <c r="V22" s="77"/>
      <c r="W22" s="77"/>
      <c r="X22" s="91"/>
      <c r="Y22" s="91"/>
      <c r="Z22" s="91"/>
      <c r="AA22" s="91"/>
      <c r="AB22" s="77"/>
      <c r="AC22" s="77"/>
      <c r="AD22" s="77"/>
      <c r="AE22" s="77"/>
      <c r="AF22" s="91"/>
      <c r="AG22" s="91"/>
      <c r="AH22" s="91"/>
      <c r="AI22" s="91"/>
      <c r="AJ22" s="39">
        <f t="shared" si="3"/>
        <v>0</v>
      </c>
      <c r="AK22" s="39">
        <f t="shared" si="4"/>
        <v>0</v>
      </c>
      <c r="AL22" s="39">
        <f t="shared" si="5"/>
        <v>0</v>
      </c>
      <c r="AM22" s="63"/>
      <c r="AN22" s="63"/>
      <c r="AO22" s="63"/>
    </row>
    <row r="23" spans="1:41" s="62" customFormat="1" ht="30" customHeight="1">
      <c r="A23" s="108">
        <v>15</v>
      </c>
      <c r="B23" s="116" t="s">
        <v>673</v>
      </c>
      <c r="C23" s="190" t="s">
        <v>674</v>
      </c>
      <c r="D23" s="197" t="s">
        <v>41</v>
      </c>
      <c r="E23" s="94"/>
      <c r="F23" s="91"/>
      <c r="G23" s="77"/>
      <c r="H23" s="91"/>
      <c r="I23" s="91"/>
      <c r="J23" s="91"/>
      <c r="K23" s="91"/>
      <c r="L23" s="91"/>
      <c r="M23" s="77"/>
      <c r="N23" s="77" t="s">
        <v>10</v>
      </c>
      <c r="O23" s="77"/>
      <c r="P23" s="91"/>
      <c r="Q23" s="91"/>
      <c r="R23" s="91"/>
      <c r="S23" s="91"/>
      <c r="T23" s="91"/>
      <c r="U23" s="91"/>
      <c r="V23" s="77"/>
      <c r="W23" s="77"/>
      <c r="X23" s="91"/>
      <c r="Y23" s="91"/>
      <c r="Z23" s="91"/>
      <c r="AA23" s="91"/>
      <c r="AB23" s="77"/>
      <c r="AC23" s="77"/>
      <c r="AD23" s="77" t="s">
        <v>8</v>
      </c>
      <c r="AE23" s="77"/>
      <c r="AF23" s="91"/>
      <c r="AG23" s="91"/>
      <c r="AH23" s="91"/>
      <c r="AI23" s="91"/>
      <c r="AJ23" s="39">
        <f t="shared" si="3"/>
        <v>1</v>
      </c>
      <c r="AK23" s="39">
        <f t="shared" si="4"/>
        <v>0</v>
      </c>
      <c r="AL23" s="39">
        <f t="shared" si="5"/>
        <v>1</v>
      </c>
      <c r="AM23" s="63"/>
      <c r="AN23" s="63"/>
      <c r="AO23" s="63"/>
    </row>
    <row r="24" spans="1:41" s="62" customFormat="1" ht="30" customHeight="1">
      <c r="A24" s="108">
        <v>16</v>
      </c>
      <c r="B24" s="198" t="s">
        <v>675</v>
      </c>
      <c r="C24" s="176" t="s">
        <v>70</v>
      </c>
      <c r="D24" s="175" t="s">
        <v>498</v>
      </c>
      <c r="E24" s="94"/>
      <c r="F24" s="91"/>
      <c r="G24" s="77"/>
      <c r="H24" s="91"/>
      <c r="I24" s="91"/>
      <c r="J24" s="91"/>
      <c r="K24" s="91"/>
      <c r="L24" s="91"/>
      <c r="M24" s="77"/>
      <c r="N24" s="77"/>
      <c r="O24" s="77"/>
      <c r="P24" s="91"/>
      <c r="Q24" s="91"/>
      <c r="R24" s="91"/>
      <c r="S24" s="91"/>
      <c r="T24" s="91"/>
      <c r="U24" s="91"/>
      <c r="V24" s="77"/>
      <c r="W24" s="77"/>
      <c r="X24" s="91"/>
      <c r="Y24" s="91"/>
      <c r="Z24" s="91"/>
      <c r="AA24" s="91"/>
      <c r="AB24" s="77"/>
      <c r="AC24" s="77"/>
      <c r="AD24" s="77"/>
      <c r="AE24" s="77"/>
      <c r="AF24" s="91"/>
      <c r="AG24" s="91"/>
      <c r="AH24" s="91"/>
      <c r="AI24" s="91"/>
      <c r="AJ24" s="39">
        <f t="shared" si="3"/>
        <v>0</v>
      </c>
      <c r="AK24" s="39">
        <f t="shared" si="4"/>
        <v>0</v>
      </c>
      <c r="AL24" s="39">
        <f t="shared" si="5"/>
        <v>0</v>
      </c>
      <c r="AM24" s="63"/>
      <c r="AN24" s="63"/>
      <c r="AO24" s="63"/>
    </row>
    <row r="25" spans="1:41" s="62" customFormat="1" ht="30" customHeight="1">
      <c r="A25" s="108">
        <v>17</v>
      </c>
      <c r="B25" s="116" t="s">
        <v>645</v>
      </c>
      <c r="C25" s="190" t="s">
        <v>646</v>
      </c>
      <c r="D25" s="197" t="s">
        <v>46</v>
      </c>
      <c r="E25" s="88"/>
      <c r="F25" s="90"/>
      <c r="G25" s="77"/>
      <c r="H25" s="90"/>
      <c r="I25" s="90"/>
      <c r="J25" s="90"/>
      <c r="K25" s="90"/>
      <c r="L25" s="90"/>
      <c r="M25" s="77"/>
      <c r="N25" s="77"/>
      <c r="O25" s="77"/>
      <c r="P25" s="90"/>
      <c r="Q25" s="90"/>
      <c r="R25" s="90"/>
      <c r="S25" s="90" t="s">
        <v>9</v>
      </c>
      <c r="T25" s="90"/>
      <c r="U25" s="90"/>
      <c r="V25" s="77"/>
      <c r="W25" s="77"/>
      <c r="X25" s="90"/>
      <c r="Y25" s="90"/>
      <c r="Z25" s="90"/>
      <c r="AA25" s="90"/>
      <c r="AB25" s="77"/>
      <c r="AC25" s="77"/>
      <c r="AD25" s="77" t="s">
        <v>8</v>
      </c>
      <c r="AE25" s="77"/>
      <c r="AF25" s="90"/>
      <c r="AG25" s="90" t="s">
        <v>9</v>
      </c>
      <c r="AH25" s="90"/>
      <c r="AI25" s="90"/>
      <c r="AJ25" s="3">
        <f t="shared" si="2"/>
        <v>1</v>
      </c>
      <c r="AK25" s="3">
        <f t="shared" si="0"/>
        <v>2</v>
      </c>
      <c r="AL25" s="3">
        <f t="shared" si="1"/>
        <v>0</v>
      </c>
      <c r="AM25" s="63"/>
      <c r="AN25" s="63"/>
      <c r="AO25" s="63"/>
    </row>
    <row r="26" spans="1:41" s="62" customFormat="1" ht="30" customHeight="1">
      <c r="A26" s="108">
        <v>18</v>
      </c>
      <c r="B26" s="116" t="s">
        <v>677</v>
      </c>
      <c r="C26" s="190" t="s">
        <v>47</v>
      </c>
      <c r="D26" s="197" t="s">
        <v>220</v>
      </c>
      <c r="E26" s="88"/>
      <c r="F26" s="90"/>
      <c r="G26" s="77"/>
      <c r="H26" s="90"/>
      <c r="I26" s="90"/>
      <c r="J26" s="90"/>
      <c r="K26" s="90"/>
      <c r="L26" s="90"/>
      <c r="M26" s="77"/>
      <c r="N26" s="77"/>
      <c r="O26" s="77" t="s">
        <v>10</v>
      </c>
      <c r="P26" s="90"/>
      <c r="Q26" s="90"/>
      <c r="R26" s="90" t="s">
        <v>9</v>
      </c>
      <c r="S26" s="90"/>
      <c r="T26" s="90"/>
      <c r="U26" s="90"/>
      <c r="V26" s="77" t="s">
        <v>10</v>
      </c>
      <c r="W26" s="77"/>
      <c r="X26" s="90"/>
      <c r="Y26" s="90"/>
      <c r="Z26" s="90"/>
      <c r="AA26" s="90"/>
      <c r="AB26" s="77"/>
      <c r="AC26" s="77"/>
      <c r="AD26" s="77" t="s">
        <v>8</v>
      </c>
      <c r="AE26" s="77"/>
      <c r="AF26" s="90"/>
      <c r="AG26" s="90"/>
      <c r="AH26" s="90"/>
      <c r="AI26" s="90"/>
      <c r="AJ26" s="3">
        <f t="shared" si="2"/>
        <v>1</v>
      </c>
      <c r="AK26" s="3">
        <f t="shared" si="0"/>
        <v>1</v>
      </c>
      <c r="AL26" s="3">
        <f t="shared" si="1"/>
        <v>2</v>
      </c>
      <c r="AM26" s="63"/>
      <c r="AN26" s="63"/>
      <c r="AO26" s="63"/>
    </row>
    <row r="27" spans="1:41" s="62" customFormat="1" ht="30" customHeight="1">
      <c r="A27" s="108">
        <v>19</v>
      </c>
      <c r="B27" s="116" t="s">
        <v>678</v>
      </c>
      <c r="C27" s="190" t="s">
        <v>679</v>
      </c>
      <c r="D27" s="197" t="s">
        <v>14</v>
      </c>
      <c r="E27" s="88"/>
      <c r="F27" s="90"/>
      <c r="G27" s="77"/>
      <c r="H27" s="90"/>
      <c r="I27" s="90"/>
      <c r="J27" s="90"/>
      <c r="K27" s="90"/>
      <c r="L27" s="90"/>
      <c r="M27" s="77"/>
      <c r="N27" s="77"/>
      <c r="O27" s="77"/>
      <c r="P27" s="90"/>
      <c r="Q27" s="90"/>
      <c r="R27" s="90"/>
      <c r="S27" s="90"/>
      <c r="T27" s="90"/>
      <c r="U27" s="90"/>
      <c r="V27" s="77"/>
      <c r="W27" s="77"/>
      <c r="X27" s="90"/>
      <c r="Y27" s="90"/>
      <c r="Z27" s="90"/>
      <c r="AA27" s="90"/>
      <c r="AB27" s="77"/>
      <c r="AC27" s="77"/>
      <c r="AD27" s="77"/>
      <c r="AE27" s="77"/>
      <c r="AF27" s="90"/>
      <c r="AG27" s="90"/>
      <c r="AH27" s="90"/>
      <c r="AI27" s="90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2" customFormat="1" ht="30" customHeight="1">
      <c r="A28" s="108">
        <v>20</v>
      </c>
      <c r="B28" s="116" t="s">
        <v>680</v>
      </c>
      <c r="C28" s="190" t="s">
        <v>123</v>
      </c>
      <c r="D28" s="197" t="s">
        <v>681</v>
      </c>
      <c r="E28" s="94"/>
      <c r="F28" s="91"/>
      <c r="G28" s="77"/>
      <c r="H28" s="91"/>
      <c r="I28" s="91"/>
      <c r="J28" s="91"/>
      <c r="K28" s="91"/>
      <c r="L28" s="91"/>
      <c r="M28" s="77"/>
      <c r="N28" s="77"/>
      <c r="O28" s="77"/>
      <c r="P28" s="91"/>
      <c r="Q28" s="91"/>
      <c r="R28" s="91"/>
      <c r="S28" s="91"/>
      <c r="T28" s="91"/>
      <c r="U28" s="91"/>
      <c r="V28" s="77"/>
      <c r="W28" s="77"/>
      <c r="X28" s="91"/>
      <c r="Y28" s="91"/>
      <c r="Z28" s="91"/>
      <c r="AA28" s="91"/>
      <c r="AB28" s="77"/>
      <c r="AC28" s="77"/>
      <c r="AD28" s="77"/>
      <c r="AE28" s="77"/>
      <c r="AF28" s="91"/>
      <c r="AG28" s="91"/>
      <c r="AH28" s="91"/>
      <c r="AI28" s="91" t="s">
        <v>9</v>
      </c>
      <c r="AJ28" s="39">
        <f t="shared" si="2"/>
        <v>0</v>
      </c>
      <c r="AK28" s="39">
        <f t="shared" si="0"/>
        <v>1</v>
      </c>
      <c r="AL28" s="39">
        <f t="shared" si="1"/>
        <v>0</v>
      </c>
      <c r="AM28" s="63"/>
      <c r="AN28" s="63"/>
      <c r="AO28" s="63"/>
    </row>
    <row r="29" spans="1:41" s="62" customFormat="1" ht="30" customHeight="1">
      <c r="A29" s="108">
        <v>21</v>
      </c>
      <c r="B29" s="116" t="s">
        <v>682</v>
      </c>
      <c r="C29" s="190" t="s">
        <v>358</v>
      </c>
      <c r="D29" s="197" t="s">
        <v>110</v>
      </c>
      <c r="E29" s="88"/>
      <c r="F29" s="90"/>
      <c r="G29" s="77"/>
      <c r="H29" s="90"/>
      <c r="I29" s="90"/>
      <c r="J29" s="90"/>
      <c r="K29" s="90"/>
      <c r="L29" s="90"/>
      <c r="M29" s="77"/>
      <c r="N29" s="77"/>
      <c r="O29" s="77"/>
      <c r="P29" s="90"/>
      <c r="Q29" s="90"/>
      <c r="R29" s="90"/>
      <c r="S29" s="90" t="s">
        <v>9</v>
      </c>
      <c r="T29" s="90"/>
      <c r="U29" s="90"/>
      <c r="V29" s="77"/>
      <c r="W29" s="77"/>
      <c r="X29" s="90"/>
      <c r="Y29" s="90"/>
      <c r="Z29" s="90"/>
      <c r="AA29" s="90"/>
      <c r="AB29" s="77" t="s">
        <v>9</v>
      </c>
      <c r="AC29" s="77"/>
      <c r="AD29" s="77"/>
      <c r="AE29" s="77"/>
      <c r="AF29" s="90"/>
      <c r="AG29" s="90"/>
      <c r="AH29" s="90"/>
      <c r="AI29" s="90"/>
      <c r="AJ29" s="4">
        <f t="shared" si="2"/>
        <v>0</v>
      </c>
      <c r="AK29" s="4">
        <f t="shared" si="0"/>
        <v>2</v>
      </c>
      <c r="AL29" s="4">
        <f t="shared" si="1"/>
        <v>0</v>
      </c>
      <c r="AM29" s="63"/>
      <c r="AN29" s="63"/>
      <c r="AO29" s="63"/>
    </row>
    <row r="30" spans="1:41" s="62" customFormat="1" ht="30" customHeight="1">
      <c r="A30" s="108">
        <v>22</v>
      </c>
      <c r="B30" s="116" t="s">
        <v>683</v>
      </c>
      <c r="C30" s="190" t="s">
        <v>73</v>
      </c>
      <c r="D30" s="197" t="s">
        <v>35</v>
      </c>
      <c r="E30" s="88"/>
      <c r="F30" s="88"/>
      <c r="G30" s="77"/>
      <c r="H30" s="88"/>
      <c r="I30" s="88"/>
      <c r="J30" s="88"/>
      <c r="K30" s="88"/>
      <c r="L30" s="88"/>
      <c r="M30" s="77"/>
      <c r="N30" s="77"/>
      <c r="O30" s="77"/>
      <c r="P30" s="88"/>
      <c r="Q30" s="88"/>
      <c r="R30" s="88"/>
      <c r="S30" s="88"/>
      <c r="T30" s="88"/>
      <c r="U30" s="88"/>
      <c r="V30" s="77"/>
      <c r="W30" s="77"/>
      <c r="X30" s="88"/>
      <c r="Y30" s="88"/>
      <c r="Z30" s="88"/>
      <c r="AA30" s="88"/>
      <c r="AB30" s="77"/>
      <c r="AC30" s="77"/>
      <c r="AD30" s="77"/>
      <c r="AE30" s="77"/>
      <c r="AF30" s="88"/>
      <c r="AG30" s="88"/>
      <c r="AH30" s="88"/>
      <c r="AI30" s="88"/>
      <c r="AJ30" s="4">
        <f t="shared" si="2"/>
        <v>0</v>
      </c>
      <c r="AK30" s="4">
        <f t="shared" si="0"/>
        <v>0</v>
      </c>
      <c r="AL30" s="4">
        <f t="shared" si="1"/>
        <v>0</v>
      </c>
      <c r="AM30" s="63"/>
      <c r="AN30" s="63"/>
      <c r="AO30" s="63"/>
    </row>
    <row r="31" spans="1:41" s="62" customFormat="1" ht="30" customHeight="1">
      <c r="A31" s="108">
        <v>23</v>
      </c>
      <c r="B31" s="116" t="s">
        <v>684</v>
      </c>
      <c r="C31" s="190" t="s">
        <v>685</v>
      </c>
      <c r="D31" s="197" t="s">
        <v>56</v>
      </c>
      <c r="E31" s="88"/>
      <c r="F31" s="90"/>
      <c r="G31" s="77"/>
      <c r="H31" s="90" t="s">
        <v>9</v>
      </c>
      <c r="I31" s="90"/>
      <c r="J31" s="90"/>
      <c r="K31" s="90"/>
      <c r="L31" s="90"/>
      <c r="M31" s="77" t="s">
        <v>9</v>
      </c>
      <c r="N31" s="77"/>
      <c r="O31" s="77"/>
      <c r="P31" s="90"/>
      <c r="Q31" s="90"/>
      <c r="R31" s="90"/>
      <c r="S31" s="90" t="s">
        <v>9</v>
      </c>
      <c r="T31" s="90"/>
      <c r="U31" s="90"/>
      <c r="V31" s="77"/>
      <c r="W31" s="77"/>
      <c r="X31" s="90"/>
      <c r="Y31" s="90" t="s">
        <v>9</v>
      </c>
      <c r="Z31" s="90"/>
      <c r="AA31" s="90" t="s">
        <v>9</v>
      </c>
      <c r="AB31" s="77"/>
      <c r="AC31" s="77" t="s">
        <v>9</v>
      </c>
      <c r="AD31" s="77" t="s">
        <v>9</v>
      </c>
      <c r="AE31" s="77"/>
      <c r="AF31" s="90"/>
      <c r="AG31" s="90"/>
      <c r="AH31" s="90"/>
      <c r="AI31" s="90"/>
      <c r="AJ31" s="4">
        <f t="shared" si="2"/>
        <v>0</v>
      </c>
      <c r="AK31" s="4">
        <f t="shared" si="0"/>
        <v>7</v>
      </c>
      <c r="AL31" s="4">
        <f t="shared" si="1"/>
        <v>0</v>
      </c>
      <c r="AM31" s="63"/>
      <c r="AN31" s="63"/>
      <c r="AO31" s="63"/>
    </row>
    <row r="32" spans="1:41" s="65" customFormat="1" ht="30" customHeight="1">
      <c r="A32" s="108">
        <v>24</v>
      </c>
      <c r="B32" s="116" t="s">
        <v>686</v>
      </c>
      <c r="C32" s="190" t="s">
        <v>687</v>
      </c>
      <c r="D32" s="197" t="s">
        <v>688</v>
      </c>
      <c r="E32" s="88"/>
      <c r="F32" s="90"/>
      <c r="G32" s="77"/>
      <c r="H32" s="90"/>
      <c r="I32" s="90"/>
      <c r="J32" s="90"/>
      <c r="K32" s="90"/>
      <c r="L32" s="90"/>
      <c r="M32" s="77"/>
      <c r="N32" s="77"/>
      <c r="O32" s="77"/>
      <c r="P32" s="90"/>
      <c r="Q32" s="90"/>
      <c r="R32" s="90"/>
      <c r="S32" s="90"/>
      <c r="T32" s="90"/>
      <c r="U32" s="90"/>
      <c r="V32" s="77"/>
      <c r="W32" s="77"/>
      <c r="X32" s="90"/>
      <c r="Y32" s="90"/>
      <c r="Z32" s="90"/>
      <c r="AA32" s="90"/>
      <c r="AB32" s="77"/>
      <c r="AC32" s="77"/>
      <c r="AD32" s="77"/>
      <c r="AE32" s="77"/>
      <c r="AF32" s="90"/>
      <c r="AG32" s="90"/>
      <c r="AH32" s="90"/>
      <c r="AI32" s="90" t="s">
        <v>9</v>
      </c>
      <c r="AJ32" s="4">
        <f t="shared" si="2"/>
        <v>0</v>
      </c>
      <c r="AK32" s="4">
        <f t="shared" si="0"/>
        <v>1</v>
      </c>
      <c r="AL32" s="4">
        <f t="shared" si="1"/>
        <v>0</v>
      </c>
      <c r="AM32" s="64"/>
      <c r="AN32" s="64"/>
      <c r="AO32" s="64"/>
    </row>
    <row r="33" spans="1:43" s="62" customFormat="1" ht="30" customHeight="1">
      <c r="A33" s="108">
        <v>25</v>
      </c>
      <c r="B33" s="116">
        <v>2010020149</v>
      </c>
      <c r="C33" s="190" t="s">
        <v>774</v>
      </c>
      <c r="D33" s="197" t="s">
        <v>78</v>
      </c>
      <c r="E33" s="88"/>
      <c r="F33" s="90"/>
      <c r="G33" s="77"/>
      <c r="H33" s="90"/>
      <c r="I33" s="90"/>
      <c r="J33" s="90"/>
      <c r="K33" s="90"/>
      <c r="L33" s="90"/>
      <c r="M33" s="77"/>
      <c r="N33" s="77"/>
      <c r="O33" s="77" t="s">
        <v>9</v>
      </c>
      <c r="P33" s="90"/>
      <c r="Q33" s="90"/>
      <c r="R33" s="90" t="s">
        <v>9</v>
      </c>
      <c r="S33" s="90"/>
      <c r="T33" s="90" t="s">
        <v>9</v>
      </c>
      <c r="U33" s="90" t="s">
        <v>8</v>
      </c>
      <c r="V33" s="77" t="s">
        <v>10</v>
      </c>
      <c r="W33" s="77"/>
      <c r="X33" s="90"/>
      <c r="Y33" s="90" t="s">
        <v>8</v>
      </c>
      <c r="Z33" s="90" t="s">
        <v>8</v>
      </c>
      <c r="AA33" s="90" t="s">
        <v>8</v>
      </c>
      <c r="AB33" s="77"/>
      <c r="AC33" s="77" t="s">
        <v>8</v>
      </c>
      <c r="AD33" s="77" t="s">
        <v>8</v>
      </c>
      <c r="AE33" s="77"/>
      <c r="AF33" s="90"/>
      <c r="AG33" s="90"/>
      <c r="AH33" s="90"/>
      <c r="AI33" s="90"/>
      <c r="AJ33" s="4">
        <f t="shared" si="2"/>
        <v>6</v>
      </c>
      <c r="AK33" s="4">
        <f t="shared" si="0"/>
        <v>3</v>
      </c>
      <c r="AL33" s="4">
        <f t="shared" si="1"/>
        <v>1</v>
      </c>
      <c r="AM33" s="63"/>
      <c r="AN33" s="63"/>
      <c r="AO33" s="63"/>
    </row>
    <row r="34" spans="1:43" s="62" customFormat="1" ht="30" customHeight="1">
      <c r="A34" s="108">
        <v>26</v>
      </c>
      <c r="B34" s="116" t="s">
        <v>693</v>
      </c>
      <c r="C34" s="190" t="s">
        <v>694</v>
      </c>
      <c r="D34" s="197" t="s">
        <v>59</v>
      </c>
      <c r="E34" s="88"/>
      <c r="F34" s="90"/>
      <c r="G34" s="77"/>
      <c r="H34" s="90"/>
      <c r="I34" s="90"/>
      <c r="J34" s="90"/>
      <c r="K34" s="90"/>
      <c r="L34" s="90"/>
      <c r="M34" s="77"/>
      <c r="N34" s="77"/>
      <c r="O34" s="77"/>
      <c r="P34" s="90"/>
      <c r="Q34" s="90"/>
      <c r="R34" s="90"/>
      <c r="S34" s="90"/>
      <c r="T34" s="90"/>
      <c r="U34" s="90"/>
      <c r="V34" s="77"/>
      <c r="W34" s="77"/>
      <c r="X34" s="90"/>
      <c r="Y34" s="90"/>
      <c r="Z34" s="90"/>
      <c r="AA34" s="90"/>
      <c r="AB34" s="77"/>
      <c r="AC34" s="77"/>
      <c r="AD34" s="77"/>
      <c r="AE34" s="77"/>
      <c r="AF34" s="90"/>
      <c r="AG34" s="90"/>
      <c r="AH34" s="90"/>
      <c r="AI34" s="90"/>
      <c r="AJ34" s="4">
        <f t="shared" si="2"/>
        <v>0</v>
      </c>
      <c r="AK34" s="4">
        <f t="shared" si="0"/>
        <v>0</v>
      </c>
      <c r="AL34" s="4">
        <f t="shared" si="1"/>
        <v>0</v>
      </c>
      <c r="AM34" s="63"/>
      <c r="AN34" s="63"/>
      <c r="AO34" s="63"/>
    </row>
    <row r="35" spans="1:43" s="62" customFormat="1" ht="30" customHeight="1">
      <c r="A35" s="108">
        <v>27</v>
      </c>
      <c r="B35" s="116" t="s">
        <v>700</v>
      </c>
      <c r="C35" s="190" t="s">
        <v>86</v>
      </c>
      <c r="D35" s="197" t="s">
        <v>780</v>
      </c>
      <c r="E35" s="88"/>
      <c r="F35" s="90"/>
      <c r="G35" s="77"/>
      <c r="H35" s="90"/>
      <c r="I35" s="90"/>
      <c r="J35" s="90"/>
      <c r="K35" s="90"/>
      <c r="L35" s="90"/>
      <c r="M35" s="77"/>
      <c r="N35" s="77"/>
      <c r="O35" s="77"/>
      <c r="P35" s="90"/>
      <c r="Q35" s="90"/>
      <c r="R35" s="90"/>
      <c r="S35" s="90"/>
      <c r="T35" s="90"/>
      <c r="U35" s="90"/>
      <c r="V35" s="77"/>
      <c r="W35" s="77"/>
      <c r="X35" s="90"/>
      <c r="Y35" s="90"/>
      <c r="Z35" s="90"/>
      <c r="AA35" s="90"/>
      <c r="AB35" s="77"/>
      <c r="AC35" s="77"/>
      <c r="AD35" s="77"/>
      <c r="AE35" s="77"/>
      <c r="AF35" s="90"/>
      <c r="AG35" s="90"/>
      <c r="AH35" s="90"/>
      <c r="AI35" s="90" t="s">
        <v>9</v>
      </c>
      <c r="AJ35" s="4">
        <f t="shared" si="2"/>
        <v>0</v>
      </c>
      <c r="AK35" s="4">
        <f t="shared" si="0"/>
        <v>1</v>
      </c>
      <c r="AL35" s="4">
        <f t="shared" si="1"/>
        <v>0</v>
      </c>
      <c r="AM35" s="63"/>
      <c r="AN35" s="63"/>
      <c r="AO35" s="63"/>
    </row>
    <row r="36" spans="1:43" s="62" customFormat="1" ht="30" customHeight="1">
      <c r="A36" s="181">
        <v>28</v>
      </c>
      <c r="B36" s="74" t="s">
        <v>702</v>
      </c>
      <c r="C36" s="126" t="s">
        <v>703</v>
      </c>
      <c r="D36" s="127" t="s">
        <v>93</v>
      </c>
      <c r="E36" s="88"/>
      <c r="F36" s="90"/>
      <c r="G36" s="77"/>
      <c r="H36" s="90"/>
      <c r="I36" s="90"/>
      <c r="J36" s="90"/>
      <c r="K36" s="90" t="s">
        <v>8</v>
      </c>
      <c r="L36" s="90"/>
      <c r="M36" s="77"/>
      <c r="N36" s="77"/>
      <c r="O36" s="77"/>
      <c r="P36" s="90"/>
      <c r="Q36" s="90"/>
      <c r="R36" s="90"/>
      <c r="S36" s="90"/>
      <c r="T36" s="90"/>
      <c r="U36" s="90"/>
      <c r="V36" s="77"/>
      <c r="W36" s="77"/>
      <c r="X36" s="90"/>
      <c r="Y36" s="90"/>
      <c r="Z36" s="90"/>
      <c r="AA36" s="90"/>
      <c r="AB36" s="77"/>
      <c r="AC36" s="77"/>
      <c r="AD36" s="77" t="s">
        <v>8</v>
      </c>
      <c r="AE36" s="77"/>
      <c r="AF36" s="90"/>
      <c r="AG36" s="90"/>
      <c r="AH36" s="90"/>
      <c r="AI36" s="90"/>
      <c r="AJ36" s="4">
        <f t="shared" si="2"/>
        <v>2</v>
      </c>
      <c r="AK36" s="4">
        <f t="shared" si="0"/>
        <v>0</v>
      </c>
      <c r="AL36" s="4">
        <f t="shared" si="1"/>
        <v>0</v>
      </c>
      <c r="AM36" s="63"/>
      <c r="AN36" s="63"/>
      <c r="AO36" s="63"/>
    </row>
    <row r="37" spans="1:43" s="45" customFormat="1" ht="30" customHeight="1">
      <c r="A37" s="217" t="s">
        <v>16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18"/>
      <c r="AJ37" s="3">
        <f>SUM(AJ9:AJ36)</f>
        <v>24</v>
      </c>
      <c r="AK37" s="183">
        <f>SUM(AK9:AK36)</f>
        <v>32</v>
      </c>
      <c r="AL37" s="183">
        <f>SUM(AL9:AL36)</f>
        <v>9</v>
      </c>
      <c r="AM37" s="48"/>
      <c r="AN37" s="48"/>
    </row>
    <row r="38" spans="1:43" s="45" customFormat="1" ht="30" customHeight="1">
      <c r="A38" s="9"/>
      <c r="B38" s="9"/>
      <c r="C38" s="10"/>
      <c r="D38" s="10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9"/>
      <c r="AK38" s="9"/>
      <c r="AL38" s="9"/>
      <c r="AM38" s="48"/>
      <c r="AN38" s="48"/>
    </row>
    <row r="39" spans="1:43" s="45" customFormat="1" ht="30" customHeight="1">
      <c r="A39" s="232" t="s">
        <v>17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3"/>
      <c r="AJ39" s="39" t="s">
        <v>18</v>
      </c>
      <c r="AK39" s="39" t="s">
        <v>19</v>
      </c>
      <c r="AL39" s="39" t="s">
        <v>20</v>
      </c>
      <c r="AM39" s="49" t="s">
        <v>21</v>
      </c>
      <c r="AN39" s="49" t="s">
        <v>22</v>
      </c>
      <c r="AO39" s="49" t="s">
        <v>23</v>
      </c>
      <c r="AP39" s="48"/>
      <c r="AQ39" s="48"/>
    </row>
    <row r="40" spans="1:43" s="45" customFormat="1" ht="30" customHeight="1">
      <c r="A40" s="3" t="s">
        <v>5</v>
      </c>
      <c r="B40" s="41"/>
      <c r="C40" s="228" t="s">
        <v>7</v>
      </c>
      <c r="D40" s="2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191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28" t="s">
        <v>24</v>
      </c>
      <c r="AK40" s="28" t="s">
        <v>25</v>
      </c>
      <c r="AL40" s="28" t="s">
        <v>26</v>
      </c>
      <c r="AM40" s="28" t="s">
        <v>27</v>
      </c>
      <c r="AN40" s="50" t="s">
        <v>28</v>
      </c>
      <c r="AO40" s="50" t="s">
        <v>29</v>
      </c>
      <c r="AP40" s="48"/>
      <c r="AQ40" s="48"/>
    </row>
    <row r="41" spans="1:43" s="45" customFormat="1" ht="30" customHeight="1">
      <c r="A41" s="3">
        <v>1</v>
      </c>
      <c r="B41" s="137" t="s">
        <v>645</v>
      </c>
      <c r="C41" s="137" t="s">
        <v>646</v>
      </c>
      <c r="D41" s="137" t="s">
        <v>46</v>
      </c>
      <c r="E41" s="5"/>
      <c r="F41" s="6"/>
      <c r="G41" s="6"/>
      <c r="H41" s="6"/>
      <c r="I41" s="6"/>
      <c r="J41" s="6"/>
      <c r="K41" s="6"/>
      <c r="L41" s="6"/>
      <c r="M41" s="9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0">
        <f>COUNTIF(E41:AI41,"BT")</f>
        <v>0</v>
      </c>
      <c r="AK41" s="30">
        <f>COUNTIF(F41:AJ41,"D")</f>
        <v>0</v>
      </c>
      <c r="AL41" s="30">
        <f>COUNTIF(G41:AK41,"ĐP")</f>
        <v>0</v>
      </c>
      <c r="AP41" s="48"/>
      <c r="AQ41" s="48"/>
    </row>
    <row r="42" spans="1:43" s="45" customFormat="1" ht="30" customHeight="1">
      <c r="A42" s="3">
        <v>2</v>
      </c>
      <c r="B42" s="137" t="s">
        <v>647</v>
      </c>
      <c r="C42" s="137" t="s">
        <v>648</v>
      </c>
      <c r="D42" s="137" t="s">
        <v>649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30">
        <f t="shared" ref="AJ42:AJ73" si="6">COUNTIF(E42:AI42,"BT")</f>
        <v>0</v>
      </c>
      <c r="AK42" s="30">
        <f t="shared" ref="AK42:AK73" si="7">COUNTIF(F42:AJ42,"D")</f>
        <v>0</v>
      </c>
      <c r="AL42" s="30">
        <f t="shared" ref="AL42:AL73" si="8">COUNTIF(G42:AK42,"ĐP")</f>
        <v>0</v>
      </c>
      <c r="AM42" s="30">
        <f t="shared" ref="AM42:AM74" si="9">COUNTIF(H50:AL50,"CT")</f>
        <v>0</v>
      </c>
      <c r="AN42" s="30">
        <f t="shared" ref="AN42:AN74" si="10">COUNTIF(I41:AM41,"HT")</f>
        <v>0</v>
      </c>
      <c r="AO42" s="30">
        <f t="shared" ref="AO42:AO74" si="11">COUNTIF(J41:AN41,"VK")</f>
        <v>0</v>
      </c>
      <c r="AP42" s="48"/>
      <c r="AQ42" s="48"/>
    </row>
    <row r="43" spans="1:43" s="45" customFormat="1" ht="30" customHeight="1">
      <c r="A43" s="3">
        <v>3</v>
      </c>
      <c r="B43" s="137" t="s">
        <v>650</v>
      </c>
      <c r="C43" s="137" t="s">
        <v>287</v>
      </c>
      <c r="D43" s="137" t="s">
        <v>124</v>
      </c>
      <c r="E43" s="5"/>
      <c r="F43" s="6"/>
      <c r="G43" s="6"/>
      <c r="H43" s="6"/>
      <c r="I43" s="6"/>
      <c r="J43" s="6"/>
      <c r="K43" s="6"/>
      <c r="L43" s="6"/>
      <c r="M43" s="9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0">
        <f t="shared" si="6"/>
        <v>0</v>
      </c>
      <c r="AK43" s="30">
        <f t="shared" si="7"/>
        <v>0</v>
      </c>
      <c r="AL43" s="30">
        <f t="shared" si="8"/>
        <v>0</v>
      </c>
      <c r="AM43" s="30">
        <f t="shared" si="9"/>
        <v>0</v>
      </c>
      <c r="AN43" s="30">
        <f t="shared" si="10"/>
        <v>0</v>
      </c>
      <c r="AO43" s="30">
        <f t="shared" si="11"/>
        <v>0</v>
      </c>
      <c r="AP43" s="48"/>
      <c r="AQ43" s="48"/>
    </row>
    <row r="44" spans="1:43" s="45" customFormat="1" ht="30" customHeight="1">
      <c r="A44" s="3">
        <v>4</v>
      </c>
      <c r="B44" s="137" t="s">
        <v>651</v>
      </c>
      <c r="C44" s="137" t="s">
        <v>652</v>
      </c>
      <c r="D44" s="137" t="s">
        <v>61</v>
      </c>
      <c r="E44" s="5"/>
      <c r="F44" s="6"/>
      <c r="G44" s="6"/>
      <c r="H44" s="6"/>
      <c r="I44" s="6"/>
      <c r="J44" s="6"/>
      <c r="K44" s="6"/>
      <c r="L44" s="6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0">
        <f t="shared" si="6"/>
        <v>0</v>
      </c>
      <c r="AK44" s="30">
        <f t="shared" si="7"/>
        <v>0</v>
      </c>
      <c r="AL44" s="30">
        <f t="shared" si="8"/>
        <v>0</v>
      </c>
      <c r="AM44" s="30">
        <f t="shared" si="9"/>
        <v>0</v>
      </c>
      <c r="AN44" s="30">
        <f t="shared" si="10"/>
        <v>0</v>
      </c>
      <c r="AO44" s="30">
        <f t="shared" si="11"/>
        <v>0</v>
      </c>
      <c r="AP44" s="48"/>
      <c r="AQ44" s="48"/>
    </row>
    <row r="45" spans="1:43" s="45" customFormat="1" ht="30" customHeight="1">
      <c r="A45" s="3">
        <v>5</v>
      </c>
      <c r="B45" s="137" t="s">
        <v>655</v>
      </c>
      <c r="C45" s="137" t="s">
        <v>105</v>
      </c>
      <c r="D45" s="137" t="s">
        <v>71</v>
      </c>
      <c r="E45" s="5"/>
      <c r="F45" s="6"/>
      <c r="G45" s="6"/>
      <c r="H45" s="6"/>
      <c r="I45" s="6"/>
      <c r="J45" s="6"/>
      <c r="K45" s="6"/>
      <c r="L45" s="6"/>
      <c r="M45" s="9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0">
        <f t="shared" si="6"/>
        <v>0</v>
      </c>
      <c r="AK45" s="30">
        <f t="shared" si="7"/>
        <v>0</v>
      </c>
      <c r="AL45" s="30">
        <f t="shared" si="8"/>
        <v>0</v>
      </c>
      <c r="AM45" s="30">
        <f t="shared" si="9"/>
        <v>0</v>
      </c>
      <c r="AN45" s="30">
        <f t="shared" si="10"/>
        <v>0</v>
      </c>
      <c r="AO45" s="30">
        <f t="shared" si="11"/>
        <v>0</v>
      </c>
      <c r="AP45" s="219"/>
      <c r="AQ45" s="220"/>
    </row>
    <row r="46" spans="1:43" s="45" customFormat="1" ht="30" customHeight="1">
      <c r="A46" s="95">
        <v>6</v>
      </c>
      <c r="B46" s="137" t="s">
        <v>656</v>
      </c>
      <c r="C46" s="137" t="s">
        <v>657</v>
      </c>
      <c r="D46" s="137" t="s">
        <v>71</v>
      </c>
      <c r="E46" s="5"/>
      <c r="F46" s="6"/>
      <c r="G46" s="6"/>
      <c r="H46" s="6"/>
      <c r="I46" s="6"/>
      <c r="J46" s="6"/>
      <c r="K46" s="6"/>
      <c r="L46" s="6"/>
      <c r="M46" s="9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0">
        <f t="shared" si="6"/>
        <v>0</v>
      </c>
      <c r="AK46" s="30">
        <f t="shared" si="7"/>
        <v>0</v>
      </c>
      <c r="AL46" s="30">
        <f t="shared" si="8"/>
        <v>0</v>
      </c>
      <c r="AM46" s="30">
        <f t="shared" si="9"/>
        <v>0</v>
      </c>
      <c r="AN46" s="30">
        <f t="shared" si="10"/>
        <v>0</v>
      </c>
      <c r="AO46" s="30">
        <f t="shared" si="11"/>
        <v>0</v>
      </c>
    </row>
    <row r="47" spans="1:43" s="45" customFormat="1" ht="30" customHeight="1">
      <c r="A47" s="95">
        <v>7</v>
      </c>
      <c r="B47" s="137" t="s">
        <v>660</v>
      </c>
      <c r="C47" s="137" t="s">
        <v>661</v>
      </c>
      <c r="D47" s="137" t="s">
        <v>90</v>
      </c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0">
        <f t="shared" si="6"/>
        <v>0</v>
      </c>
      <c r="AK47" s="30">
        <f t="shared" si="7"/>
        <v>0</v>
      </c>
      <c r="AL47" s="30">
        <f t="shared" si="8"/>
        <v>0</v>
      </c>
      <c r="AM47" s="30">
        <f t="shared" si="9"/>
        <v>0</v>
      </c>
      <c r="AN47" s="30">
        <f t="shared" si="10"/>
        <v>0</v>
      </c>
      <c r="AO47" s="30">
        <f t="shared" si="11"/>
        <v>0</v>
      </c>
    </row>
    <row r="48" spans="1:43" s="45" customFormat="1" ht="30" customHeight="1">
      <c r="A48" s="95">
        <v>8</v>
      </c>
      <c r="B48" s="137" t="s">
        <v>662</v>
      </c>
      <c r="C48" s="137" t="s">
        <v>606</v>
      </c>
      <c r="D48" s="137" t="s">
        <v>90</v>
      </c>
      <c r="E48" s="5"/>
      <c r="F48" s="6"/>
      <c r="G48" s="6"/>
      <c r="H48" s="6"/>
      <c r="I48" s="6"/>
      <c r="J48" s="6"/>
      <c r="K48" s="6"/>
      <c r="L48" s="6"/>
      <c r="M48" s="9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0">
        <f t="shared" si="6"/>
        <v>0</v>
      </c>
      <c r="AK48" s="30">
        <f t="shared" si="7"/>
        <v>0</v>
      </c>
      <c r="AL48" s="30">
        <f t="shared" si="8"/>
        <v>0</v>
      </c>
      <c r="AM48" s="30">
        <f t="shared" si="9"/>
        <v>0</v>
      </c>
      <c r="AN48" s="30">
        <f t="shared" si="10"/>
        <v>0</v>
      </c>
      <c r="AO48" s="30">
        <f t="shared" si="11"/>
        <v>0</v>
      </c>
    </row>
    <row r="49" spans="1:41" s="45" customFormat="1" ht="30" customHeight="1">
      <c r="A49" s="95">
        <v>9</v>
      </c>
      <c r="B49" s="137" t="s">
        <v>663</v>
      </c>
      <c r="C49" s="137" t="s">
        <v>664</v>
      </c>
      <c r="D49" s="137" t="s">
        <v>40</v>
      </c>
      <c r="E49" s="5"/>
      <c r="F49" s="6"/>
      <c r="G49" s="6"/>
      <c r="H49" s="6"/>
      <c r="I49" s="6"/>
      <c r="J49" s="6"/>
      <c r="K49" s="6"/>
      <c r="L49" s="6"/>
      <c r="M49" s="9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0">
        <f t="shared" si="6"/>
        <v>0</v>
      </c>
      <c r="AK49" s="30">
        <f t="shared" si="7"/>
        <v>0</v>
      </c>
      <c r="AL49" s="30">
        <f t="shared" si="8"/>
        <v>0</v>
      </c>
      <c r="AM49" s="30">
        <f t="shared" si="9"/>
        <v>0</v>
      </c>
      <c r="AN49" s="30">
        <f t="shared" si="10"/>
        <v>0</v>
      </c>
      <c r="AO49" s="30">
        <f t="shared" si="11"/>
        <v>0</v>
      </c>
    </row>
    <row r="50" spans="1:41" s="45" customFormat="1" ht="30" customHeight="1">
      <c r="A50" s="95">
        <v>10</v>
      </c>
      <c r="B50" s="137" t="s">
        <v>665</v>
      </c>
      <c r="C50" s="137" t="s">
        <v>80</v>
      </c>
      <c r="D50" s="137" t="s">
        <v>84</v>
      </c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0">
        <f t="shared" si="6"/>
        <v>0</v>
      </c>
      <c r="AK50" s="30">
        <f t="shared" si="7"/>
        <v>0</v>
      </c>
      <c r="AL50" s="30">
        <f t="shared" si="8"/>
        <v>0</v>
      </c>
      <c r="AM50" s="30">
        <f t="shared" si="9"/>
        <v>0</v>
      </c>
      <c r="AN50" s="30">
        <f t="shared" si="10"/>
        <v>0</v>
      </c>
      <c r="AO50" s="30">
        <f t="shared" si="11"/>
        <v>0</v>
      </c>
    </row>
    <row r="51" spans="1:41" s="45" customFormat="1" ht="30" customHeight="1">
      <c r="A51" s="95">
        <v>11</v>
      </c>
      <c r="B51" s="137" t="s">
        <v>666</v>
      </c>
      <c r="C51" s="137" t="s">
        <v>87</v>
      </c>
      <c r="D51" s="137" t="s">
        <v>72</v>
      </c>
      <c r="E51" s="5"/>
      <c r="F51" s="6"/>
      <c r="G51" s="6"/>
      <c r="H51" s="6"/>
      <c r="I51" s="6"/>
      <c r="J51" s="6"/>
      <c r="K51" s="6"/>
      <c r="L51" s="6"/>
      <c r="M51" s="9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0">
        <f t="shared" si="6"/>
        <v>0</v>
      </c>
      <c r="AK51" s="30">
        <f t="shared" si="7"/>
        <v>0</v>
      </c>
      <c r="AL51" s="30">
        <f t="shared" si="8"/>
        <v>0</v>
      </c>
      <c r="AM51" s="30">
        <f t="shared" si="9"/>
        <v>0</v>
      </c>
      <c r="AN51" s="30">
        <f t="shared" si="10"/>
        <v>0</v>
      </c>
      <c r="AO51" s="30">
        <f t="shared" si="11"/>
        <v>0</v>
      </c>
    </row>
    <row r="52" spans="1:41" s="45" customFormat="1" ht="30" customHeight="1">
      <c r="A52" s="95">
        <v>12</v>
      </c>
      <c r="B52" s="137" t="s">
        <v>670</v>
      </c>
      <c r="C52" s="137" t="s">
        <v>527</v>
      </c>
      <c r="D52" s="137" t="s">
        <v>152</v>
      </c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0">
        <f t="shared" si="6"/>
        <v>0</v>
      </c>
      <c r="AK52" s="30">
        <f t="shared" si="7"/>
        <v>0</v>
      </c>
      <c r="AL52" s="30">
        <f t="shared" si="8"/>
        <v>0</v>
      </c>
      <c r="AM52" s="30">
        <f t="shared" si="9"/>
        <v>0</v>
      </c>
      <c r="AN52" s="30">
        <f t="shared" si="10"/>
        <v>0</v>
      </c>
      <c r="AO52" s="30">
        <f t="shared" si="11"/>
        <v>0</v>
      </c>
    </row>
    <row r="53" spans="1:41" s="45" customFormat="1" ht="30" customHeight="1">
      <c r="A53" s="95">
        <v>13</v>
      </c>
      <c r="B53" s="137" t="s">
        <v>671</v>
      </c>
      <c r="C53" s="137" t="s">
        <v>672</v>
      </c>
      <c r="D53" s="137" t="s">
        <v>104</v>
      </c>
      <c r="E53" s="32"/>
      <c r="F53" s="32"/>
      <c r="G53" s="32"/>
      <c r="H53" s="32"/>
      <c r="I53" s="32"/>
      <c r="J53" s="32"/>
      <c r="K53" s="32"/>
      <c r="L53" s="32"/>
      <c r="M53" s="19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0">
        <f t="shared" si="6"/>
        <v>0</v>
      </c>
      <c r="AK53" s="30">
        <f t="shared" si="7"/>
        <v>0</v>
      </c>
      <c r="AL53" s="30">
        <f t="shared" si="8"/>
        <v>0</v>
      </c>
      <c r="AM53" s="30">
        <f t="shared" si="9"/>
        <v>0</v>
      </c>
      <c r="AN53" s="30">
        <f t="shared" si="10"/>
        <v>0</v>
      </c>
      <c r="AO53" s="30">
        <f t="shared" si="11"/>
        <v>0</v>
      </c>
    </row>
    <row r="54" spans="1:41" s="45" customFormat="1" ht="30" customHeight="1">
      <c r="A54" s="3">
        <v>14</v>
      </c>
      <c r="B54" s="137" t="s">
        <v>673</v>
      </c>
      <c r="C54" s="137" t="s">
        <v>674</v>
      </c>
      <c r="D54" s="137" t="s">
        <v>41</v>
      </c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0">
        <f t="shared" si="6"/>
        <v>0</v>
      </c>
      <c r="AK54" s="30">
        <f t="shared" si="7"/>
        <v>0</v>
      </c>
      <c r="AL54" s="30">
        <f t="shared" si="8"/>
        <v>0</v>
      </c>
      <c r="AM54" s="30">
        <f t="shared" si="9"/>
        <v>0</v>
      </c>
      <c r="AN54" s="30">
        <f t="shared" si="10"/>
        <v>0</v>
      </c>
      <c r="AO54" s="30">
        <f t="shared" si="11"/>
        <v>0</v>
      </c>
    </row>
    <row r="55" spans="1:41" s="45" customFormat="1" ht="30" customHeight="1">
      <c r="A55" s="3">
        <v>15</v>
      </c>
      <c r="B55" s="137" t="s">
        <v>675</v>
      </c>
      <c r="C55" s="137" t="s">
        <v>70</v>
      </c>
      <c r="D55" s="137" t="s">
        <v>498</v>
      </c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0">
        <f t="shared" si="6"/>
        <v>0</v>
      </c>
      <c r="AK55" s="30">
        <f t="shared" si="7"/>
        <v>0</v>
      </c>
      <c r="AL55" s="30">
        <f t="shared" si="8"/>
        <v>0</v>
      </c>
      <c r="AM55" s="30">
        <f t="shared" si="9"/>
        <v>0</v>
      </c>
      <c r="AN55" s="30">
        <f t="shared" si="10"/>
        <v>0</v>
      </c>
      <c r="AO55" s="30">
        <f t="shared" si="11"/>
        <v>0</v>
      </c>
    </row>
    <row r="56" spans="1:41" s="45" customFormat="1" ht="30" customHeight="1">
      <c r="A56" s="3">
        <v>16</v>
      </c>
      <c r="B56" s="137" t="s">
        <v>677</v>
      </c>
      <c r="C56" s="137" t="s">
        <v>47</v>
      </c>
      <c r="D56" s="137" t="s">
        <v>220</v>
      </c>
      <c r="E56" s="5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0">
        <f t="shared" si="6"/>
        <v>0</v>
      </c>
      <c r="AK56" s="30">
        <f t="shared" si="7"/>
        <v>0</v>
      </c>
      <c r="AL56" s="30">
        <f t="shared" si="8"/>
        <v>0</v>
      </c>
      <c r="AM56" s="30">
        <f t="shared" si="9"/>
        <v>0</v>
      </c>
      <c r="AN56" s="30">
        <f t="shared" si="10"/>
        <v>0</v>
      </c>
      <c r="AO56" s="30">
        <f t="shared" si="11"/>
        <v>0</v>
      </c>
    </row>
    <row r="57" spans="1:41" s="45" customFormat="1" ht="30" customHeight="1">
      <c r="A57" s="157">
        <v>17</v>
      </c>
      <c r="B57" s="137" t="s">
        <v>678</v>
      </c>
      <c r="C57" s="137" t="s">
        <v>679</v>
      </c>
      <c r="D57" s="137" t="s">
        <v>14</v>
      </c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30">
        <f t="shared" ref="AJ57:AJ61" si="12">COUNTIF(E57:AI57,"BT")</f>
        <v>0</v>
      </c>
      <c r="AK57" s="30">
        <f t="shared" ref="AK57:AK61" si="13">COUNTIF(F57:AJ57,"D")</f>
        <v>0</v>
      </c>
      <c r="AL57" s="30">
        <f t="shared" ref="AL57:AL61" si="14">COUNTIF(G57:AK57,"ĐP")</f>
        <v>0</v>
      </c>
      <c r="AM57" s="30">
        <f t="shared" si="9"/>
        <v>0</v>
      </c>
      <c r="AN57" s="30">
        <f t="shared" si="10"/>
        <v>0</v>
      </c>
      <c r="AO57" s="30">
        <f t="shared" si="11"/>
        <v>0</v>
      </c>
    </row>
    <row r="58" spans="1:41" s="45" customFormat="1" ht="30" customHeight="1">
      <c r="A58" s="157">
        <v>18</v>
      </c>
      <c r="B58" s="137" t="s">
        <v>680</v>
      </c>
      <c r="C58" s="137" t="s">
        <v>123</v>
      </c>
      <c r="D58" s="137" t="s">
        <v>681</v>
      </c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30">
        <f t="shared" si="12"/>
        <v>0</v>
      </c>
      <c r="AK58" s="30">
        <f t="shared" si="13"/>
        <v>0</v>
      </c>
      <c r="AL58" s="30">
        <f t="shared" si="14"/>
        <v>0</v>
      </c>
      <c r="AM58" s="30">
        <f t="shared" si="9"/>
        <v>0</v>
      </c>
      <c r="AN58" s="30">
        <f t="shared" si="10"/>
        <v>0</v>
      </c>
      <c r="AO58" s="30">
        <f t="shared" si="11"/>
        <v>0</v>
      </c>
    </row>
    <row r="59" spans="1:41" s="45" customFormat="1" ht="30" customHeight="1">
      <c r="A59" s="157">
        <v>19</v>
      </c>
      <c r="B59" s="137" t="s">
        <v>682</v>
      </c>
      <c r="C59" s="137" t="s">
        <v>358</v>
      </c>
      <c r="D59" s="137" t="s">
        <v>110</v>
      </c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30">
        <f t="shared" si="12"/>
        <v>0</v>
      </c>
      <c r="AK59" s="30">
        <f t="shared" si="13"/>
        <v>0</v>
      </c>
      <c r="AL59" s="30">
        <f t="shared" si="14"/>
        <v>0</v>
      </c>
      <c r="AM59" s="30">
        <f t="shared" si="9"/>
        <v>0</v>
      </c>
      <c r="AN59" s="30">
        <f t="shared" si="10"/>
        <v>0</v>
      </c>
      <c r="AO59" s="30">
        <f t="shared" si="11"/>
        <v>0</v>
      </c>
    </row>
    <row r="60" spans="1:41" s="45" customFormat="1" ht="30" customHeight="1">
      <c r="A60" s="157">
        <v>20</v>
      </c>
      <c r="B60" s="137" t="s">
        <v>683</v>
      </c>
      <c r="C60" s="137" t="s">
        <v>73</v>
      </c>
      <c r="D60" s="137" t="s">
        <v>35</v>
      </c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30">
        <f t="shared" si="12"/>
        <v>0</v>
      </c>
      <c r="AK60" s="30">
        <f t="shared" si="13"/>
        <v>0</v>
      </c>
      <c r="AL60" s="30">
        <f t="shared" si="14"/>
        <v>0</v>
      </c>
      <c r="AM60" s="30">
        <f t="shared" si="9"/>
        <v>0</v>
      </c>
      <c r="AN60" s="30">
        <f t="shared" si="10"/>
        <v>0</v>
      </c>
      <c r="AO60" s="30">
        <f t="shared" si="11"/>
        <v>0</v>
      </c>
    </row>
    <row r="61" spans="1:41" s="45" customFormat="1" ht="30" customHeight="1">
      <c r="A61" s="157">
        <v>21</v>
      </c>
      <c r="B61" s="137" t="s">
        <v>684</v>
      </c>
      <c r="C61" s="137" t="s">
        <v>685</v>
      </c>
      <c r="D61" s="137" t="s">
        <v>56</v>
      </c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30">
        <f t="shared" si="12"/>
        <v>0</v>
      </c>
      <c r="AK61" s="30">
        <f t="shared" si="13"/>
        <v>0</v>
      </c>
      <c r="AL61" s="30">
        <f t="shared" si="14"/>
        <v>0</v>
      </c>
      <c r="AM61" s="30">
        <f t="shared" si="9"/>
        <v>0</v>
      </c>
      <c r="AN61" s="30">
        <f t="shared" si="10"/>
        <v>0</v>
      </c>
      <c r="AO61" s="30">
        <f t="shared" si="11"/>
        <v>0</v>
      </c>
    </row>
    <row r="62" spans="1:41" s="45" customFormat="1" ht="30" customHeight="1">
      <c r="A62" s="157">
        <v>22</v>
      </c>
      <c r="B62" s="137" t="s">
        <v>686</v>
      </c>
      <c r="C62" s="137" t="s">
        <v>687</v>
      </c>
      <c r="D62" s="137" t="s">
        <v>688</v>
      </c>
      <c r="E62" s="5"/>
      <c r="F62" s="6"/>
      <c r="G62" s="6"/>
      <c r="H62" s="6"/>
      <c r="I62" s="6"/>
      <c r="J62" s="6"/>
      <c r="K62" s="6"/>
      <c r="L62" s="6"/>
      <c r="M62" s="9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0">
        <f t="shared" si="6"/>
        <v>0</v>
      </c>
      <c r="AK62" s="30">
        <f t="shared" si="7"/>
        <v>0</v>
      </c>
      <c r="AL62" s="30">
        <f t="shared" si="8"/>
        <v>0</v>
      </c>
      <c r="AM62" s="30">
        <f t="shared" si="9"/>
        <v>0</v>
      </c>
      <c r="AN62" s="30">
        <f t="shared" si="10"/>
        <v>0</v>
      </c>
      <c r="AO62" s="30">
        <f t="shared" si="11"/>
        <v>0</v>
      </c>
    </row>
    <row r="63" spans="1:41" s="45" customFormat="1" ht="30" customHeight="1">
      <c r="A63" s="157">
        <v>23</v>
      </c>
      <c r="B63" s="137" t="s">
        <v>689</v>
      </c>
      <c r="C63" s="137" t="s">
        <v>86</v>
      </c>
      <c r="D63" s="137" t="s">
        <v>690</v>
      </c>
      <c r="E63" s="5"/>
      <c r="F63" s="6"/>
      <c r="G63" s="6"/>
      <c r="H63" s="6"/>
      <c r="I63" s="6"/>
      <c r="J63" s="6"/>
      <c r="K63" s="6"/>
      <c r="L63" s="6"/>
      <c r="M63" s="9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0">
        <f t="shared" ref="AJ63:AJ71" si="15">COUNTIF(E63:AI63,"BT")</f>
        <v>0</v>
      </c>
      <c r="AK63" s="30">
        <f t="shared" ref="AK63:AK71" si="16">COUNTIF(F63:AJ63,"D")</f>
        <v>0</v>
      </c>
      <c r="AL63" s="30">
        <f t="shared" ref="AL63:AL71" si="17">COUNTIF(G63:AK63,"ĐP")</f>
        <v>0</v>
      </c>
      <c r="AM63" s="30">
        <f t="shared" ref="AM63:AM71" si="18">COUNTIF(H71:AL71,"CT")</f>
        <v>0</v>
      </c>
      <c r="AN63" s="30">
        <f t="shared" ref="AN63:AN71" si="19">COUNTIF(I62:AM62,"HT")</f>
        <v>0</v>
      </c>
      <c r="AO63" s="30">
        <f t="shared" ref="AO63:AO71" si="20">COUNTIF(J62:AN62,"VK")</f>
        <v>0</v>
      </c>
    </row>
    <row r="64" spans="1:41" s="45" customFormat="1" ht="30.75" customHeight="1">
      <c r="A64" s="157">
        <v>24</v>
      </c>
      <c r="B64" s="137" t="s">
        <v>691</v>
      </c>
      <c r="C64" s="137" t="s">
        <v>692</v>
      </c>
      <c r="D64" s="137" t="s">
        <v>226</v>
      </c>
      <c r="E64" s="5"/>
      <c r="F64" s="6"/>
      <c r="G64" s="6"/>
      <c r="H64" s="6"/>
      <c r="I64" s="6"/>
      <c r="J64" s="6"/>
      <c r="K64" s="6"/>
      <c r="L64" s="6"/>
      <c r="M64" s="9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0">
        <f t="shared" si="15"/>
        <v>0</v>
      </c>
      <c r="AK64" s="30">
        <f t="shared" si="16"/>
        <v>0</v>
      </c>
      <c r="AL64" s="30">
        <f t="shared" si="17"/>
        <v>0</v>
      </c>
      <c r="AM64" s="30">
        <f t="shared" si="18"/>
        <v>0</v>
      </c>
      <c r="AN64" s="30">
        <f t="shared" si="19"/>
        <v>0</v>
      </c>
      <c r="AO64" s="30">
        <f t="shared" si="20"/>
        <v>0</v>
      </c>
    </row>
    <row r="65" spans="1:41" s="45" customFormat="1" ht="30.75" customHeight="1">
      <c r="A65" s="157">
        <v>25</v>
      </c>
      <c r="B65" s="137" t="s">
        <v>693</v>
      </c>
      <c r="C65" s="137" t="s">
        <v>694</v>
      </c>
      <c r="D65" s="137" t="s">
        <v>59</v>
      </c>
      <c r="E65" s="5"/>
      <c r="F65" s="6"/>
      <c r="G65" s="6"/>
      <c r="H65" s="6"/>
      <c r="I65" s="6"/>
      <c r="J65" s="6"/>
      <c r="K65" s="6"/>
      <c r="L65" s="6"/>
      <c r="M65" s="9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0">
        <f t="shared" si="15"/>
        <v>0</v>
      </c>
      <c r="AK65" s="30">
        <f t="shared" si="16"/>
        <v>0</v>
      </c>
      <c r="AL65" s="30">
        <f t="shared" si="17"/>
        <v>0</v>
      </c>
      <c r="AM65" s="30">
        <f t="shared" si="18"/>
        <v>0</v>
      </c>
      <c r="AN65" s="30">
        <f t="shared" si="19"/>
        <v>0</v>
      </c>
      <c r="AO65" s="30">
        <f t="shared" si="20"/>
        <v>0</v>
      </c>
    </row>
    <row r="66" spans="1:41" ht="51" customHeight="1">
      <c r="A66" s="157">
        <v>26</v>
      </c>
      <c r="B66" s="137" t="s">
        <v>695</v>
      </c>
      <c r="C66" s="137" t="s">
        <v>696</v>
      </c>
      <c r="D66" s="137" t="s">
        <v>697</v>
      </c>
      <c r="E66" s="5"/>
      <c r="F66" s="6"/>
      <c r="G66" s="6"/>
      <c r="H66" s="6"/>
      <c r="I66" s="6"/>
      <c r="J66" s="6"/>
      <c r="K66" s="6"/>
      <c r="L66" s="6"/>
      <c r="M66" s="9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0">
        <f t="shared" si="15"/>
        <v>0</v>
      </c>
      <c r="AK66" s="30">
        <f t="shared" si="16"/>
        <v>0</v>
      </c>
      <c r="AL66" s="30">
        <f t="shared" si="17"/>
        <v>0</v>
      </c>
      <c r="AM66" s="30">
        <f t="shared" si="18"/>
        <v>0</v>
      </c>
      <c r="AN66" s="30">
        <f t="shared" si="19"/>
        <v>0</v>
      </c>
      <c r="AO66" s="30">
        <f t="shared" si="20"/>
        <v>0</v>
      </c>
    </row>
    <row r="67" spans="1:41" ht="15.75" customHeight="1">
      <c r="A67" s="157">
        <v>27</v>
      </c>
      <c r="B67" s="137" t="s">
        <v>698</v>
      </c>
      <c r="C67" s="137" t="s">
        <v>699</v>
      </c>
      <c r="D67" s="137" t="s">
        <v>697</v>
      </c>
      <c r="E67" s="5"/>
      <c r="F67" s="6"/>
      <c r="G67" s="6"/>
      <c r="H67" s="6"/>
      <c r="I67" s="6"/>
      <c r="J67" s="6"/>
      <c r="K67" s="6"/>
      <c r="L67" s="6"/>
      <c r="M67" s="9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0">
        <f t="shared" si="15"/>
        <v>0</v>
      </c>
      <c r="AK67" s="30">
        <f t="shared" si="16"/>
        <v>0</v>
      </c>
      <c r="AL67" s="30">
        <f t="shared" si="17"/>
        <v>0</v>
      </c>
      <c r="AM67" s="30">
        <f t="shared" si="18"/>
        <v>0</v>
      </c>
      <c r="AN67" s="30">
        <f t="shared" si="19"/>
        <v>0</v>
      </c>
      <c r="AO67" s="30">
        <f t="shared" si="20"/>
        <v>0</v>
      </c>
    </row>
    <row r="68" spans="1:41" ht="15.75" customHeight="1">
      <c r="A68" s="157">
        <v>28</v>
      </c>
      <c r="B68" s="137" t="s">
        <v>700</v>
      </c>
      <c r="C68" s="137" t="s">
        <v>86</v>
      </c>
      <c r="D68" s="137" t="s">
        <v>63</v>
      </c>
      <c r="E68" s="5"/>
      <c r="F68" s="6"/>
      <c r="G68" s="6"/>
      <c r="H68" s="6"/>
      <c r="I68" s="6"/>
      <c r="J68" s="6"/>
      <c r="K68" s="6"/>
      <c r="L68" s="6"/>
      <c r="M68" s="9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0">
        <f t="shared" si="15"/>
        <v>0</v>
      </c>
      <c r="AK68" s="30">
        <f t="shared" si="16"/>
        <v>0</v>
      </c>
      <c r="AL68" s="30">
        <f t="shared" si="17"/>
        <v>0</v>
      </c>
      <c r="AM68" s="30">
        <f t="shared" si="18"/>
        <v>0</v>
      </c>
      <c r="AN68" s="30">
        <f t="shared" si="19"/>
        <v>0</v>
      </c>
      <c r="AO68" s="30">
        <f t="shared" si="20"/>
        <v>0</v>
      </c>
    </row>
    <row r="69" spans="1:41" ht="15.75" customHeight="1">
      <c r="A69" s="157">
        <v>29</v>
      </c>
      <c r="B69" s="137" t="s">
        <v>701</v>
      </c>
      <c r="C69" s="137" t="s">
        <v>87</v>
      </c>
      <c r="D69" s="137" t="s">
        <v>38</v>
      </c>
      <c r="E69" s="5"/>
      <c r="F69" s="6"/>
      <c r="G69" s="6"/>
      <c r="H69" s="6"/>
      <c r="I69" s="6"/>
      <c r="J69" s="6"/>
      <c r="K69" s="6"/>
      <c r="L69" s="6"/>
      <c r="M69" s="9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0">
        <f t="shared" si="15"/>
        <v>0</v>
      </c>
      <c r="AK69" s="30">
        <f t="shared" si="16"/>
        <v>0</v>
      </c>
      <c r="AL69" s="30">
        <f t="shared" si="17"/>
        <v>0</v>
      </c>
      <c r="AM69" s="30">
        <f t="shared" si="18"/>
        <v>0</v>
      </c>
      <c r="AN69" s="30">
        <f t="shared" si="19"/>
        <v>0</v>
      </c>
      <c r="AO69" s="30">
        <f t="shared" si="20"/>
        <v>0</v>
      </c>
    </row>
    <row r="70" spans="1:41" ht="15.75" customHeight="1">
      <c r="A70" s="157">
        <v>30</v>
      </c>
      <c r="B70" s="137" t="s">
        <v>702</v>
      </c>
      <c r="C70" s="137" t="s">
        <v>703</v>
      </c>
      <c r="D70" s="137" t="s">
        <v>93</v>
      </c>
      <c r="E70" s="5"/>
      <c r="F70" s="6"/>
      <c r="G70" s="6"/>
      <c r="H70" s="6"/>
      <c r="I70" s="6"/>
      <c r="J70" s="6"/>
      <c r="K70" s="6"/>
      <c r="L70" s="6"/>
      <c r="M70" s="9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0">
        <f t="shared" si="15"/>
        <v>0</v>
      </c>
      <c r="AK70" s="30">
        <f t="shared" si="16"/>
        <v>0</v>
      </c>
      <c r="AL70" s="30">
        <f t="shared" si="17"/>
        <v>0</v>
      </c>
      <c r="AM70" s="30">
        <f t="shared" si="18"/>
        <v>0</v>
      </c>
      <c r="AN70" s="30">
        <f t="shared" si="19"/>
        <v>0</v>
      </c>
      <c r="AO70" s="30">
        <f t="shared" si="20"/>
        <v>0</v>
      </c>
    </row>
    <row r="71" spans="1:41">
      <c r="A71" s="3">
        <v>32</v>
      </c>
      <c r="B71" s="41"/>
      <c r="C71" s="7"/>
      <c r="D71" s="8"/>
      <c r="E71" s="5"/>
      <c r="F71" s="6"/>
      <c r="G71" s="6"/>
      <c r="H71" s="6"/>
      <c r="I71" s="6"/>
      <c r="J71" s="6"/>
      <c r="K71" s="6"/>
      <c r="L71" s="6"/>
      <c r="M71" s="9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0">
        <f t="shared" si="15"/>
        <v>0</v>
      </c>
      <c r="AK71" s="30">
        <f t="shared" si="16"/>
        <v>0</v>
      </c>
      <c r="AL71" s="30">
        <f t="shared" si="17"/>
        <v>0</v>
      </c>
      <c r="AM71" s="30">
        <f t="shared" si="18"/>
        <v>0</v>
      </c>
      <c r="AN71" s="30">
        <f t="shared" si="19"/>
        <v>0</v>
      </c>
      <c r="AO71" s="30">
        <f t="shared" si="20"/>
        <v>0</v>
      </c>
    </row>
    <row r="72" spans="1:41">
      <c r="A72" s="3">
        <v>33</v>
      </c>
      <c r="B72" s="41"/>
      <c r="C72" s="7"/>
      <c r="D72" s="8"/>
      <c r="E72" s="3"/>
      <c r="F72" s="6"/>
      <c r="G72" s="6"/>
      <c r="H72" s="6"/>
      <c r="I72" s="6"/>
      <c r="J72" s="6"/>
      <c r="K72" s="6"/>
      <c r="L72" s="6"/>
      <c r="M72" s="9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0">
        <f t="shared" si="6"/>
        <v>0</v>
      </c>
      <c r="AK72" s="30">
        <f t="shared" si="7"/>
        <v>0</v>
      </c>
      <c r="AL72" s="30">
        <f t="shared" si="8"/>
        <v>0</v>
      </c>
      <c r="AM72" s="30">
        <f t="shared" si="9"/>
        <v>0</v>
      </c>
      <c r="AN72" s="30">
        <f t="shared" si="10"/>
        <v>0</v>
      </c>
      <c r="AO72" s="30">
        <f t="shared" si="11"/>
        <v>0</v>
      </c>
    </row>
    <row r="73" spans="1:41">
      <c r="A73" s="3">
        <v>34</v>
      </c>
      <c r="B73" s="41"/>
      <c r="C73" s="7"/>
      <c r="D73" s="8"/>
      <c r="E73" s="5"/>
      <c r="F73" s="6"/>
      <c r="G73" s="6"/>
      <c r="H73" s="6"/>
      <c r="I73" s="6"/>
      <c r="J73" s="6"/>
      <c r="K73" s="6"/>
      <c r="L73" s="6"/>
      <c r="M73" s="9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0">
        <f t="shared" si="6"/>
        <v>0</v>
      </c>
      <c r="AK73" s="30">
        <f t="shared" si="7"/>
        <v>0</v>
      </c>
      <c r="AL73" s="30">
        <f t="shared" si="8"/>
        <v>0</v>
      </c>
      <c r="AM73" s="30">
        <f t="shared" si="9"/>
        <v>0</v>
      </c>
      <c r="AN73" s="30">
        <f t="shared" si="10"/>
        <v>0</v>
      </c>
      <c r="AO73" s="30">
        <f t="shared" si="11"/>
        <v>0</v>
      </c>
    </row>
    <row r="74" spans="1:41">
      <c r="A74" s="217" t="s">
        <v>16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18"/>
      <c r="AJ74" s="3">
        <f>SUM(AJ41:AJ73)</f>
        <v>0</v>
      </c>
      <c r="AK74" s="3">
        <f>SUM(AK41:AK73)</f>
        <v>0</v>
      </c>
      <c r="AL74" s="3">
        <f>SUM(AL41:AL73)</f>
        <v>0</v>
      </c>
      <c r="AM74" s="30">
        <f t="shared" si="9"/>
        <v>0</v>
      </c>
      <c r="AN74" s="30">
        <f t="shared" si="10"/>
        <v>0</v>
      </c>
      <c r="AO74" s="30">
        <f t="shared" si="11"/>
        <v>0</v>
      </c>
    </row>
    <row r="75" spans="1:41">
      <c r="A75" s="24"/>
      <c r="B75" s="24"/>
      <c r="C75" s="226"/>
      <c r="D75" s="226"/>
      <c r="H75" s="51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41">
      <c r="C76" s="40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41">
      <c r="C77" s="40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:41">
      <c r="C78" s="226"/>
      <c r="D78" s="226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41">
      <c r="C79" s="226"/>
      <c r="D79" s="226"/>
      <c r="E79" s="226"/>
      <c r="F79" s="226"/>
      <c r="G79" s="226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41">
      <c r="C80" s="226"/>
      <c r="D80" s="226"/>
      <c r="E80" s="226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3:38">
      <c r="C81" s="226"/>
      <c r="D81" s="226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B5" zoomScale="55" zoomScaleNormal="55" workbookViewId="0">
      <selection activeCell="AA25" sqref="AA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211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40" t="s">
        <v>765</v>
      </c>
      <c r="AG6" s="240"/>
      <c r="AH6" s="240"/>
      <c r="AI6" s="240"/>
      <c r="AJ6" s="240"/>
      <c r="AK6" s="240"/>
      <c r="AL6" s="38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3" t="s">
        <v>5</v>
      </c>
      <c r="B8" s="36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3">
        <v>1</v>
      </c>
      <c r="B9" s="74" t="s">
        <v>704</v>
      </c>
      <c r="C9" s="126" t="s">
        <v>86</v>
      </c>
      <c r="D9" s="127" t="s">
        <v>65</v>
      </c>
      <c r="E9" s="88"/>
      <c r="F9" s="90"/>
      <c r="G9" s="90" t="s">
        <v>782</v>
      </c>
      <c r="H9" s="90"/>
      <c r="I9" s="90"/>
      <c r="J9" s="90"/>
      <c r="K9" s="90"/>
      <c r="L9" s="90"/>
      <c r="M9" s="90"/>
      <c r="N9" s="90"/>
      <c r="O9" s="77"/>
      <c r="P9" s="90"/>
      <c r="Q9" s="77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1"/>
      <c r="AN9" s="22"/>
      <c r="AO9" s="23"/>
    </row>
    <row r="10" spans="1:41" s="1" customFormat="1" ht="30" customHeight="1">
      <c r="A10" s="3">
        <v>2</v>
      </c>
      <c r="B10" s="74">
        <v>2010020147</v>
      </c>
      <c r="C10" s="126" t="s">
        <v>781</v>
      </c>
      <c r="D10" s="127" t="s">
        <v>61</v>
      </c>
      <c r="E10" s="88"/>
      <c r="F10" s="90" t="s">
        <v>8</v>
      </c>
      <c r="G10" s="90"/>
      <c r="H10" s="90"/>
      <c r="I10" s="90" t="s">
        <v>8</v>
      </c>
      <c r="J10" s="90"/>
      <c r="K10" s="90" t="s">
        <v>9</v>
      </c>
      <c r="L10" s="90" t="s">
        <v>8</v>
      </c>
      <c r="M10" s="90" t="s">
        <v>8</v>
      </c>
      <c r="N10" s="90" t="s">
        <v>8</v>
      </c>
      <c r="O10" s="77" t="s">
        <v>8</v>
      </c>
      <c r="P10" s="90" t="s">
        <v>8</v>
      </c>
      <c r="Q10" s="77"/>
      <c r="R10" s="90" t="s">
        <v>9</v>
      </c>
      <c r="S10" s="90" t="s">
        <v>9</v>
      </c>
      <c r="T10" s="90" t="s">
        <v>8</v>
      </c>
      <c r="U10" s="90"/>
      <c r="V10" s="90"/>
      <c r="W10" s="90" t="s">
        <v>8</v>
      </c>
      <c r="X10" s="90"/>
      <c r="Y10" s="90" t="s">
        <v>8</v>
      </c>
      <c r="Z10" s="90" t="s">
        <v>10</v>
      </c>
      <c r="AA10" s="90"/>
      <c r="AB10" s="90"/>
      <c r="AC10" s="90"/>
      <c r="AD10" s="90"/>
      <c r="AE10" s="90"/>
      <c r="AF10" s="90"/>
      <c r="AG10" s="90"/>
      <c r="AH10" s="90" t="s">
        <v>9</v>
      </c>
      <c r="AI10" s="90"/>
      <c r="AJ10" s="3">
        <f t="shared" ref="AJ10:AJ41" si="2">COUNTIF(E10:AI10,"K")+2*COUNTIF(E10:AI10,"2K")+COUNTIF(E10:AI10,"TK")+COUNTIF(E10:AI10,"KT")</f>
        <v>10</v>
      </c>
      <c r="AK10" s="3">
        <f t="shared" si="0"/>
        <v>4</v>
      </c>
      <c r="AL10" s="3">
        <f t="shared" si="1"/>
        <v>1</v>
      </c>
      <c r="AM10" s="23"/>
      <c r="AN10" s="23"/>
      <c r="AO10" s="23"/>
    </row>
    <row r="11" spans="1:41" s="1" customFormat="1" ht="30" customHeight="1">
      <c r="A11" s="108">
        <v>3</v>
      </c>
      <c r="B11" s="74" t="s">
        <v>705</v>
      </c>
      <c r="C11" s="126" t="s">
        <v>73</v>
      </c>
      <c r="D11" s="127" t="s">
        <v>71</v>
      </c>
      <c r="E11" s="88"/>
      <c r="F11" s="90"/>
      <c r="G11" s="90"/>
      <c r="H11" s="90"/>
      <c r="I11" s="90"/>
      <c r="J11" s="90"/>
      <c r="K11" s="90"/>
      <c r="L11" s="90"/>
      <c r="M11" s="90"/>
      <c r="N11" s="90"/>
      <c r="O11" s="77"/>
      <c r="P11" s="90"/>
      <c r="Q11" s="77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3">
        <f t="shared" si="2"/>
        <v>0</v>
      </c>
      <c r="AK11" s="3">
        <f t="shared" si="0"/>
        <v>0</v>
      </c>
      <c r="AL11" s="3">
        <f t="shared" si="1"/>
        <v>0</v>
      </c>
      <c r="AM11" s="23"/>
      <c r="AN11" s="23"/>
      <c r="AO11" s="23"/>
    </row>
    <row r="12" spans="1:41" s="1" customFormat="1" ht="30" customHeight="1">
      <c r="A12" s="108">
        <v>4</v>
      </c>
      <c r="B12" s="74" t="s">
        <v>706</v>
      </c>
      <c r="C12" s="126" t="s">
        <v>707</v>
      </c>
      <c r="D12" s="127" t="s">
        <v>71</v>
      </c>
      <c r="E12" s="88"/>
      <c r="F12" s="90"/>
      <c r="G12" s="90"/>
      <c r="H12" s="90"/>
      <c r="I12" s="90" t="s">
        <v>8</v>
      </c>
      <c r="J12" s="90"/>
      <c r="K12" s="90"/>
      <c r="L12" s="90"/>
      <c r="M12" s="90"/>
      <c r="N12" s="90"/>
      <c r="O12" s="77"/>
      <c r="P12" s="90"/>
      <c r="Q12" s="77"/>
      <c r="R12" s="90"/>
      <c r="S12" s="90"/>
      <c r="T12" s="90"/>
      <c r="U12" s="90"/>
      <c r="V12" s="90"/>
      <c r="W12" s="90"/>
      <c r="X12" s="90"/>
      <c r="Y12" s="90" t="s">
        <v>9</v>
      </c>
      <c r="Z12" s="90" t="s">
        <v>8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3">
        <f t="shared" si="2"/>
        <v>2</v>
      </c>
      <c r="AK12" s="3">
        <f t="shared" si="0"/>
        <v>1</v>
      </c>
      <c r="AL12" s="3">
        <f t="shared" si="1"/>
        <v>0</v>
      </c>
      <c r="AM12" s="23"/>
      <c r="AN12" s="23"/>
      <c r="AO12" s="23"/>
    </row>
    <row r="13" spans="1:41" s="1" customFormat="1" ht="30" customHeight="1">
      <c r="A13" s="108">
        <v>5</v>
      </c>
      <c r="B13" s="74" t="s">
        <v>708</v>
      </c>
      <c r="C13" s="126" t="s">
        <v>709</v>
      </c>
      <c r="D13" s="127" t="s">
        <v>710</v>
      </c>
      <c r="E13" s="88"/>
      <c r="F13" s="90"/>
      <c r="G13" s="90"/>
      <c r="H13" s="90"/>
      <c r="I13" s="90"/>
      <c r="J13" s="90"/>
      <c r="K13" s="90"/>
      <c r="L13" s="90"/>
      <c r="M13" s="90"/>
      <c r="N13" s="90"/>
      <c r="O13" s="77"/>
      <c r="P13" s="90"/>
      <c r="Q13" s="77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3">
        <f t="shared" si="2"/>
        <v>0</v>
      </c>
      <c r="AK13" s="3">
        <f t="shared" si="0"/>
        <v>0</v>
      </c>
      <c r="AL13" s="3">
        <f t="shared" si="1"/>
        <v>0</v>
      </c>
      <c r="AM13" s="23"/>
      <c r="AN13" s="23"/>
      <c r="AO13" s="23"/>
    </row>
    <row r="14" spans="1:41" s="1" customFormat="1" ht="30" customHeight="1">
      <c r="A14" s="108">
        <v>6</v>
      </c>
      <c r="B14" s="74" t="s">
        <v>711</v>
      </c>
      <c r="C14" s="126" t="s">
        <v>712</v>
      </c>
      <c r="D14" s="127" t="s">
        <v>236</v>
      </c>
      <c r="E14" s="88"/>
      <c r="F14" s="90"/>
      <c r="G14" s="90"/>
      <c r="H14" s="90"/>
      <c r="I14" s="90"/>
      <c r="J14" s="90"/>
      <c r="K14" s="90"/>
      <c r="L14" s="90"/>
      <c r="M14" s="90"/>
      <c r="N14" s="90" t="s">
        <v>10</v>
      </c>
      <c r="O14" s="77"/>
      <c r="P14" s="90"/>
      <c r="Q14" s="77"/>
      <c r="R14" s="90"/>
      <c r="S14" s="90"/>
      <c r="T14" s="90" t="s">
        <v>10</v>
      </c>
      <c r="U14" s="90"/>
      <c r="V14" s="90" t="s">
        <v>8</v>
      </c>
      <c r="W14" s="90" t="s">
        <v>8</v>
      </c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3">
        <f t="shared" si="2"/>
        <v>2</v>
      </c>
      <c r="AK14" s="3">
        <f t="shared" si="0"/>
        <v>0</v>
      </c>
      <c r="AL14" s="3">
        <f t="shared" si="1"/>
        <v>2</v>
      </c>
      <c r="AM14" s="23"/>
      <c r="AN14" s="23"/>
      <c r="AO14" s="23"/>
    </row>
    <row r="15" spans="1:41" s="1" customFormat="1" ht="30" customHeight="1">
      <c r="A15" s="108">
        <v>7</v>
      </c>
      <c r="B15" s="74" t="s">
        <v>713</v>
      </c>
      <c r="C15" s="126" t="s">
        <v>714</v>
      </c>
      <c r="D15" s="127" t="s">
        <v>236</v>
      </c>
      <c r="E15" s="88"/>
      <c r="F15" s="90"/>
      <c r="G15" s="90"/>
      <c r="H15" s="90"/>
      <c r="I15" s="90"/>
      <c r="J15" s="90"/>
      <c r="K15" s="90"/>
      <c r="L15" s="90"/>
      <c r="M15" s="90"/>
      <c r="N15" s="90"/>
      <c r="O15" s="77"/>
      <c r="P15" s="90"/>
      <c r="Q15" s="77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 t="s">
        <v>9</v>
      </c>
      <c r="AE15" s="90"/>
      <c r="AF15" s="90"/>
      <c r="AG15" s="90"/>
      <c r="AH15" s="90"/>
      <c r="AI15" s="90"/>
      <c r="AJ15" s="3">
        <f t="shared" si="2"/>
        <v>0</v>
      </c>
      <c r="AK15" s="3">
        <f t="shared" si="0"/>
        <v>1</v>
      </c>
      <c r="AL15" s="3">
        <f t="shared" si="1"/>
        <v>0</v>
      </c>
      <c r="AM15" s="23"/>
      <c r="AN15" s="23"/>
      <c r="AO15" s="23"/>
    </row>
    <row r="16" spans="1:41" s="1" customFormat="1" ht="30" customHeight="1">
      <c r="A16" s="108">
        <v>8</v>
      </c>
      <c r="B16" s="74" t="s">
        <v>715</v>
      </c>
      <c r="C16" s="126" t="s">
        <v>716</v>
      </c>
      <c r="D16" s="127" t="s">
        <v>236</v>
      </c>
      <c r="E16" s="88"/>
      <c r="F16" s="90"/>
      <c r="G16" s="90"/>
      <c r="H16" s="90"/>
      <c r="I16" s="90"/>
      <c r="J16" s="90"/>
      <c r="K16" s="90"/>
      <c r="L16" s="90" t="s">
        <v>8</v>
      </c>
      <c r="M16" s="90"/>
      <c r="N16" s="90"/>
      <c r="O16" s="77"/>
      <c r="P16" s="90"/>
      <c r="Q16" s="77"/>
      <c r="R16" s="90" t="s">
        <v>9</v>
      </c>
      <c r="S16" s="90" t="s">
        <v>8</v>
      </c>
      <c r="T16" s="90"/>
      <c r="U16" s="90"/>
      <c r="V16" s="90" t="s">
        <v>783</v>
      </c>
      <c r="W16" s="90" t="s">
        <v>8</v>
      </c>
      <c r="X16" s="90"/>
      <c r="Y16" s="90" t="s">
        <v>8</v>
      </c>
      <c r="Z16" s="90" t="s">
        <v>8</v>
      </c>
      <c r="AA16" s="90"/>
      <c r="AB16" s="90"/>
      <c r="AC16" s="90"/>
      <c r="AD16" s="90"/>
      <c r="AE16" s="90"/>
      <c r="AF16" s="90"/>
      <c r="AG16" s="90"/>
      <c r="AH16" s="90"/>
      <c r="AI16" s="90"/>
      <c r="AJ16" s="3">
        <f t="shared" si="2"/>
        <v>7</v>
      </c>
      <c r="AK16" s="3">
        <f t="shared" si="0"/>
        <v>1</v>
      </c>
      <c r="AL16" s="3">
        <f t="shared" si="1"/>
        <v>0</v>
      </c>
      <c r="AM16" s="23"/>
      <c r="AN16" s="23"/>
      <c r="AO16" s="23"/>
    </row>
    <row r="17" spans="1:41" s="1" customFormat="1" ht="30" customHeight="1">
      <c r="A17" s="108">
        <v>9</v>
      </c>
      <c r="B17" s="74" t="s">
        <v>717</v>
      </c>
      <c r="C17" s="126" t="s">
        <v>718</v>
      </c>
      <c r="D17" s="127" t="s">
        <v>30</v>
      </c>
      <c r="E17" s="88"/>
      <c r="F17" s="90"/>
      <c r="G17" s="90"/>
      <c r="H17" s="90"/>
      <c r="I17" s="90"/>
      <c r="J17" s="90"/>
      <c r="K17" s="90"/>
      <c r="L17" s="90" t="s">
        <v>8</v>
      </c>
      <c r="M17" s="90" t="s">
        <v>8</v>
      </c>
      <c r="N17" s="90"/>
      <c r="O17" s="77"/>
      <c r="P17" s="90"/>
      <c r="Q17" s="77"/>
      <c r="R17" s="90"/>
      <c r="S17" s="90" t="s">
        <v>9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 t="s">
        <v>8</v>
      </c>
      <c r="AE17" s="90"/>
      <c r="AF17" s="90"/>
      <c r="AG17" s="90"/>
      <c r="AH17" s="90"/>
      <c r="AI17" s="90"/>
      <c r="AJ17" s="3">
        <f t="shared" si="2"/>
        <v>3</v>
      </c>
      <c r="AK17" s="3">
        <f t="shared" si="0"/>
        <v>1</v>
      </c>
      <c r="AL17" s="3">
        <f t="shared" si="1"/>
        <v>0</v>
      </c>
      <c r="AM17" s="23"/>
      <c r="AN17" s="23"/>
      <c r="AO17" s="23"/>
    </row>
    <row r="18" spans="1:41" s="1" customFormat="1" ht="30" customHeight="1">
      <c r="A18" s="108">
        <v>10</v>
      </c>
      <c r="B18" s="74" t="s">
        <v>719</v>
      </c>
      <c r="C18" s="126" t="s">
        <v>720</v>
      </c>
      <c r="D18" s="127" t="s">
        <v>30</v>
      </c>
      <c r="E18" s="88"/>
      <c r="F18" s="90"/>
      <c r="G18" s="90"/>
      <c r="H18" s="90"/>
      <c r="I18" s="90"/>
      <c r="J18" s="90"/>
      <c r="K18" s="90"/>
      <c r="L18" s="90"/>
      <c r="M18" s="90"/>
      <c r="N18" s="90" t="s">
        <v>8</v>
      </c>
      <c r="O18" s="77"/>
      <c r="P18" s="90"/>
      <c r="Q18" s="77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 t="s">
        <v>9</v>
      </c>
      <c r="AJ18" s="3">
        <f t="shared" si="2"/>
        <v>1</v>
      </c>
      <c r="AK18" s="3">
        <f t="shared" si="0"/>
        <v>1</v>
      </c>
      <c r="AL18" s="3">
        <f t="shared" si="1"/>
        <v>0</v>
      </c>
      <c r="AM18" s="23"/>
      <c r="AN18" s="23"/>
      <c r="AO18" s="23"/>
    </row>
    <row r="19" spans="1:41" s="1" customFormat="1" ht="30" customHeight="1">
      <c r="A19" s="108">
        <v>11</v>
      </c>
      <c r="B19" s="74" t="s">
        <v>721</v>
      </c>
      <c r="C19" s="126" t="s">
        <v>103</v>
      </c>
      <c r="D19" s="127" t="s">
        <v>112</v>
      </c>
      <c r="E19" s="88"/>
      <c r="F19" s="90"/>
      <c r="G19" s="90"/>
      <c r="H19" s="90"/>
      <c r="I19" s="90"/>
      <c r="J19" s="90"/>
      <c r="K19" s="90"/>
      <c r="L19" s="90"/>
      <c r="M19" s="90"/>
      <c r="N19" s="90"/>
      <c r="O19" s="77"/>
      <c r="P19" s="90"/>
      <c r="Q19" s="77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3">
        <f t="shared" si="2"/>
        <v>0</v>
      </c>
      <c r="AK19" s="3">
        <f t="shared" si="0"/>
        <v>0</v>
      </c>
      <c r="AL19" s="3">
        <f t="shared" si="1"/>
        <v>0</v>
      </c>
      <c r="AM19" s="23"/>
      <c r="AN19" s="23"/>
      <c r="AO19" s="23"/>
    </row>
    <row r="20" spans="1:41" s="1" customFormat="1" ht="30" customHeight="1">
      <c r="A20" s="108">
        <v>12</v>
      </c>
      <c r="B20" s="74" t="s">
        <v>722</v>
      </c>
      <c r="C20" s="126" t="s">
        <v>121</v>
      </c>
      <c r="D20" s="127" t="s">
        <v>52</v>
      </c>
      <c r="E20" s="88"/>
      <c r="F20" s="90"/>
      <c r="G20" s="90"/>
      <c r="H20" s="90"/>
      <c r="I20" s="90"/>
      <c r="J20" s="90"/>
      <c r="K20" s="90"/>
      <c r="L20" s="90"/>
      <c r="M20" s="90"/>
      <c r="N20" s="90"/>
      <c r="O20" s="77"/>
      <c r="P20" s="90"/>
      <c r="Q20" s="77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3">
        <f t="shared" si="2"/>
        <v>0</v>
      </c>
      <c r="AK20" s="3">
        <f t="shared" si="0"/>
        <v>0</v>
      </c>
      <c r="AL20" s="3">
        <f t="shared" si="1"/>
        <v>0</v>
      </c>
      <c r="AM20" s="23"/>
      <c r="AN20" s="23"/>
      <c r="AO20" s="23"/>
    </row>
    <row r="21" spans="1:41" s="1" customFormat="1" ht="30" customHeight="1">
      <c r="A21" s="108">
        <v>13</v>
      </c>
      <c r="B21" s="74" t="s">
        <v>723</v>
      </c>
      <c r="C21" s="126" t="s">
        <v>245</v>
      </c>
      <c r="D21" s="127" t="s">
        <v>74</v>
      </c>
      <c r="E21" s="143"/>
      <c r="F21" s="143"/>
      <c r="G21" s="143"/>
      <c r="H21" s="143"/>
      <c r="I21" s="143"/>
      <c r="J21" s="143"/>
      <c r="K21" s="143"/>
      <c r="L21" s="143"/>
      <c r="M21" s="97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88" t="s">
        <v>9</v>
      </c>
      <c r="AJ21" s="3">
        <f t="shared" si="2"/>
        <v>0</v>
      </c>
      <c r="AK21" s="3">
        <f t="shared" si="0"/>
        <v>1</v>
      </c>
      <c r="AL21" s="3">
        <f t="shared" si="1"/>
        <v>0</v>
      </c>
      <c r="AM21" s="23"/>
      <c r="AN21" s="23"/>
      <c r="AO21" s="23"/>
    </row>
    <row r="22" spans="1:41" s="1" customFormat="1" ht="30" customHeight="1">
      <c r="A22" s="108">
        <v>14</v>
      </c>
      <c r="B22" s="74" t="s">
        <v>724</v>
      </c>
      <c r="C22" s="126" t="s">
        <v>725</v>
      </c>
      <c r="D22" s="127" t="s">
        <v>41</v>
      </c>
      <c r="E22" s="88"/>
      <c r="F22" s="90"/>
      <c r="G22" s="90"/>
      <c r="H22" s="90"/>
      <c r="I22" s="90"/>
      <c r="J22" s="90"/>
      <c r="K22" s="90"/>
      <c r="L22" s="90"/>
      <c r="M22" s="90"/>
      <c r="N22" s="90"/>
      <c r="O22" s="77"/>
      <c r="P22" s="90"/>
      <c r="Q22" s="77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4"/>
      <c r="AN22" s="235"/>
      <c r="AO22" s="23"/>
    </row>
    <row r="23" spans="1:41" s="1" customFormat="1" ht="30" customHeight="1">
      <c r="A23" s="108">
        <v>15</v>
      </c>
      <c r="B23" s="74" t="s">
        <v>726</v>
      </c>
      <c r="C23" s="126" t="s">
        <v>727</v>
      </c>
      <c r="D23" s="127" t="s">
        <v>46</v>
      </c>
      <c r="E23" s="88"/>
      <c r="F23" s="90"/>
      <c r="G23" s="90"/>
      <c r="H23" s="90" t="s">
        <v>9</v>
      </c>
      <c r="I23" s="90"/>
      <c r="J23" s="90"/>
      <c r="K23" s="90"/>
      <c r="L23" s="90"/>
      <c r="M23" s="90"/>
      <c r="N23" s="90"/>
      <c r="O23" s="77"/>
      <c r="P23" s="90" t="s">
        <v>9</v>
      </c>
      <c r="Q23" s="77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3">
        <f t="shared" si="2"/>
        <v>0</v>
      </c>
      <c r="AK23" s="3">
        <f t="shared" si="0"/>
        <v>2</v>
      </c>
      <c r="AL23" s="3">
        <f t="shared" si="1"/>
        <v>0</v>
      </c>
      <c r="AM23" s="23"/>
      <c r="AN23" s="23"/>
      <c r="AO23" s="23"/>
    </row>
    <row r="24" spans="1:41" s="1" customFormat="1" ht="30" customHeight="1">
      <c r="A24" s="108">
        <v>16</v>
      </c>
      <c r="B24" s="74" t="s">
        <v>728</v>
      </c>
      <c r="C24" s="126" t="s">
        <v>729</v>
      </c>
      <c r="D24" s="127" t="s">
        <v>55</v>
      </c>
      <c r="E24" s="88"/>
      <c r="F24" s="90"/>
      <c r="G24" s="90"/>
      <c r="H24" s="90"/>
      <c r="I24" s="90"/>
      <c r="J24" s="90"/>
      <c r="K24" s="90" t="s">
        <v>9</v>
      </c>
      <c r="L24" s="90"/>
      <c r="M24" s="90"/>
      <c r="N24" s="90"/>
      <c r="O24" s="77"/>
      <c r="P24" s="90"/>
      <c r="Q24" s="77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 t="s">
        <v>9</v>
      </c>
      <c r="AJ24" s="3">
        <f t="shared" si="2"/>
        <v>0</v>
      </c>
      <c r="AK24" s="3">
        <f t="shared" si="0"/>
        <v>2</v>
      </c>
      <c r="AL24" s="3">
        <f t="shared" si="1"/>
        <v>0</v>
      </c>
      <c r="AM24" s="23"/>
      <c r="AN24" s="23"/>
      <c r="AO24" s="23"/>
    </row>
    <row r="25" spans="1:41" s="1" customFormat="1" ht="30" customHeight="1">
      <c r="A25" s="108">
        <v>17</v>
      </c>
      <c r="B25" s="74" t="s">
        <v>730</v>
      </c>
      <c r="C25" s="126" t="s">
        <v>731</v>
      </c>
      <c r="D25" s="127" t="s">
        <v>220</v>
      </c>
      <c r="E25" s="88" t="s">
        <v>9</v>
      </c>
      <c r="F25" s="90"/>
      <c r="G25" s="90"/>
      <c r="H25" s="90"/>
      <c r="I25" s="90"/>
      <c r="J25" s="90"/>
      <c r="K25" s="90"/>
      <c r="L25" s="90"/>
      <c r="M25" s="90"/>
      <c r="N25" s="90"/>
      <c r="O25" s="77"/>
      <c r="P25" s="90"/>
      <c r="Q25" s="77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3">
        <f t="shared" si="2"/>
        <v>0</v>
      </c>
      <c r="AK25" s="3">
        <f t="shared" si="0"/>
        <v>1</v>
      </c>
      <c r="AL25" s="3">
        <f t="shared" si="1"/>
        <v>0</v>
      </c>
      <c r="AM25" s="23"/>
      <c r="AN25" s="23"/>
      <c r="AO25" s="23"/>
    </row>
    <row r="26" spans="1:41" s="1" customFormat="1" ht="30" customHeight="1">
      <c r="A26" s="108">
        <v>18</v>
      </c>
      <c r="B26" s="74" t="s">
        <v>732</v>
      </c>
      <c r="C26" s="126" t="s">
        <v>70</v>
      </c>
      <c r="D26" s="127" t="s">
        <v>31</v>
      </c>
      <c r="E26" s="88"/>
      <c r="F26" s="90"/>
      <c r="G26" s="90"/>
      <c r="H26" s="90"/>
      <c r="I26" s="90"/>
      <c r="J26" s="90"/>
      <c r="K26" s="90"/>
      <c r="L26" s="90" t="s">
        <v>8</v>
      </c>
      <c r="M26" s="90"/>
      <c r="N26" s="90"/>
      <c r="O26" s="77"/>
      <c r="P26" s="90"/>
      <c r="Q26" s="77"/>
      <c r="R26" s="90"/>
      <c r="S26" s="90"/>
      <c r="T26" s="90"/>
      <c r="U26" s="90"/>
      <c r="V26" s="90"/>
      <c r="W26" s="90" t="s">
        <v>9</v>
      </c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3">
        <f t="shared" si="2"/>
        <v>1</v>
      </c>
      <c r="AK26" s="3">
        <f t="shared" si="0"/>
        <v>1</v>
      </c>
      <c r="AL26" s="3">
        <f t="shared" si="1"/>
        <v>0</v>
      </c>
      <c r="AM26" s="23"/>
      <c r="AN26" s="23"/>
      <c r="AO26" s="23"/>
    </row>
    <row r="27" spans="1:41" s="1" customFormat="1" ht="30" customHeight="1">
      <c r="A27" s="108">
        <v>19</v>
      </c>
      <c r="B27" s="74" t="s">
        <v>733</v>
      </c>
      <c r="C27" s="126" t="s">
        <v>734</v>
      </c>
      <c r="D27" s="127" t="s">
        <v>14</v>
      </c>
      <c r="E27" s="88"/>
      <c r="F27" s="90"/>
      <c r="G27" s="90"/>
      <c r="H27" s="90"/>
      <c r="I27" s="90" t="s">
        <v>9</v>
      </c>
      <c r="J27" s="90"/>
      <c r="K27" s="90"/>
      <c r="L27" s="90"/>
      <c r="M27" s="90"/>
      <c r="N27" s="90"/>
      <c r="O27" s="77" t="s">
        <v>9</v>
      </c>
      <c r="P27" s="90"/>
      <c r="Q27" s="77"/>
      <c r="R27" s="90"/>
      <c r="S27" s="90"/>
      <c r="T27" s="90"/>
      <c r="U27" s="90"/>
      <c r="V27" s="90"/>
      <c r="W27" s="90" t="s">
        <v>8</v>
      </c>
      <c r="X27" s="90"/>
      <c r="Y27" s="90"/>
      <c r="Z27" s="90"/>
      <c r="AA27" s="90"/>
      <c r="AB27" s="90"/>
      <c r="AC27" s="90"/>
      <c r="AD27" s="90"/>
      <c r="AE27" s="90"/>
      <c r="AF27" s="90" t="s">
        <v>9</v>
      </c>
      <c r="AG27" s="90"/>
      <c r="AH27" s="90"/>
      <c r="AI27" s="90" t="s">
        <v>9</v>
      </c>
      <c r="AJ27" s="3">
        <f t="shared" si="2"/>
        <v>1</v>
      </c>
      <c r="AK27" s="3">
        <f t="shared" si="0"/>
        <v>4</v>
      </c>
      <c r="AL27" s="3">
        <f t="shared" si="1"/>
        <v>0</v>
      </c>
      <c r="AM27" s="23"/>
      <c r="AN27" s="23"/>
      <c r="AO27" s="23"/>
    </row>
    <row r="28" spans="1:41" s="1" customFormat="1" ht="30" customHeight="1">
      <c r="A28" s="108">
        <v>20</v>
      </c>
      <c r="B28" s="74" t="s">
        <v>735</v>
      </c>
      <c r="C28" s="126" t="s">
        <v>117</v>
      </c>
      <c r="D28" s="127" t="s">
        <v>33</v>
      </c>
      <c r="E28" s="88"/>
      <c r="F28" s="90"/>
      <c r="G28" s="90"/>
      <c r="H28" s="90"/>
      <c r="I28" s="90"/>
      <c r="J28" s="90"/>
      <c r="K28" s="90"/>
      <c r="L28" s="90"/>
      <c r="M28" s="90" t="s">
        <v>8</v>
      </c>
      <c r="N28" s="90"/>
      <c r="O28" s="77"/>
      <c r="P28" s="90"/>
      <c r="Q28" s="77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3">
        <f t="shared" si="2"/>
        <v>1</v>
      </c>
      <c r="AK28" s="3">
        <f t="shared" si="0"/>
        <v>0</v>
      </c>
      <c r="AL28" s="3">
        <f t="shared" si="1"/>
        <v>0</v>
      </c>
      <c r="AM28" s="23"/>
      <c r="AN28" s="23"/>
      <c r="AO28" s="23"/>
    </row>
    <row r="29" spans="1:41" s="1" customFormat="1" ht="30" customHeight="1">
      <c r="A29" s="108">
        <v>21</v>
      </c>
      <c r="B29" s="198" t="s">
        <v>736</v>
      </c>
      <c r="C29" s="176" t="s">
        <v>39</v>
      </c>
      <c r="D29" s="175" t="s">
        <v>15</v>
      </c>
      <c r="E29" s="94"/>
      <c r="F29" s="91" t="s">
        <v>8</v>
      </c>
      <c r="G29" s="91"/>
      <c r="H29" s="91"/>
      <c r="I29" s="91" t="s">
        <v>8</v>
      </c>
      <c r="J29" s="91"/>
      <c r="K29" s="91"/>
      <c r="L29" s="91" t="s">
        <v>8</v>
      </c>
      <c r="M29" s="91" t="s">
        <v>8</v>
      </c>
      <c r="N29" s="91" t="s">
        <v>8</v>
      </c>
      <c r="O29" s="102" t="s">
        <v>8</v>
      </c>
      <c r="P29" s="91" t="s">
        <v>8</v>
      </c>
      <c r="Q29" s="102"/>
      <c r="R29" s="91"/>
      <c r="S29" s="91" t="s">
        <v>8</v>
      </c>
      <c r="T29" s="91" t="s">
        <v>8</v>
      </c>
      <c r="U29" s="91"/>
      <c r="V29" s="91" t="s">
        <v>783</v>
      </c>
      <c r="W29" s="91" t="s">
        <v>8</v>
      </c>
      <c r="X29" s="91"/>
      <c r="Y29" s="91" t="s">
        <v>8</v>
      </c>
      <c r="Z29" s="91" t="s">
        <v>8</v>
      </c>
      <c r="AA29" s="241" t="s">
        <v>785</v>
      </c>
      <c r="AB29" s="242"/>
      <c r="AC29" s="242"/>
      <c r="AD29" s="242"/>
      <c r="AE29" s="242"/>
      <c r="AF29" s="242"/>
      <c r="AG29" s="242"/>
      <c r="AH29" s="242"/>
      <c r="AI29" s="243"/>
      <c r="AJ29" s="39">
        <f t="shared" si="2"/>
        <v>14</v>
      </c>
      <c r="AK29" s="39">
        <f t="shared" si="0"/>
        <v>0</v>
      </c>
      <c r="AL29" s="39">
        <f t="shared" si="1"/>
        <v>0</v>
      </c>
      <c r="AM29" s="23"/>
      <c r="AN29" s="23"/>
      <c r="AO29" s="23"/>
    </row>
    <row r="30" spans="1:41" s="1" customFormat="1" ht="30" customHeight="1">
      <c r="A30" s="108">
        <v>22</v>
      </c>
      <c r="B30" s="74" t="s">
        <v>737</v>
      </c>
      <c r="C30" s="126" t="s">
        <v>738</v>
      </c>
      <c r="D30" s="127" t="s">
        <v>91</v>
      </c>
      <c r="E30" s="138"/>
      <c r="F30" s="139"/>
      <c r="G30" s="139"/>
      <c r="H30" s="139"/>
      <c r="I30" s="139"/>
      <c r="J30" s="139"/>
      <c r="K30" s="139"/>
      <c r="L30" s="139"/>
      <c r="M30" s="90"/>
      <c r="N30" s="139"/>
      <c r="O30" s="140"/>
      <c r="P30" s="139"/>
      <c r="Q30" s="140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6">
        <f t="shared" ref="AJ30:AJ36" si="3">COUNTIF(E30:AI30,"K")+2*COUNTIF(E30:AI30,"2K")+COUNTIF(E30:AI30,"TK")+COUNTIF(E30:AI30,"KT")</f>
        <v>0</v>
      </c>
      <c r="AK30" s="136">
        <f t="shared" ref="AK30:AK36" si="4">COUNTIF(E30:AI30,"P")+2*COUNTIF(F30:AJ30,"2P")</f>
        <v>0</v>
      </c>
      <c r="AL30" s="136">
        <f t="shared" ref="AL30:AL36" si="5">COUNTIF(E30:AI30,"T")+2*COUNTIF(E30:AI30,"2T")+COUNTIF(E30:AI30,"TK")+COUNTIF(E30:AI30,"KT")</f>
        <v>0</v>
      </c>
      <c r="AM30" s="23"/>
      <c r="AN30" s="23"/>
      <c r="AO30" s="23"/>
    </row>
    <row r="31" spans="1:41" s="1" customFormat="1" ht="30" customHeight="1">
      <c r="A31" s="108">
        <v>23</v>
      </c>
      <c r="B31" s="74" t="s">
        <v>739</v>
      </c>
      <c r="C31" s="126" t="s">
        <v>740</v>
      </c>
      <c r="D31" s="127" t="s">
        <v>56</v>
      </c>
      <c r="E31" s="138"/>
      <c r="F31" s="139"/>
      <c r="G31" s="139"/>
      <c r="H31" s="139"/>
      <c r="I31" s="139" t="s">
        <v>8</v>
      </c>
      <c r="J31" s="139"/>
      <c r="K31" s="139"/>
      <c r="L31" s="139"/>
      <c r="M31" s="90"/>
      <c r="N31" s="139"/>
      <c r="O31" s="140" t="s">
        <v>8</v>
      </c>
      <c r="P31" s="139"/>
      <c r="Q31" s="140"/>
      <c r="R31" s="139"/>
      <c r="S31" s="139"/>
      <c r="T31" s="139"/>
      <c r="U31" s="139"/>
      <c r="V31" s="139" t="s">
        <v>783</v>
      </c>
      <c r="W31" s="139" t="s">
        <v>8</v>
      </c>
      <c r="X31" s="139"/>
      <c r="Y31" s="139"/>
      <c r="Z31" s="139"/>
      <c r="AA31" s="139"/>
      <c r="AB31" s="139" t="s">
        <v>9</v>
      </c>
      <c r="AC31" s="139"/>
      <c r="AD31" s="139" t="s">
        <v>8</v>
      </c>
      <c r="AE31" s="139"/>
      <c r="AF31" s="139"/>
      <c r="AG31" s="139"/>
      <c r="AH31" s="139"/>
      <c r="AI31" s="139"/>
      <c r="AJ31" s="136">
        <f t="shared" si="3"/>
        <v>6</v>
      </c>
      <c r="AK31" s="136">
        <f t="shared" si="4"/>
        <v>1</v>
      </c>
      <c r="AL31" s="136">
        <f t="shared" si="5"/>
        <v>0</v>
      </c>
      <c r="AM31" s="23"/>
      <c r="AN31" s="23"/>
      <c r="AO31" s="23"/>
    </row>
    <row r="32" spans="1:41" s="1" customFormat="1" ht="30" customHeight="1">
      <c r="A32" s="108">
        <v>24</v>
      </c>
      <c r="B32" s="74" t="s">
        <v>741</v>
      </c>
      <c r="C32" s="126" t="s">
        <v>193</v>
      </c>
      <c r="D32" s="127" t="s">
        <v>57</v>
      </c>
      <c r="E32" s="138"/>
      <c r="F32" s="139"/>
      <c r="G32" s="139"/>
      <c r="H32" s="139"/>
      <c r="I32" s="139"/>
      <c r="J32" s="139"/>
      <c r="K32" s="139"/>
      <c r="L32" s="139"/>
      <c r="M32" s="90"/>
      <c r="N32" s="139"/>
      <c r="O32" s="140"/>
      <c r="P32" s="139"/>
      <c r="Q32" s="140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6">
        <f t="shared" si="3"/>
        <v>0</v>
      </c>
      <c r="AK32" s="136">
        <f t="shared" si="4"/>
        <v>0</v>
      </c>
      <c r="AL32" s="136">
        <f t="shared" si="5"/>
        <v>0</v>
      </c>
      <c r="AM32" s="23"/>
      <c r="AN32" s="23"/>
      <c r="AO32" s="23"/>
    </row>
    <row r="33" spans="1:44" s="1" customFormat="1" ht="30" customHeight="1">
      <c r="A33" s="108">
        <v>25</v>
      </c>
      <c r="B33" s="74" t="s">
        <v>742</v>
      </c>
      <c r="C33" s="126" t="s">
        <v>36</v>
      </c>
      <c r="D33" s="127" t="s">
        <v>57</v>
      </c>
      <c r="E33" s="138"/>
      <c r="F33" s="139"/>
      <c r="G33" s="139"/>
      <c r="H33" s="139"/>
      <c r="I33" s="139"/>
      <c r="J33" s="139"/>
      <c r="K33" s="139"/>
      <c r="L33" s="139"/>
      <c r="M33" s="90"/>
      <c r="N33" s="139"/>
      <c r="O33" s="140"/>
      <c r="P33" s="139"/>
      <c r="Q33" s="140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6">
        <f t="shared" si="3"/>
        <v>0</v>
      </c>
      <c r="AK33" s="136">
        <f t="shared" si="4"/>
        <v>0</v>
      </c>
      <c r="AL33" s="136">
        <f t="shared" si="5"/>
        <v>0</v>
      </c>
      <c r="AM33" s="23"/>
      <c r="AN33" s="23"/>
      <c r="AO33" s="23"/>
    </row>
    <row r="34" spans="1:44" s="1" customFormat="1" ht="30" customHeight="1">
      <c r="A34" s="108">
        <v>26</v>
      </c>
      <c r="B34" s="74" t="s">
        <v>744</v>
      </c>
      <c r="C34" s="126" t="s">
        <v>292</v>
      </c>
      <c r="D34" s="127" t="s">
        <v>96</v>
      </c>
      <c r="E34" s="138"/>
      <c r="F34" s="139"/>
      <c r="G34" s="139"/>
      <c r="H34" s="139"/>
      <c r="I34" s="139"/>
      <c r="J34" s="139"/>
      <c r="K34" s="139"/>
      <c r="L34" s="139"/>
      <c r="M34" s="90"/>
      <c r="N34" s="139"/>
      <c r="O34" s="140"/>
      <c r="P34" s="139"/>
      <c r="Q34" s="140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 t="s">
        <v>10</v>
      </c>
      <c r="AC34" s="139"/>
      <c r="AD34" s="139"/>
      <c r="AE34" s="139"/>
      <c r="AF34" s="139"/>
      <c r="AG34" s="139"/>
      <c r="AH34" s="139"/>
      <c r="AI34" s="139"/>
      <c r="AJ34" s="136">
        <f t="shared" si="3"/>
        <v>0</v>
      </c>
      <c r="AK34" s="136">
        <f t="shared" si="4"/>
        <v>0</v>
      </c>
      <c r="AL34" s="136">
        <f t="shared" si="5"/>
        <v>1</v>
      </c>
      <c r="AM34" s="23"/>
      <c r="AN34" s="23"/>
      <c r="AO34" s="23"/>
    </row>
    <row r="35" spans="1:44" s="1" customFormat="1" ht="30" customHeight="1">
      <c r="A35" s="108">
        <v>27</v>
      </c>
      <c r="B35" s="74" t="s">
        <v>745</v>
      </c>
      <c r="C35" s="126" t="s">
        <v>42</v>
      </c>
      <c r="D35" s="127" t="s">
        <v>96</v>
      </c>
      <c r="E35" s="138"/>
      <c r="F35" s="139"/>
      <c r="G35" s="139"/>
      <c r="H35" s="139"/>
      <c r="I35" s="139" t="s">
        <v>8</v>
      </c>
      <c r="J35" s="139"/>
      <c r="K35" s="139" t="s">
        <v>8</v>
      </c>
      <c r="L35" s="139"/>
      <c r="M35" s="90"/>
      <c r="N35" s="139"/>
      <c r="O35" s="140"/>
      <c r="P35" s="139" t="s">
        <v>9</v>
      </c>
      <c r="Q35" s="140"/>
      <c r="R35" s="139"/>
      <c r="S35" s="139"/>
      <c r="T35" s="139"/>
      <c r="U35" s="139"/>
      <c r="V35" s="139"/>
      <c r="W35" s="139"/>
      <c r="X35" s="139"/>
      <c r="Y35" s="139"/>
      <c r="Z35" s="139" t="s">
        <v>8</v>
      </c>
      <c r="AA35" s="139"/>
      <c r="AB35" s="139"/>
      <c r="AC35" s="139"/>
      <c r="AD35" s="139"/>
      <c r="AE35" s="139"/>
      <c r="AF35" s="139"/>
      <c r="AG35" s="139"/>
      <c r="AH35" s="139"/>
      <c r="AI35" s="139"/>
      <c r="AJ35" s="136">
        <f t="shared" si="3"/>
        <v>3</v>
      </c>
      <c r="AK35" s="136">
        <f t="shared" si="4"/>
        <v>1</v>
      </c>
      <c r="AL35" s="136">
        <f t="shared" si="5"/>
        <v>0</v>
      </c>
      <c r="AM35" s="23"/>
      <c r="AN35" s="23"/>
      <c r="AO35" s="23"/>
    </row>
    <row r="36" spans="1:44" s="1" customFormat="1" ht="30" customHeight="1">
      <c r="A36" s="108">
        <v>28</v>
      </c>
      <c r="B36" s="74" t="s">
        <v>746</v>
      </c>
      <c r="C36" s="126" t="s">
        <v>747</v>
      </c>
      <c r="D36" s="127" t="s">
        <v>748</v>
      </c>
      <c r="E36" s="138"/>
      <c r="F36" s="139"/>
      <c r="G36" s="139"/>
      <c r="H36" s="139"/>
      <c r="I36" s="139"/>
      <c r="J36" s="139"/>
      <c r="K36" s="139"/>
      <c r="L36" s="139"/>
      <c r="M36" s="90"/>
      <c r="N36" s="139"/>
      <c r="O36" s="140"/>
      <c r="P36" s="139"/>
      <c r="Q36" s="140"/>
      <c r="R36" s="139"/>
      <c r="S36" s="139"/>
      <c r="T36" s="139"/>
      <c r="U36" s="139"/>
      <c r="V36" s="139" t="s">
        <v>8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6">
        <f t="shared" si="3"/>
        <v>1</v>
      </c>
      <c r="AK36" s="136">
        <f t="shared" si="4"/>
        <v>0</v>
      </c>
      <c r="AL36" s="136">
        <f t="shared" si="5"/>
        <v>0</v>
      </c>
      <c r="AM36" s="23"/>
      <c r="AN36" s="23"/>
      <c r="AO36" s="23"/>
    </row>
    <row r="37" spans="1:44" s="1" customFormat="1" ht="26.45" customHeight="1">
      <c r="A37" s="108">
        <v>29</v>
      </c>
      <c r="B37" s="74" t="s">
        <v>749</v>
      </c>
      <c r="C37" s="126" t="s">
        <v>750</v>
      </c>
      <c r="D37" s="127" t="s">
        <v>63</v>
      </c>
      <c r="E37" s="88"/>
      <c r="F37" s="90"/>
      <c r="G37" s="90"/>
      <c r="H37" s="90"/>
      <c r="I37" s="90"/>
      <c r="J37" s="90"/>
      <c r="K37" s="90"/>
      <c r="L37" s="90"/>
      <c r="M37" s="90"/>
      <c r="N37" s="90" t="s">
        <v>10</v>
      </c>
      <c r="O37" s="77"/>
      <c r="P37" s="90"/>
      <c r="Q37" s="77"/>
      <c r="R37" s="90"/>
      <c r="S37" s="90"/>
      <c r="T37" s="90" t="s">
        <v>10</v>
      </c>
      <c r="U37" s="90"/>
      <c r="V37" s="90"/>
      <c r="W37" s="90" t="s">
        <v>10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3">
        <f t="shared" si="2"/>
        <v>0</v>
      </c>
      <c r="AK37" s="3">
        <f t="shared" si="0"/>
        <v>0</v>
      </c>
      <c r="AL37" s="3">
        <f t="shared" si="1"/>
        <v>3</v>
      </c>
      <c r="AM37" s="25"/>
      <c r="AN37" s="24"/>
      <c r="AO37" s="24"/>
      <c r="AP37" s="31"/>
      <c r="AQ37"/>
      <c r="AR37"/>
    </row>
    <row r="38" spans="1:44" s="1" customFormat="1" ht="30" customHeight="1">
      <c r="A38" s="108">
        <v>30</v>
      </c>
      <c r="B38" s="74" t="s">
        <v>751</v>
      </c>
      <c r="C38" s="126" t="s">
        <v>752</v>
      </c>
      <c r="D38" s="127" t="s">
        <v>229</v>
      </c>
      <c r="E38" s="88" t="s">
        <v>8</v>
      </c>
      <c r="F38" s="90"/>
      <c r="G38" s="90"/>
      <c r="H38" s="90" t="s">
        <v>9</v>
      </c>
      <c r="I38" s="90"/>
      <c r="J38" s="90"/>
      <c r="K38" s="90" t="s">
        <v>9</v>
      </c>
      <c r="L38" s="90" t="s">
        <v>8</v>
      </c>
      <c r="M38" s="90"/>
      <c r="N38" s="90"/>
      <c r="O38" s="77"/>
      <c r="P38" s="90"/>
      <c r="Q38" s="77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 t="s">
        <v>10</v>
      </c>
      <c r="AC38" s="90" t="s">
        <v>10</v>
      </c>
      <c r="AD38" s="90"/>
      <c r="AE38" s="90"/>
      <c r="AF38" s="90"/>
      <c r="AG38" s="90"/>
      <c r="AH38" s="90"/>
      <c r="AI38" s="90"/>
      <c r="AJ38" s="3">
        <f t="shared" si="2"/>
        <v>2</v>
      </c>
      <c r="AK38" s="3">
        <f t="shared" si="0"/>
        <v>2</v>
      </c>
      <c r="AL38" s="3">
        <f t="shared" si="1"/>
        <v>2</v>
      </c>
      <c r="AM38" s="25"/>
      <c r="AN38" s="23"/>
      <c r="AO38" s="23"/>
    </row>
    <row r="39" spans="1:44" s="1" customFormat="1" ht="41.25" customHeight="1">
      <c r="A39" s="108">
        <v>31</v>
      </c>
      <c r="B39" s="74" t="s">
        <v>753</v>
      </c>
      <c r="C39" s="126" t="s">
        <v>754</v>
      </c>
      <c r="D39" s="127" t="s">
        <v>38</v>
      </c>
      <c r="E39" s="88"/>
      <c r="F39" s="90"/>
      <c r="G39" s="90"/>
      <c r="H39" s="90"/>
      <c r="I39" s="90"/>
      <c r="J39" s="90"/>
      <c r="K39" s="90"/>
      <c r="L39" s="90"/>
      <c r="M39" s="90"/>
      <c r="N39" s="90"/>
      <c r="O39" s="77"/>
      <c r="P39" s="90"/>
      <c r="Q39" s="77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4" s="1" customFormat="1" ht="30" customHeight="1">
      <c r="A40" s="108">
        <v>32</v>
      </c>
      <c r="B40" s="74" t="s">
        <v>755</v>
      </c>
      <c r="C40" s="126" t="s">
        <v>245</v>
      </c>
      <c r="D40" s="127" t="s">
        <v>81</v>
      </c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77"/>
      <c r="P40" s="90"/>
      <c r="Q40" s="77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3">
        <f t="shared" si="2"/>
        <v>0</v>
      </c>
      <c r="AK40" s="3">
        <f t="shared" si="0"/>
        <v>0</v>
      </c>
      <c r="AL40" s="3">
        <f t="shared" si="1"/>
        <v>0</v>
      </c>
      <c r="AM40" s="28"/>
      <c r="AN40" s="85"/>
      <c r="AO40" s="29"/>
    </row>
    <row r="41" spans="1:44" s="1" customFormat="1" ht="30" customHeight="1">
      <c r="A41" s="108">
        <v>33</v>
      </c>
      <c r="B41" s="74" t="s">
        <v>756</v>
      </c>
      <c r="C41" s="126" t="s">
        <v>757</v>
      </c>
      <c r="D41" s="127" t="s">
        <v>115</v>
      </c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77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3">
        <f t="shared" si="2"/>
        <v>0</v>
      </c>
      <c r="AK41" s="3">
        <f t="shared" si="0"/>
        <v>0</v>
      </c>
      <c r="AL41" s="3">
        <f t="shared" si="1"/>
        <v>0</v>
      </c>
      <c r="AM41" s="30"/>
      <c r="AN41" s="30"/>
      <c r="AO41" s="30"/>
      <c r="AP41" s="234"/>
      <c r="AQ41" s="235"/>
    </row>
    <row r="42" spans="1:44" s="1" customFormat="1" ht="30" customHeight="1">
      <c r="A42" s="88">
        <v>34</v>
      </c>
      <c r="B42" s="74" t="s">
        <v>758</v>
      </c>
      <c r="C42" s="126" t="s">
        <v>759</v>
      </c>
      <c r="D42" s="127" t="s">
        <v>760</v>
      </c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77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84">
        <f t="shared" ref="AJ42" si="6">COUNTIF(E42:AI42,"K")+2*COUNTIF(E42:AI42,"2K")+COUNTIF(E42:AI42,"TK")+COUNTIF(E42:AI42,"KT")</f>
        <v>0</v>
      </c>
      <c r="AK42" s="184">
        <f t="shared" ref="AK42" si="7">COUNTIF(E42:AI42,"P")+2*COUNTIF(F42:AJ42,"2P")</f>
        <v>0</v>
      </c>
      <c r="AL42" s="184">
        <f t="shared" ref="AL42" si="8">COUNTIF(E42:AI42,"T")+2*COUNTIF(E42:AI42,"2T")+COUNTIF(E42:AI42,"TK")+COUNTIF(E42:AI42,"KT")</f>
        <v>0</v>
      </c>
      <c r="AM42" s="30"/>
      <c r="AN42" s="30"/>
      <c r="AO42" s="30"/>
      <c r="AP42" s="180"/>
      <c r="AQ42" s="179"/>
    </row>
    <row r="43" spans="1:44" s="1" customFormat="1" ht="30" customHeight="1">
      <c r="A43" s="236" t="s">
        <v>16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37">
        <f>SUM(AJ9:AJ42)</f>
        <v>54</v>
      </c>
      <c r="AK43" s="185">
        <f t="shared" ref="AK43:AL43" si="9">SUM(AK9:AK42)</f>
        <v>24</v>
      </c>
      <c r="AL43" s="185">
        <f t="shared" si="9"/>
        <v>9</v>
      </c>
      <c r="AM43" s="30"/>
      <c r="AN43" s="30"/>
      <c r="AO43" s="30"/>
      <c r="AP43" s="23"/>
      <c r="AQ43" s="23"/>
    </row>
    <row r="44" spans="1:44" s="1" customFormat="1" ht="30" customHeight="1">
      <c r="A44" s="9"/>
      <c r="B44" s="9"/>
      <c r="C44" s="10"/>
      <c r="D44" s="10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9"/>
      <c r="AK44" s="9"/>
      <c r="AL44" s="9"/>
      <c r="AM44" s="30"/>
      <c r="AN44" s="30"/>
      <c r="AO44" s="30"/>
      <c r="AP44" s="23"/>
      <c r="AQ44" s="23"/>
    </row>
    <row r="45" spans="1:44" s="1" customFormat="1" ht="30" customHeight="1">
      <c r="A45" s="237" t="s">
        <v>17</v>
      </c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9"/>
      <c r="AJ45" s="26" t="s">
        <v>18</v>
      </c>
      <c r="AK45" s="26" t="s">
        <v>19</v>
      </c>
      <c r="AL45" s="26" t="s">
        <v>20</v>
      </c>
      <c r="AM45" s="27" t="s">
        <v>21</v>
      </c>
      <c r="AN45" s="27" t="s">
        <v>22</v>
      </c>
      <c r="AO45" s="27" t="s">
        <v>23</v>
      </c>
      <c r="AP45" s="23"/>
      <c r="AQ45" s="23"/>
    </row>
    <row r="46" spans="1:44" s="1" customFormat="1" ht="30" customHeight="1">
      <c r="A46" s="3" t="s">
        <v>5</v>
      </c>
      <c r="B46" s="36"/>
      <c r="C46" s="228" t="s">
        <v>7</v>
      </c>
      <c r="D46" s="2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191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28" t="s">
        <v>24</v>
      </c>
      <c r="AK46" s="28" t="s">
        <v>25</v>
      </c>
      <c r="AL46" s="28" t="s">
        <v>26</v>
      </c>
      <c r="AM46" s="28" t="s">
        <v>27</v>
      </c>
      <c r="AN46" s="85" t="s">
        <v>28</v>
      </c>
      <c r="AO46" s="29" t="s">
        <v>29</v>
      </c>
      <c r="AP46" s="23"/>
      <c r="AQ46" s="23"/>
    </row>
    <row r="47" spans="1:44" s="1" customFormat="1" ht="30" customHeight="1">
      <c r="A47" s="3">
        <v>1</v>
      </c>
      <c r="B47" s="71"/>
      <c r="C47" s="109"/>
      <c r="D47" s="110"/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>COUNTIF(E47:AI47,"BT")</f>
        <v>0</v>
      </c>
      <c r="AK47" s="30">
        <f>COUNTIF(F47:AJ47,"D")</f>
        <v>0</v>
      </c>
      <c r="AL47" s="30">
        <f>COUNTIF(G47:AK47,"ĐP")</f>
        <v>0</v>
      </c>
      <c r="AM47" s="30">
        <f t="shared" ref="AM47:AM67" si="10">COUNTIF(H54:AL54,"CT")</f>
        <v>0</v>
      </c>
      <c r="AN47" s="30">
        <f t="shared" ref="AN47:AN67" si="11">COUNTIF(I47:AM47,"HT")</f>
        <v>0</v>
      </c>
      <c r="AO47" s="30">
        <f t="shared" ref="AO47:AO67" si="12">COUNTIF(J47:AN47,"VK")</f>
        <v>0</v>
      </c>
      <c r="AP47" s="23"/>
      <c r="AQ47" s="23"/>
    </row>
    <row r="48" spans="1:44" s="1" customFormat="1" ht="30" customHeight="1">
      <c r="A48" s="3">
        <v>2</v>
      </c>
      <c r="B48" s="71"/>
      <c r="C48" s="109"/>
      <c r="D48" s="110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0">
        <f t="shared" ref="AJ48:AJ74" si="13">COUNTIF(E48:AI48,"BT")</f>
        <v>0</v>
      </c>
      <c r="AK48" s="30">
        <f t="shared" ref="AK48:AK74" si="14">COUNTIF(F48:AJ48,"D")</f>
        <v>0</v>
      </c>
      <c r="AL48" s="30">
        <f t="shared" ref="AL48:AL74" si="15">COUNTIF(G48:AK48,"ĐP")</f>
        <v>0</v>
      </c>
      <c r="AM48" s="30">
        <f t="shared" si="10"/>
        <v>0</v>
      </c>
      <c r="AN48" s="30">
        <f t="shared" si="11"/>
        <v>0</v>
      </c>
      <c r="AO48" s="30">
        <f t="shared" si="12"/>
        <v>0</v>
      </c>
      <c r="AP48" s="23"/>
      <c r="AQ48" s="23"/>
    </row>
    <row r="49" spans="1:43" s="1" customFormat="1" ht="30" customHeight="1">
      <c r="A49" s="3">
        <v>3</v>
      </c>
      <c r="B49" s="71"/>
      <c r="C49" s="109"/>
      <c r="D49" s="110"/>
      <c r="E49" s="5"/>
      <c r="F49" s="6"/>
      <c r="G49" s="6"/>
      <c r="H49" s="6"/>
      <c r="I49" s="6"/>
      <c r="J49" s="6"/>
      <c r="K49" s="6"/>
      <c r="L49" s="6"/>
      <c r="M49" s="90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13"/>
        <v>0</v>
      </c>
      <c r="AK49" s="30">
        <f t="shared" si="14"/>
        <v>0</v>
      </c>
      <c r="AL49" s="30">
        <f t="shared" si="15"/>
        <v>0</v>
      </c>
      <c r="AM49" s="30">
        <f t="shared" si="10"/>
        <v>0</v>
      </c>
      <c r="AN49" s="30">
        <f t="shared" si="11"/>
        <v>0</v>
      </c>
      <c r="AO49" s="30">
        <f t="shared" si="12"/>
        <v>0</v>
      </c>
      <c r="AP49" s="23"/>
      <c r="AQ49" s="23"/>
    </row>
    <row r="50" spans="1:43" s="1" customFormat="1" ht="30" customHeight="1">
      <c r="A50" s="3">
        <v>4</v>
      </c>
      <c r="B50" s="71"/>
      <c r="C50" s="109"/>
      <c r="D50" s="110"/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0">
        <f t="shared" si="13"/>
        <v>0</v>
      </c>
      <c r="AK50" s="30">
        <f t="shared" si="14"/>
        <v>0</v>
      </c>
      <c r="AL50" s="30">
        <f t="shared" si="15"/>
        <v>0</v>
      </c>
      <c r="AM50" s="30">
        <f t="shared" si="10"/>
        <v>0</v>
      </c>
      <c r="AN50" s="30">
        <f t="shared" si="11"/>
        <v>0</v>
      </c>
      <c r="AO50" s="30">
        <f t="shared" si="12"/>
        <v>0</v>
      </c>
      <c r="AP50" s="23"/>
      <c r="AQ50" s="23"/>
    </row>
    <row r="51" spans="1:43" s="1" customFormat="1" ht="30" customHeight="1">
      <c r="A51" s="3">
        <v>5</v>
      </c>
      <c r="B51" s="71"/>
      <c r="C51" s="109"/>
      <c r="D51" s="110"/>
      <c r="E51" s="5"/>
      <c r="F51" s="6"/>
      <c r="G51" s="6"/>
      <c r="H51" s="6"/>
      <c r="I51" s="6"/>
      <c r="J51" s="6"/>
      <c r="K51" s="6"/>
      <c r="L51" s="6"/>
      <c r="M51" s="90"/>
      <c r="N51" s="6"/>
      <c r="O51" s="6"/>
      <c r="P51" s="6"/>
      <c r="Q51" s="6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0">
        <f t="shared" si="13"/>
        <v>0</v>
      </c>
      <c r="AK51" s="30">
        <f t="shared" si="14"/>
        <v>0</v>
      </c>
      <c r="AL51" s="30">
        <f t="shared" si="15"/>
        <v>0</v>
      </c>
      <c r="AM51" s="30">
        <f t="shared" si="10"/>
        <v>0</v>
      </c>
      <c r="AN51" s="30">
        <f t="shared" si="11"/>
        <v>0</v>
      </c>
      <c r="AO51" s="30">
        <f t="shared" si="12"/>
        <v>0</v>
      </c>
      <c r="AP51" s="23"/>
      <c r="AQ51" s="23"/>
    </row>
    <row r="52" spans="1:43" s="1" customFormat="1" ht="30" customHeight="1">
      <c r="A52" s="3">
        <v>6</v>
      </c>
      <c r="B52" s="71"/>
      <c r="C52" s="109"/>
      <c r="D52" s="110"/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0">
        <f t="shared" si="13"/>
        <v>0</v>
      </c>
      <c r="AK52" s="30">
        <f t="shared" si="14"/>
        <v>0</v>
      </c>
      <c r="AL52" s="30">
        <f t="shared" si="15"/>
        <v>0</v>
      </c>
      <c r="AM52" s="30">
        <f t="shared" si="10"/>
        <v>0</v>
      </c>
      <c r="AN52" s="30">
        <f t="shared" si="11"/>
        <v>0</v>
      </c>
      <c r="AO52" s="30">
        <f t="shared" si="12"/>
        <v>0</v>
      </c>
      <c r="AP52" s="23"/>
      <c r="AQ52" s="23"/>
    </row>
    <row r="53" spans="1:43" s="1" customFormat="1" ht="30" customHeight="1">
      <c r="A53" s="3">
        <v>7</v>
      </c>
      <c r="B53" s="71"/>
      <c r="C53" s="109"/>
      <c r="D53" s="110"/>
      <c r="E53" s="5"/>
      <c r="F53" s="6"/>
      <c r="G53" s="6"/>
      <c r="H53" s="6"/>
      <c r="I53" s="6"/>
      <c r="J53" s="6"/>
      <c r="K53" s="6"/>
      <c r="L53" s="6"/>
      <c r="M53" s="90"/>
      <c r="N53" s="6"/>
      <c r="O53" s="6"/>
      <c r="P53" s="6"/>
      <c r="Q53" s="6"/>
      <c r="R53" s="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0">
        <f t="shared" si="13"/>
        <v>0</v>
      </c>
      <c r="AK53" s="30">
        <f t="shared" si="14"/>
        <v>0</v>
      </c>
      <c r="AL53" s="30">
        <f t="shared" si="15"/>
        <v>0</v>
      </c>
      <c r="AM53" s="30">
        <f t="shared" si="10"/>
        <v>0</v>
      </c>
      <c r="AN53" s="30">
        <f t="shared" si="11"/>
        <v>0</v>
      </c>
      <c r="AO53" s="30">
        <f t="shared" si="12"/>
        <v>0</v>
      </c>
      <c r="AP53" s="234"/>
      <c r="AQ53" s="235"/>
    </row>
    <row r="54" spans="1:43" s="1" customFormat="1" ht="30" customHeight="1">
      <c r="A54" s="3">
        <v>8</v>
      </c>
      <c r="B54" s="71"/>
      <c r="C54" s="109"/>
      <c r="D54" s="110"/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0">
        <f t="shared" si="13"/>
        <v>0</v>
      </c>
      <c r="AK54" s="30">
        <f t="shared" si="14"/>
        <v>0</v>
      </c>
      <c r="AL54" s="30">
        <f t="shared" si="15"/>
        <v>0</v>
      </c>
      <c r="AM54" s="30">
        <f t="shared" si="10"/>
        <v>0</v>
      </c>
      <c r="AN54" s="30">
        <f t="shared" si="11"/>
        <v>0</v>
      </c>
      <c r="AO54" s="30">
        <f t="shared" si="12"/>
        <v>0</v>
      </c>
    </row>
    <row r="55" spans="1:43" s="1" customFormat="1" ht="30" customHeight="1">
      <c r="A55" s="3">
        <v>9</v>
      </c>
      <c r="B55" s="71"/>
      <c r="C55" s="109"/>
      <c r="D55" s="110"/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13"/>
        <v>0</v>
      </c>
      <c r="AK55" s="30">
        <f t="shared" si="14"/>
        <v>0</v>
      </c>
      <c r="AL55" s="30">
        <f t="shared" si="15"/>
        <v>0</v>
      </c>
      <c r="AM55" s="30">
        <f t="shared" si="10"/>
        <v>0</v>
      </c>
      <c r="AN55" s="30">
        <f t="shared" si="11"/>
        <v>0</v>
      </c>
      <c r="AO55" s="30">
        <f t="shared" si="12"/>
        <v>0</v>
      </c>
    </row>
    <row r="56" spans="1:43" s="1" customFormat="1" ht="30" customHeight="1">
      <c r="A56" s="3">
        <v>10</v>
      </c>
      <c r="B56" s="71"/>
      <c r="C56" s="109"/>
      <c r="D56" s="110"/>
      <c r="E56" s="84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13"/>
        <v>0</v>
      </c>
      <c r="AK56" s="30">
        <f t="shared" si="14"/>
        <v>0</v>
      </c>
      <c r="AL56" s="30">
        <f t="shared" si="15"/>
        <v>0</v>
      </c>
      <c r="AM56" s="30">
        <f t="shared" si="10"/>
        <v>0</v>
      </c>
      <c r="AN56" s="30">
        <f t="shared" si="11"/>
        <v>0</v>
      </c>
      <c r="AO56" s="30">
        <f t="shared" si="12"/>
        <v>0</v>
      </c>
    </row>
    <row r="57" spans="1:43" s="1" customFormat="1" ht="30" customHeight="1">
      <c r="A57" s="3">
        <v>11</v>
      </c>
      <c r="B57" s="71"/>
      <c r="C57" s="109"/>
      <c r="D57" s="110"/>
      <c r="E57" s="5"/>
      <c r="F57" s="6"/>
      <c r="G57" s="6"/>
      <c r="H57" s="6"/>
      <c r="I57" s="6"/>
      <c r="J57" s="6"/>
      <c r="K57" s="6"/>
      <c r="L57" s="6"/>
      <c r="M57" s="90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13"/>
        <v>0</v>
      </c>
      <c r="AK57" s="30">
        <f t="shared" si="14"/>
        <v>0</v>
      </c>
      <c r="AL57" s="30">
        <f t="shared" si="15"/>
        <v>0</v>
      </c>
      <c r="AM57" s="30">
        <f t="shared" si="10"/>
        <v>0</v>
      </c>
      <c r="AN57" s="30">
        <f t="shared" si="11"/>
        <v>0</v>
      </c>
      <c r="AO57" s="30">
        <f t="shared" si="12"/>
        <v>0</v>
      </c>
    </row>
    <row r="58" spans="1:43" s="1" customFormat="1" ht="30" customHeight="1">
      <c r="A58" s="3">
        <v>12</v>
      </c>
      <c r="B58" s="71"/>
      <c r="C58" s="109"/>
      <c r="D58" s="110"/>
      <c r="E58" s="5"/>
      <c r="F58" s="6"/>
      <c r="G58" s="6"/>
      <c r="H58" s="6"/>
      <c r="I58" s="6"/>
      <c r="J58" s="6"/>
      <c r="K58" s="6"/>
      <c r="L58" s="6"/>
      <c r="M58" s="90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0">
        <f t="shared" si="13"/>
        <v>0</v>
      </c>
      <c r="AK58" s="30">
        <f t="shared" si="14"/>
        <v>0</v>
      </c>
      <c r="AL58" s="30">
        <f t="shared" si="15"/>
        <v>0</v>
      </c>
      <c r="AM58" s="30">
        <f t="shared" si="10"/>
        <v>0</v>
      </c>
      <c r="AN58" s="30">
        <f t="shared" si="11"/>
        <v>0</v>
      </c>
      <c r="AO58" s="30">
        <f t="shared" si="12"/>
        <v>0</v>
      </c>
    </row>
    <row r="59" spans="1:43" s="1" customFormat="1" ht="30" customHeight="1">
      <c r="A59" s="3">
        <v>13</v>
      </c>
      <c r="B59" s="79"/>
      <c r="C59" s="112"/>
      <c r="D59" s="113"/>
      <c r="E59" s="32"/>
      <c r="F59" s="32"/>
      <c r="G59" s="32"/>
      <c r="H59" s="32"/>
      <c r="I59" s="32"/>
      <c r="J59" s="32"/>
      <c r="K59" s="32"/>
      <c r="L59" s="32"/>
      <c r="M59" s="19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0">
        <f t="shared" si="13"/>
        <v>0</v>
      </c>
      <c r="AK59" s="30">
        <f t="shared" si="14"/>
        <v>0</v>
      </c>
      <c r="AL59" s="30">
        <f t="shared" si="15"/>
        <v>0</v>
      </c>
      <c r="AM59" s="30">
        <f t="shared" si="10"/>
        <v>0</v>
      </c>
      <c r="AN59" s="30">
        <f t="shared" si="11"/>
        <v>0</v>
      </c>
      <c r="AO59" s="30">
        <f t="shared" si="12"/>
        <v>0</v>
      </c>
    </row>
    <row r="60" spans="1:43" s="1" customFormat="1" ht="30" customHeight="1">
      <c r="A60" s="3">
        <v>14</v>
      </c>
      <c r="B60" s="71"/>
      <c r="C60" s="109"/>
      <c r="D60" s="110"/>
      <c r="E60" s="5"/>
      <c r="F60" s="6"/>
      <c r="G60" s="6"/>
      <c r="H60" s="6"/>
      <c r="I60" s="6"/>
      <c r="J60" s="6"/>
      <c r="K60" s="6"/>
      <c r="L60" s="6"/>
      <c r="M60" s="90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13"/>
        <v>0</v>
      </c>
      <c r="AK60" s="30">
        <f t="shared" si="14"/>
        <v>0</v>
      </c>
      <c r="AL60" s="30">
        <f t="shared" si="15"/>
        <v>0</v>
      </c>
      <c r="AM60" s="30">
        <f t="shared" si="10"/>
        <v>0</v>
      </c>
      <c r="AN60" s="30">
        <f t="shared" si="11"/>
        <v>0</v>
      </c>
      <c r="AO60" s="30">
        <f t="shared" si="12"/>
        <v>0</v>
      </c>
    </row>
    <row r="61" spans="1:43" s="1" customFormat="1" ht="30" customHeight="1">
      <c r="A61" s="3">
        <v>15</v>
      </c>
      <c r="B61" s="71"/>
      <c r="C61" s="109"/>
      <c r="D61" s="110"/>
      <c r="E61" s="5"/>
      <c r="F61" s="6"/>
      <c r="G61" s="6"/>
      <c r="H61" s="6"/>
      <c r="I61" s="6"/>
      <c r="J61" s="6"/>
      <c r="K61" s="6"/>
      <c r="L61" s="6"/>
      <c r="M61" s="90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13"/>
        <v>0</v>
      </c>
      <c r="AK61" s="30">
        <f t="shared" si="14"/>
        <v>0</v>
      </c>
      <c r="AL61" s="30">
        <f t="shared" si="15"/>
        <v>0</v>
      </c>
      <c r="AM61" s="30">
        <f t="shared" si="10"/>
        <v>0</v>
      </c>
      <c r="AN61" s="30">
        <f t="shared" si="11"/>
        <v>0</v>
      </c>
      <c r="AO61" s="30">
        <f t="shared" si="12"/>
        <v>0</v>
      </c>
    </row>
    <row r="62" spans="1:43" s="1" customFormat="1" ht="30" customHeight="1">
      <c r="A62" s="3">
        <v>16</v>
      </c>
      <c r="B62" s="74"/>
      <c r="C62" s="114"/>
      <c r="D62" s="115"/>
      <c r="E62" s="5"/>
      <c r="F62" s="6"/>
      <c r="G62" s="6"/>
      <c r="H62" s="6"/>
      <c r="I62" s="6"/>
      <c r="J62" s="6"/>
      <c r="K62" s="6"/>
      <c r="L62" s="6"/>
      <c r="M62" s="90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13"/>
        <v>0</v>
      </c>
      <c r="AK62" s="30">
        <f t="shared" si="14"/>
        <v>0</v>
      </c>
      <c r="AL62" s="30">
        <f t="shared" si="15"/>
        <v>0</v>
      </c>
      <c r="AM62" s="30">
        <f t="shared" si="10"/>
        <v>0</v>
      </c>
      <c r="AN62" s="30">
        <f t="shared" si="11"/>
        <v>0</v>
      </c>
      <c r="AO62" s="30">
        <f t="shared" si="12"/>
        <v>0</v>
      </c>
    </row>
    <row r="63" spans="1:43" s="1" customFormat="1" ht="30" customHeight="1">
      <c r="A63" s="3">
        <v>17</v>
      </c>
      <c r="B63" s="71"/>
      <c r="C63" s="109"/>
      <c r="D63" s="110"/>
      <c r="E63" s="5"/>
      <c r="F63" s="6"/>
      <c r="G63" s="6"/>
      <c r="H63" s="6"/>
      <c r="I63" s="6"/>
      <c r="J63" s="6"/>
      <c r="K63" s="6"/>
      <c r="L63" s="6"/>
      <c r="M63" s="90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13"/>
        <v>0</v>
      </c>
      <c r="AK63" s="30">
        <f t="shared" si="14"/>
        <v>0</v>
      </c>
      <c r="AL63" s="30">
        <f t="shared" si="15"/>
        <v>0</v>
      </c>
      <c r="AM63" s="30">
        <f t="shared" si="10"/>
        <v>0</v>
      </c>
      <c r="AN63" s="30">
        <f t="shared" si="11"/>
        <v>0</v>
      </c>
      <c r="AO63" s="30">
        <f t="shared" si="12"/>
        <v>0</v>
      </c>
    </row>
    <row r="64" spans="1:43" s="1" customFormat="1" ht="30" customHeight="1">
      <c r="A64" s="3">
        <v>18</v>
      </c>
      <c r="B64" s="74"/>
      <c r="C64" s="114"/>
      <c r="D64" s="115"/>
      <c r="E64" s="5"/>
      <c r="F64" s="6"/>
      <c r="G64" s="6"/>
      <c r="H64" s="6"/>
      <c r="I64" s="6"/>
      <c r="J64" s="6"/>
      <c r="K64" s="6"/>
      <c r="L64" s="6"/>
      <c r="M64" s="90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13"/>
        <v>0</v>
      </c>
      <c r="AK64" s="30">
        <f t="shared" si="14"/>
        <v>0</v>
      </c>
      <c r="AL64" s="30">
        <f t="shared" si="15"/>
        <v>0</v>
      </c>
      <c r="AM64" s="30">
        <f t="shared" si="10"/>
        <v>0</v>
      </c>
      <c r="AN64" s="30">
        <f t="shared" si="11"/>
        <v>0</v>
      </c>
      <c r="AO64" s="30">
        <f t="shared" si="12"/>
        <v>0</v>
      </c>
    </row>
    <row r="65" spans="1:41" s="1" customFormat="1" ht="30" customHeight="1">
      <c r="A65" s="3">
        <v>19</v>
      </c>
      <c r="B65" s="71"/>
      <c r="C65" s="109"/>
      <c r="D65" s="110"/>
      <c r="E65" s="5"/>
      <c r="F65" s="6"/>
      <c r="G65" s="6"/>
      <c r="H65" s="6"/>
      <c r="I65" s="6"/>
      <c r="J65" s="6"/>
      <c r="K65" s="6"/>
      <c r="L65" s="6"/>
      <c r="M65" s="90"/>
      <c r="N65" s="6"/>
      <c r="O65" s="6"/>
      <c r="P65" s="6"/>
      <c r="Q65" s="6"/>
      <c r="R65" s="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0">
        <f t="shared" si="13"/>
        <v>0</v>
      </c>
      <c r="AK65" s="30">
        <f t="shared" si="14"/>
        <v>0</v>
      </c>
      <c r="AL65" s="30">
        <f t="shared" si="15"/>
        <v>0</v>
      </c>
      <c r="AM65" s="30">
        <f t="shared" si="10"/>
        <v>0</v>
      </c>
      <c r="AN65" s="30">
        <f t="shared" si="11"/>
        <v>0</v>
      </c>
      <c r="AO65" s="30">
        <f t="shared" si="12"/>
        <v>0</v>
      </c>
    </row>
    <row r="66" spans="1:41" s="1" customFormat="1" ht="30" customHeight="1">
      <c r="A66" s="3">
        <v>20</v>
      </c>
      <c r="B66" s="74"/>
      <c r="C66" s="114"/>
      <c r="D66" s="115"/>
      <c r="E66" s="5"/>
      <c r="F66" s="6"/>
      <c r="G66" s="6"/>
      <c r="H66" s="6"/>
      <c r="I66" s="6"/>
      <c r="J66" s="6"/>
      <c r="K66" s="6"/>
      <c r="L66" s="6"/>
      <c r="M66" s="90"/>
      <c r="N66" s="6"/>
      <c r="O66" s="6"/>
      <c r="P66" s="6"/>
      <c r="Q66" s="6"/>
      <c r="R66" s="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0">
        <f t="shared" si="13"/>
        <v>0</v>
      </c>
      <c r="AK66" s="30">
        <f t="shared" si="14"/>
        <v>0</v>
      </c>
      <c r="AL66" s="30">
        <f t="shared" si="15"/>
        <v>0</v>
      </c>
      <c r="AM66" s="30">
        <f t="shared" si="10"/>
        <v>0</v>
      </c>
      <c r="AN66" s="30">
        <f t="shared" si="11"/>
        <v>0</v>
      </c>
      <c r="AO66" s="30">
        <f t="shared" si="12"/>
        <v>0</v>
      </c>
    </row>
    <row r="67" spans="1:41" s="1" customFormat="1" ht="30" customHeight="1">
      <c r="A67" s="3">
        <v>21</v>
      </c>
      <c r="B67" s="71"/>
      <c r="C67" s="109"/>
      <c r="D67" s="110"/>
      <c r="E67" s="5"/>
      <c r="F67" s="6"/>
      <c r="G67" s="6"/>
      <c r="H67" s="6"/>
      <c r="I67" s="6"/>
      <c r="J67" s="6"/>
      <c r="K67" s="6"/>
      <c r="L67" s="6"/>
      <c r="M67" s="90"/>
      <c r="N67" s="6"/>
      <c r="O67" s="6"/>
      <c r="P67" s="6"/>
      <c r="Q67" s="6"/>
      <c r="R67" s="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30">
        <f t="shared" si="13"/>
        <v>0</v>
      </c>
      <c r="AK67" s="30">
        <f t="shared" si="14"/>
        <v>0</v>
      </c>
      <c r="AL67" s="30">
        <f t="shared" si="15"/>
        <v>0</v>
      </c>
      <c r="AM67" s="30">
        <f t="shared" si="10"/>
        <v>0</v>
      </c>
      <c r="AN67" s="30">
        <f t="shared" si="11"/>
        <v>0</v>
      </c>
      <c r="AO67" s="30">
        <f t="shared" si="12"/>
        <v>0</v>
      </c>
    </row>
    <row r="68" spans="1:41" ht="51" customHeight="1">
      <c r="A68" s="3">
        <v>22</v>
      </c>
      <c r="B68" s="74"/>
      <c r="C68" s="75"/>
      <c r="D68" s="76"/>
      <c r="E68" s="5"/>
      <c r="F68" s="6"/>
      <c r="G68" s="6"/>
      <c r="H68" s="6"/>
      <c r="I68" s="6"/>
      <c r="J68" s="6"/>
      <c r="K68" s="6"/>
      <c r="L68" s="6"/>
      <c r="M68" s="90"/>
      <c r="N68" s="6"/>
      <c r="O68" s="6"/>
      <c r="P68" s="6"/>
      <c r="Q68" s="6"/>
      <c r="R68" s="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30">
        <f t="shared" si="13"/>
        <v>0</v>
      </c>
      <c r="AK68" s="30">
        <f t="shared" si="14"/>
        <v>0</v>
      </c>
      <c r="AL68" s="30">
        <f t="shared" si="15"/>
        <v>0</v>
      </c>
      <c r="AM68" s="37">
        <f>SUM(AM41:AM67)</f>
        <v>0</v>
      </c>
      <c r="AN68" s="37">
        <f>SUM(AN41:AN67)</f>
        <v>0</v>
      </c>
      <c r="AO68" s="37">
        <f>SUM(AO41:AO67)</f>
        <v>0</v>
      </c>
    </row>
    <row r="69" spans="1:41" ht="15.75" customHeight="1">
      <c r="A69" s="3">
        <v>23</v>
      </c>
      <c r="B69" s="71"/>
      <c r="C69" s="72"/>
      <c r="D69" s="73"/>
      <c r="E69" s="84"/>
      <c r="F69" s="6"/>
      <c r="G69" s="6"/>
      <c r="H69" s="6"/>
      <c r="I69" s="6"/>
      <c r="J69" s="6"/>
      <c r="K69" s="6"/>
      <c r="L69" s="6"/>
      <c r="M69" s="90"/>
      <c r="N69" s="6"/>
      <c r="O69" s="6"/>
      <c r="P69" s="6"/>
      <c r="Q69" s="6"/>
      <c r="R69" s="6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30">
        <f t="shared" si="13"/>
        <v>0</v>
      </c>
      <c r="AK69" s="30">
        <f t="shared" si="14"/>
        <v>0</v>
      </c>
      <c r="AL69" s="30">
        <f t="shared" si="15"/>
        <v>0</v>
      </c>
    </row>
    <row r="70" spans="1:41" ht="15.75" customHeight="1">
      <c r="A70" s="3">
        <v>24</v>
      </c>
      <c r="B70" s="74"/>
      <c r="C70" s="75"/>
      <c r="D70" s="76"/>
      <c r="E70" s="5"/>
      <c r="F70" s="6"/>
      <c r="G70" s="6"/>
      <c r="H70" s="6"/>
      <c r="I70" s="6"/>
      <c r="J70" s="6"/>
      <c r="K70" s="6"/>
      <c r="L70" s="6"/>
      <c r="M70" s="90"/>
      <c r="N70" s="6"/>
      <c r="O70" s="6"/>
      <c r="P70" s="6"/>
      <c r="Q70" s="6"/>
      <c r="R70" s="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30">
        <f t="shared" si="13"/>
        <v>0</v>
      </c>
      <c r="AK70" s="30">
        <f t="shared" si="14"/>
        <v>0</v>
      </c>
      <c r="AL70" s="30">
        <f t="shared" si="15"/>
        <v>0</v>
      </c>
    </row>
    <row r="71" spans="1:41" ht="15.75" customHeight="1">
      <c r="A71" s="3">
        <v>25</v>
      </c>
      <c r="B71" s="71"/>
      <c r="C71" s="72"/>
      <c r="D71" s="73"/>
      <c r="E71" s="5"/>
      <c r="F71" s="6"/>
      <c r="G71" s="6"/>
      <c r="H71" s="6"/>
      <c r="I71" s="6"/>
      <c r="J71" s="6"/>
      <c r="K71" s="6"/>
      <c r="L71" s="6"/>
      <c r="M71" s="90"/>
      <c r="N71" s="6"/>
      <c r="O71" s="6"/>
      <c r="P71" s="6"/>
      <c r="Q71" s="6"/>
      <c r="R71" s="6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30">
        <f t="shared" si="13"/>
        <v>0</v>
      </c>
      <c r="AK71" s="30">
        <f t="shared" si="14"/>
        <v>0</v>
      </c>
      <c r="AL71" s="30">
        <f t="shared" si="15"/>
        <v>0</v>
      </c>
    </row>
    <row r="72" spans="1:41" ht="15.75" customHeight="1">
      <c r="A72" s="3">
        <v>26</v>
      </c>
      <c r="B72" s="71"/>
      <c r="C72" s="72"/>
      <c r="D72" s="73"/>
      <c r="E72" s="5"/>
      <c r="F72" s="6"/>
      <c r="G72" s="6"/>
      <c r="H72" s="6"/>
      <c r="I72" s="6"/>
      <c r="J72" s="6"/>
      <c r="K72" s="6"/>
      <c r="L72" s="6"/>
      <c r="M72" s="90"/>
      <c r="N72" s="6"/>
      <c r="O72" s="6"/>
      <c r="P72" s="6"/>
      <c r="Q72" s="6"/>
      <c r="R72" s="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30">
        <f t="shared" si="13"/>
        <v>0</v>
      </c>
      <c r="AK72" s="30">
        <f t="shared" si="14"/>
        <v>0</v>
      </c>
      <c r="AL72" s="30">
        <f t="shared" si="15"/>
        <v>0</v>
      </c>
    </row>
    <row r="73" spans="1:41" ht="15.75" customHeight="1">
      <c r="A73" s="3">
        <v>27</v>
      </c>
      <c r="B73" s="74"/>
      <c r="C73" s="75"/>
      <c r="D73" s="76"/>
      <c r="E73" s="5"/>
      <c r="F73" s="6"/>
      <c r="G73" s="6"/>
      <c r="H73" s="6"/>
      <c r="I73" s="6"/>
      <c r="J73" s="6"/>
      <c r="K73" s="6"/>
      <c r="L73" s="6"/>
      <c r="M73" s="90"/>
      <c r="N73" s="6"/>
      <c r="O73" s="6"/>
      <c r="P73" s="6"/>
      <c r="Q73" s="6"/>
      <c r="R73" s="6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30">
        <f t="shared" si="13"/>
        <v>0</v>
      </c>
      <c r="AK73" s="30">
        <f t="shared" si="14"/>
        <v>0</v>
      </c>
      <c r="AL73" s="30">
        <f t="shared" si="15"/>
        <v>0</v>
      </c>
    </row>
    <row r="74" spans="1:41" ht="15.75" customHeight="1">
      <c r="A74" s="3">
        <v>28</v>
      </c>
      <c r="B74" s="71"/>
      <c r="C74" s="72"/>
      <c r="D74" s="73"/>
      <c r="E74" s="5"/>
      <c r="F74" s="6"/>
      <c r="G74" s="6"/>
      <c r="H74" s="6"/>
      <c r="I74" s="6"/>
      <c r="J74" s="6"/>
      <c r="K74" s="6"/>
      <c r="L74" s="6"/>
      <c r="M74" s="90"/>
      <c r="N74" s="6"/>
      <c r="O74" s="6"/>
      <c r="P74" s="6"/>
      <c r="Q74" s="6"/>
      <c r="R74" s="6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30">
        <f t="shared" si="13"/>
        <v>0</v>
      </c>
      <c r="AK74" s="30">
        <f t="shared" si="14"/>
        <v>0</v>
      </c>
      <c r="AL74" s="30">
        <f t="shared" si="15"/>
        <v>0</v>
      </c>
    </row>
    <row r="75" spans="1:41" ht="15.75" customHeight="1">
      <c r="A75" s="236" t="s">
        <v>16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37">
        <f t="shared" ref="AJ75:AL75" si="16">SUM(AJ47:AJ74)</f>
        <v>0</v>
      </c>
      <c r="AK75" s="37">
        <f t="shared" si="16"/>
        <v>0</v>
      </c>
      <c r="AL75" s="37">
        <f t="shared" si="16"/>
        <v>0</v>
      </c>
    </row>
    <row r="76" spans="1:41" ht="19.5">
      <c r="A76" s="24"/>
      <c r="B76" s="24"/>
      <c r="C76" s="226"/>
      <c r="D76" s="226"/>
      <c r="E76" s="31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41" ht="19.5">
      <c r="C77" s="35"/>
      <c r="D77" s="31"/>
      <c r="E77" s="31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41" ht="19.5">
      <c r="C78" s="35"/>
      <c r="D78" s="31"/>
      <c r="E78" s="3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41" ht="19.5">
      <c r="C79" s="226"/>
      <c r="D79" s="226"/>
      <c r="E79" s="3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41" ht="19.5">
      <c r="C80" s="226"/>
      <c r="D80" s="226"/>
      <c r="E80" s="226"/>
      <c r="F80" s="226"/>
      <c r="G80" s="226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3:38" ht="19.5">
      <c r="C81" s="226"/>
      <c r="D81" s="226"/>
      <c r="E81" s="226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3:38" ht="19.5">
      <c r="C82" s="226"/>
      <c r="D82" s="226"/>
      <c r="E82" s="3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</sheetData>
  <mergeCells count="21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A29:AI2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14" zoomScale="55" zoomScaleNormal="55" workbookViewId="0">
      <selection activeCell="AI33" sqref="AI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211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129</v>
      </c>
      <c r="AG6" s="240"/>
      <c r="AH6" s="240"/>
      <c r="AI6" s="240"/>
      <c r="AJ6" s="240"/>
      <c r="AK6" s="240"/>
      <c r="AL6" s="69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71">
        <v>1</v>
      </c>
      <c r="B9" s="169" t="s">
        <v>135</v>
      </c>
      <c r="C9" s="170" t="s">
        <v>136</v>
      </c>
      <c r="D9" s="171" t="s">
        <v>89</v>
      </c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 t="s">
        <v>8</v>
      </c>
      <c r="AA9" s="90"/>
      <c r="AB9" s="90"/>
      <c r="AC9" s="77"/>
      <c r="AD9" s="90"/>
      <c r="AE9" s="90"/>
      <c r="AF9" s="90"/>
      <c r="AG9" s="90"/>
      <c r="AH9" s="90"/>
      <c r="AI9" s="90"/>
      <c r="AJ9" s="68">
        <f>COUNTIF(E9:AI9,"K")+2*COUNTIF(E9:AI9,"2K")+COUNTIF(E9:AI9,"TK")+COUNTIF(E9:AI9,"KT")</f>
        <v>1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21"/>
      <c r="AN9" s="22"/>
      <c r="AO9" s="23"/>
    </row>
    <row r="10" spans="1:41" s="1" customFormat="1" ht="30" customHeight="1">
      <c r="A10" s="71">
        <v>2</v>
      </c>
      <c r="B10" s="169" t="s">
        <v>137</v>
      </c>
      <c r="C10" s="170" t="s">
        <v>138</v>
      </c>
      <c r="D10" s="171" t="s">
        <v>65</v>
      </c>
      <c r="E10" s="88" t="s">
        <v>9</v>
      </c>
      <c r="F10" s="90" t="s">
        <v>9</v>
      </c>
      <c r="G10" s="90" t="s">
        <v>9</v>
      </c>
      <c r="H10" s="90" t="s">
        <v>9</v>
      </c>
      <c r="I10" s="90"/>
      <c r="J10" s="90"/>
      <c r="K10" s="90" t="s">
        <v>9</v>
      </c>
      <c r="L10" s="90"/>
      <c r="M10" s="90" t="s">
        <v>8</v>
      </c>
      <c r="N10" s="90" t="s">
        <v>9</v>
      </c>
      <c r="O10" s="90" t="s">
        <v>9</v>
      </c>
      <c r="P10" s="90" t="s">
        <v>9</v>
      </c>
      <c r="Q10" s="90"/>
      <c r="R10" s="90"/>
      <c r="S10" s="90" t="s">
        <v>9</v>
      </c>
      <c r="T10" s="90"/>
      <c r="U10" s="90"/>
      <c r="V10" s="90" t="s">
        <v>9</v>
      </c>
      <c r="W10" s="90"/>
      <c r="X10" s="90"/>
      <c r="Y10" s="90"/>
      <c r="Z10" s="90" t="s">
        <v>9</v>
      </c>
      <c r="AA10" s="90"/>
      <c r="AB10" s="90" t="s">
        <v>9</v>
      </c>
      <c r="AC10" s="77" t="s">
        <v>9</v>
      </c>
      <c r="AD10" s="90"/>
      <c r="AE10" s="90"/>
      <c r="AF10" s="90" t="s">
        <v>9</v>
      </c>
      <c r="AG10" s="90"/>
      <c r="AH10" s="90"/>
      <c r="AI10" s="90"/>
      <c r="AJ10" s="68">
        <f t="shared" ref="AJ10:AJ34" si="2">COUNTIF(E10:AI10,"K")+2*COUNTIF(E10:AI10,"2K")+COUNTIF(E10:AI10,"TK")+COUNTIF(E10:AI10,"KT")</f>
        <v>1</v>
      </c>
      <c r="AK10" s="68">
        <f t="shared" si="0"/>
        <v>14</v>
      </c>
      <c r="AL10" s="68">
        <f t="shared" si="1"/>
        <v>0</v>
      </c>
      <c r="AM10" s="23"/>
      <c r="AN10" s="23"/>
      <c r="AO10" s="23"/>
    </row>
    <row r="11" spans="1:41" s="1" customFormat="1" ht="30" customHeight="1">
      <c r="A11" s="71">
        <v>3</v>
      </c>
      <c r="B11" s="169" t="s">
        <v>390</v>
      </c>
      <c r="C11" s="170" t="s">
        <v>391</v>
      </c>
      <c r="D11" s="171" t="s">
        <v>48</v>
      </c>
      <c r="E11" s="88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 t="s">
        <v>9</v>
      </c>
      <c r="W11" s="90"/>
      <c r="X11" s="90"/>
      <c r="Y11" s="90"/>
      <c r="Z11" s="90"/>
      <c r="AA11" s="90"/>
      <c r="AB11" s="90"/>
      <c r="AC11" s="77"/>
      <c r="AD11" s="90"/>
      <c r="AE11" s="90"/>
      <c r="AF11" s="90"/>
      <c r="AG11" s="90"/>
      <c r="AH11" s="90"/>
      <c r="AI11" s="90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23"/>
      <c r="AN11" s="23"/>
      <c r="AO11" s="23"/>
    </row>
    <row r="12" spans="1:41" s="1" customFormat="1" ht="30" customHeight="1">
      <c r="A12" s="71">
        <v>4</v>
      </c>
      <c r="B12" s="169" t="s">
        <v>139</v>
      </c>
      <c r="C12" s="170" t="s">
        <v>140</v>
      </c>
      <c r="D12" s="171" t="s">
        <v>71</v>
      </c>
      <c r="E12" s="88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77"/>
      <c r="AD12" s="90"/>
      <c r="AE12" s="90"/>
      <c r="AF12" s="90"/>
      <c r="AG12" s="90"/>
      <c r="AH12" s="90"/>
      <c r="AI12" s="90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23"/>
      <c r="AN12" s="23"/>
      <c r="AO12" s="23"/>
    </row>
    <row r="13" spans="1:41" s="1" customFormat="1" ht="30" customHeight="1">
      <c r="A13" s="71">
        <v>5</v>
      </c>
      <c r="B13" s="169" t="s">
        <v>141</v>
      </c>
      <c r="C13" s="170" t="s">
        <v>142</v>
      </c>
      <c r="D13" s="171" t="s">
        <v>67</v>
      </c>
      <c r="E13" s="88"/>
      <c r="F13" s="90" t="s">
        <v>8</v>
      </c>
      <c r="G13" s="90"/>
      <c r="H13" s="90"/>
      <c r="I13" s="90" t="s">
        <v>8</v>
      </c>
      <c r="J13" s="90"/>
      <c r="K13" s="90"/>
      <c r="L13" s="90"/>
      <c r="M13" s="90" t="s">
        <v>8</v>
      </c>
      <c r="N13" s="90" t="s">
        <v>8</v>
      </c>
      <c r="O13" s="90"/>
      <c r="P13" s="90" t="s">
        <v>8</v>
      </c>
      <c r="Q13" s="90"/>
      <c r="R13" s="90"/>
      <c r="S13" s="90" t="s">
        <v>8</v>
      </c>
      <c r="T13" s="90"/>
      <c r="U13" s="90"/>
      <c r="V13" s="90"/>
      <c r="W13" s="90"/>
      <c r="X13" s="90"/>
      <c r="Y13" s="90"/>
      <c r="Z13" s="90"/>
      <c r="AA13" s="90"/>
      <c r="AB13" s="90"/>
      <c r="AC13" s="77" t="s">
        <v>8</v>
      </c>
      <c r="AD13" s="90"/>
      <c r="AE13" s="90"/>
      <c r="AF13" s="90"/>
      <c r="AG13" s="90"/>
      <c r="AH13" s="90"/>
      <c r="AI13" s="90"/>
      <c r="AJ13" s="68">
        <f t="shared" si="2"/>
        <v>7</v>
      </c>
      <c r="AK13" s="68">
        <f t="shared" si="0"/>
        <v>0</v>
      </c>
      <c r="AL13" s="68">
        <f t="shared" si="1"/>
        <v>0</v>
      </c>
      <c r="AM13" s="23"/>
      <c r="AN13" s="23"/>
      <c r="AO13" s="23"/>
    </row>
    <row r="14" spans="1:41" s="1" customFormat="1" ht="30" customHeight="1">
      <c r="A14" s="71">
        <v>6</v>
      </c>
      <c r="B14" s="169" t="s">
        <v>143</v>
      </c>
      <c r="C14" s="170" t="s">
        <v>144</v>
      </c>
      <c r="D14" s="171" t="s">
        <v>30</v>
      </c>
      <c r="E14" s="88"/>
      <c r="F14" s="90" t="s">
        <v>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77"/>
      <c r="AD14" s="90"/>
      <c r="AE14" s="90"/>
      <c r="AF14" s="90"/>
      <c r="AG14" s="90"/>
      <c r="AH14" s="90"/>
      <c r="AI14" s="90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23"/>
      <c r="AN14" s="23"/>
      <c r="AO14" s="23"/>
    </row>
    <row r="15" spans="1:41" s="1" customFormat="1" ht="30" customHeight="1">
      <c r="A15" s="71">
        <v>7</v>
      </c>
      <c r="B15" s="169" t="s">
        <v>145</v>
      </c>
      <c r="C15" s="170" t="s">
        <v>126</v>
      </c>
      <c r="D15" s="171" t="s">
        <v>112</v>
      </c>
      <c r="E15" s="88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 t="s">
        <v>8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77"/>
      <c r="AD15" s="90"/>
      <c r="AE15" s="90"/>
      <c r="AF15" s="90"/>
      <c r="AG15" s="90"/>
      <c r="AH15" s="90"/>
      <c r="AI15" s="90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23"/>
      <c r="AN15" s="23"/>
      <c r="AO15" s="23"/>
    </row>
    <row r="16" spans="1:41" s="1" customFormat="1" ht="30" customHeight="1">
      <c r="A16" s="71">
        <v>8</v>
      </c>
      <c r="B16" s="169" t="s">
        <v>146</v>
      </c>
      <c r="C16" s="170" t="s">
        <v>147</v>
      </c>
      <c r="D16" s="171" t="s">
        <v>148</v>
      </c>
      <c r="E16" s="88"/>
      <c r="F16" s="90"/>
      <c r="G16" s="90"/>
      <c r="H16" s="90"/>
      <c r="I16" s="90"/>
      <c r="J16" s="90"/>
      <c r="K16" s="90"/>
      <c r="L16" s="90"/>
      <c r="M16" s="90"/>
      <c r="N16" s="90" t="s">
        <v>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77"/>
      <c r="AD16" s="90"/>
      <c r="AE16" s="90"/>
      <c r="AF16" s="90"/>
      <c r="AG16" s="90"/>
      <c r="AH16" s="90"/>
      <c r="AI16" s="90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23"/>
      <c r="AN16" s="23"/>
      <c r="AO16" s="23"/>
    </row>
    <row r="17" spans="1:41" s="87" customFormat="1" ht="30" customHeight="1">
      <c r="A17" s="71">
        <v>9</v>
      </c>
      <c r="B17" s="169" t="s">
        <v>392</v>
      </c>
      <c r="C17" s="170" t="s">
        <v>393</v>
      </c>
      <c r="D17" s="171" t="s">
        <v>152</v>
      </c>
      <c r="E17" s="97"/>
      <c r="F17" s="97"/>
      <c r="G17" s="97"/>
      <c r="H17" s="97"/>
      <c r="I17" s="97"/>
      <c r="J17" s="97"/>
      <c r="K17" s="97"/>
      <c r="L17" s="97"/>
      <c r="M17" s="97"/>
      <c r="N17" s="97" t="s">
        <v>9</v>
      </c>
      <c r="O17" s="97" t="s">
        <v>8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77"/>
      <c r="AD17" s="97"/>
      <c r="AE17" s="97"/>
      <c r="AF17" s="97"/>
      <c r="AG17" s="97"/>
      <c r="AH17" s="97"/>
      <c r="AI17" s="97"/>
      <c r="AJ17" s="39">
        <f t="shared" si="2"/>
        <v>1</v>
      </c>
      <c r="AK17" s="39">
        <f t="shared" si="0"/>
        <v>1</v>
      </c>
      <c r="AL17" s="39">
        <f t="shared" si="1"/>
        <v>0</v>
      </c>
      <c r="AM17" s="86"/>
      <c r="AN17" s="86"/>
      <c r="AO17" s="86"/>
    </row>
    <row r="18" spans="1:41" s="1" customFormat="1" ht="30" customHeight="1">
      <c r="A18" s="71">
        <v>10</v>
      </c>
      <c r="B18" s="169" t="s">
        <v>150</v>
      </c>
      <c r="C18" s="170" t="s">
        <v>151</v>
      </c>
      <c r="D18" s="171" t="s">
        <v>152</v>
      </c>
      <c r="E18" s="88"/>
      <c r="F18" s="90"/>
      <c r="G18" s="90"/>
      <c r="H18" s="90"/>
      <c r="I18" s="90" t="s">
        <v>8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77"/>
      <c r="AD18" s="90"/>
      <c r="AE18" s="90"/>
      <c r="AF18" s="90"/>
      <c r="AG18" s="90"/>
      <c r="AH18" s="90"/>
      <c r="AI18" s="90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23"/>
      <c r="AN18" s="23"/>
      <c r="AO18" s="23"/>
    </row>
    <row r="19" spans="1:41" s="1" customFormat="1" ht="30" customHeight="1">
      <c r="A19" s="71">
        <v>11</v>
      </c>
      <c r="B19" s="169" t="s">
        <v>153</v>
      </c>
      <c r="C19" s="170" t="s">
        <v>154</v>
      </c>
      <c r="D19" s="171" t="s">
        <v>152</v>
      </c>
      <c r="E19" s="88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77" t="s">
        <v>9</v>
      </c>
      <c r="AD19" s="90"/>
      <c r="AE19" s="90"/>
      <c r="AF19" s="90"/>
      <c r="AG19" s="90"/>
      <c r="AH19" s="90"/>
      <c r="AI19" s="9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23"/>
      <c r="AN19" s="23"/>
      <c r="AO19" s="23"/>
    </row>
    <row r="20" spans="1:41" s="1" customFormat="1" ht="30" customHeight="1">
      <c r="A20" s="71">
        <v>12</v>
      </c>
      <c r="B20" s="169" t="s">
        <v>155</v>
      </c>
      <c r="C20" s="170" t="s">
        <v>37</v>
      </c>
      <c r="D20" s="171" t="s">
        <v>44</v>
      </c>
      <c r="E20" s="88"/>
      <c r="F20" s="90"/>
      <c r="G20" s="90"/>
      <c r="H20" s="90"/>
      <c r="I20" s="90" t="s">
        <v>9</v>
      </c>
      <c r="J20" s="90"/>
      <c r="K20" s="90"/>
      <c r="L20" s="90"/>
      <c r="M20" s="90" t="s">
        <v>8</v>
      </c>
      <c r="N20" s="90" t="s">
        <v>9</v>
      </c>
      <c r="O20" s="90"/>
      <c r="P20" s="90"/>
      <c r="Q20" s="90"/>
      <c r="R20" s="90"/>
      <c r="S20" s="90" t="s">
        <v>8</v>
      </c>
      <c r="T20" s="90"/>
      <c r="U20" s="90"/>
      <c r="V20" s="90"/>
      <c r="W20" s="90"/>
      <c r="X20" s="90"/>
      <c r="Y20" s="90"/>
      <c r="Z20" s="90"/>
      <c r="AA20" s="90"/>
      <c r="AB20" s="90"/>
      <c r="AC20" s="77"/>
      <c r="AD20" s="90"/>
      <c r="AE20" s="90"/>
      <c r="AF20" s="90"/>
      <c r="AG20" s="90"/>
      <c r="AH20" s="90"/>
      <c r="AI20" s="90"/>
      <c r="AJ20" s="68">
        <f t="shared" si="2"/>
        <v>2</v>
      </c>
      <c r="AK20" s="68">
        <f t="shared" si="0"/>
        <v>2</v>
      </c>
      <c r="AL20" s="68">
        <f t="shared" si="1"/>
        <v>0</v>
      </c>
      <c r="AM20" s="23"/>
      <c r="AN20" s="23"/>
      <c r="AO20" s="23"/>
    </row>
    <row r="21" spans="1:41" s="1" customFormat="1" ht="30" customHeight="1">
      <c r="A21" s="71">
        <v>13</v>
      </c>
      <c r="B21" s="169" t="s">
        <v>156</v>
      </c>
      <c r="C21" s="170" t="s">
        <v>42</v>
      </c>
      <c r="D21" s="171" t="s">
        <v>44</v>
      </c>
      <c r="E21" s="88"/>
      <c r="F21" s="88"/>
      <c r="G21" s="88"/>
      <c r="H21" s="88"/>
      <c r="I21" s="88"/>
      <c r="J21" s="88"/>
      <c r="K21" s="88"/>
      <c r="L21" s="88"/>
      <c r="M21" s="209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77"/>
      <c r="AD21" s="88"/>
      <c r="AE21" s="88"/>
      <c r="AF21" s="88"/>
      <c r="AG21" s="88"/>
      <c r="AH21" s="88"/>
      <c r="AI21" s="8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23"/>
      <c r="AN21" s="23"/>
      <c r="AO21" s="23"/>
    </row>
    <row r="22" spans="1:41" s="1" customFormat="1" ht="30" customHeight="1">
      <c r="A22" s="71">
        <v>14</v>
      </c>
      <c r="B22" s="169" t="s">
        <v>157</v>
      </c>
      <c r="C22" s="170" t="s">
        <v>70</v>
      </c>
      <c r="D22" s="171" t="s">
        <v>69</v>
      </c>
      <c r="E22" s="88"/>
      <c r="F22" s="90"/>
      <c r="G22" s="90"/>
      <c r="H22" s="90"/>
      <c r="I22" s="90" t="s">
        <v>8</v>
      </c>
      <c r="J22" s="90"/>
      <c r="K22" s="90"/>
      <c r="L22" s="90"/>
      <c r="M22" s="90" t="s">
        <v>8</v>
      </c>
      <c r="N22" s="90" t="s">
        <v>9</v>
      </c>
      <c r="O22" s="90"/>
      <c r="P22" s="90"/>
      <c r="Q22" s="90"/>
      <c r="R22" s="90"/>
      <c r="S22" s="90" t="s">
        <v>8</v>
      </c>
      <c r="T22" s="90"/>
      <c r="U22" s="90"/>
      <c r="V22" s="90" t="s">
        <v>8</v>
      </c>
      <c r="W22" s="90"/>
      <c r="X22" s="90"/>
      <c r="Y22" s="90"/>
      <c r="Z22" s="90"/>
      <c r="AA22" s="90"/>
      <c r="AB22" s="90"/>
      <c r="AC22" s="77"/>
      <c r="AD22" s="90"/>
      <c r="AE22" s="90"/>
      <c r="AF22" s="90"/>
      <c r="AG22" s="90"/>
      <c r="AH22" s="90" t="s">
        <v>8</v>
      </c>
      <c r="AI22" s="90"/>
      <c r="AJ22" s="68">
        <f t="shared" si="2"/>
        <v>5</v>
      </c>
      <c r="AK22" s="68">
        <f t="shared" si="0"/>
        <v>1</v>
      </c>
      <c r="AL22" s="68">
        <f t="shared" si="1"/>
        <v>0</v>
      </c>
      <c r="AM22" s="234"/>
      <c r="AN22" s="235"/>
      <c r="AO22" s="23"/>
    </row>
    <row r="23" spans="1:41" s="1" customFormat="1" ht="30" customHeight="1">
      <c r="A23" s="71">
        <v>15</v>
      </c>
      <c r="B23" s="169" t="s">
        <v>158</v>
      </c>
      <c r="C23" s="170" t="s">
        <v>159</v>
      </c>
      <c r="D23" s="171" t="s">
        <v>45</v>
      </c>
      <c r="E23" s="88"/>
      <c r="F23" s="90" t="s">
        <v>8</v>
      </c>
      <c r="G23" s="90"/>
      <c r="H23" s="90"/>
      <c r="I23" s="90" t="s">
        <v>10</v>
      </c>
      <c r="J23" s="90"/>
      <c r="K23" s="90"/>
      <c r="L23" s="90"/>
      <c r="M23" s="90"/>
      <c r="N23" s="90" t="s">
        <v>9</v>
      </c>
      <c r="O23" s="90"/>
      <c r="P23" s="90"/>
      <c r="Q23" s="90"/>
      <c r="R23" s="90"/>
      <c r="S23" s="90"/>
      <c r="T23" s="90"/>
      <c r="U23" s="90"/>
      <c r="V23" s="90" t="s">
        <v>10</v>
      </c>
      <c r="W23" s="90"/>
      <c r="X23" s="90"/>
      <c r="Y23" s="90"/>
      <c r="Z23" s="90"/>
      <c r="AA23" s="90"/>
      <c r="AB23" s="90"/>
      <c r="AC23" s="77"/>
      <c r="AD23" s="90"/>
      <c r="AE23" s="90"/>
      <c r="AF23" s="90"/>
      <c r="AG23" s="90"/>
      <c r="AH23" s="90"/>
      <c r="AI23" s="90"/>
      <c r="AJ23" s="68">
        <f t="shared" si="2"/>
        <v>1</v>
      </c>
      <c r="AK23" s="68">
        <f t="shared" si="0"/>
        <v>1</v>
      </c>
      <c r="AL23" s="68">
        <f t="shared" si="1"/>
        <v>2</v>
      </c>
      <c r="AM23" s="23"/>
      <c r="AN23" s="23"/>
      <c r="AO23" s="23"/>
    </row>
    <row r="24" spans="1:41" s="1" customFormat="1" ht="30" customHeight="1">
      <c r="A24" s="71">
        <v>16</v>
      </c>
      <c r="B24" s="169" t="s">
        <v>160</v>
      </c>
      <c r="C24" s="170" t="s">
        <v>161</v>
      </c>
      <c r="D24" s="171" t="s">
        <v>55</v>
      </c>
      <c r="E24" s="88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77"/>
      <c r="AD24" s="90"/>
      <c r="AE24" s="90"/>
      <c r="AF24" s="90"/>
      <c r="AG24" s="90"/>
      <c r="AH24" s="90"/>
      <c r="AI24" s="90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23"/>
      <c r="AN24" s="23"/>
      <c r="AO24" s="23"/>
    </row>
    <row r="25" spans="1:41" s="1" customFormat="1" ht="30" customHeight="1">
      <c r="A25" s="71">
        <v>17</v>
      </c>
      <c r="B25" s="169" t="s">
        <v>162</v>
      </c>
      <c r="C25" s="170" t="s">
        <v>163</v>
      </c>
      <c r="D25" s="171" t="s">
        <v>55</v>
      </c>
      <c r="E25" s="88"/>
      <c r="F25" s="90"/>
      <c r="G25" s="90" t="s">
        <v>9</v>
      </c>
      <c r="H25" s="90"/>
      <c r="I25" s="90"/>
      <c r="J25" s="90"/>
      <c r="K25" s="90" t="s">
        <v>8</v>
      </c>
      <c r="L25" s="90"/>
      <c r="M25" s="90"/>
      <c r="N25" s="90"/>
      <c r="O25" s="90"/>
      <c r="P25" s="90" t="s">
        <v>10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77" t="s">
        <v>8</v>
      </c>
      <c r="AD25" s="90"/>
      <c r="AE25" s="90"/>
      <c r="AF25" s="90"/>
      <c r="AG25" s="90"/>
      <c r="AH25" s="90" t="s">
        <v>8</v>
      </c>
      <c r="AI25" s="90"/>
      <c r="AJ25" s="68">
        <f t="shared" si="2"/>
        <v>3</v>
      </c>
      <c r="AK25" s="68">
        <f t="shared" si="0"/>
        <v>1</v>
      </c>
      <c r="AL25" s="68">
        <f t="shared" si="1"/>
        <v>1</v>
      </c>
      <c r="AM25" s="23"/>
      <c r="AN25" s="23"/>
      <c r="AO25" s="23"/>
    </row>
    <row r="26" spans="1:41" s="1" customFormat="1" ht="30" customHeight="1">
      <c r="A26" s="71">
        <v>18</v>
      </c>
      <c r="B26" s="169" t="s">
        <v>164</v>
      </c>
      <c r="C26" s="170" t="s">
        <v>165</v>
      </c>
      <c r="D26" s="171" t="s">
        <v>33</v>
      </c>
      <c r="E26" s="88"/>
      <c r="F26" s="90"/>
      <c r="G26" s="90"/>
      <c r="H26" s="90"/>
      <c r="I26" s="90"/>
      <c r="J26" s="90"/>
      <c r="K26" s="90"/>
      <c r="L26" s="90"/>
      <c r="M26" s="90"/>
      <c r="N26" s="90" t="s">
        <v>9</v>
      </c>
      <c r="O26" s="90" t="s">
        <v>9</v>
      </c>
      <c r="P26" s="90" t="s">
        <v>9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77"/>
      <c r="AD26" s="90"/>
      <c r="AE26" s="90"/>
      <c r="AF26" s="90"/>
      <c r="AG26" s="90"/>
      <c r="AH26" s="90"/>
      <c r="AI26" s="90"/>
      <c r="AJ26" s="68">
        <f t="shared" si="2"/>
        <v>0</v>
      </c>
      <c r="AK26" s="68">
        <f t="shared" si="0"/>
        <v>3</v>
      </c>
      <c r="AL26" s="68">
        <f t="shared" si="1"/>
        <v>0</v>
      </c>
      <c r="AM26" s="23"/>
      <c r="AN26" s="23"/>
      <c r="AO26" s="23"/>
    </row>
    <row r="27" spans="1:41" s="1" customFormat="1" ht="30" customHeight="1">
      <c r="A27" s="71">
        <v>19</v>
      </c>
      <c r="B27" s="169" t="s">
        <v>167</v>
      </c>
      <c r="C27" s="170" t="s">
        <v>168</v>
      </c>
      <c r="D27" s="171" t="s">
        <v>166</v>
      </c>
      <c r="E27" s="88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77"/>
      <c r="AD27" s="90"/>
      <c r="AE27" s="90"/>
      <c r="AF27" s="90"/>
      <c r="AG27" s="90"/>
      <c r="AH27" s="90"/>
      <c r="AI27" s="90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23"/>
      <c r="AN27" s="23"/>
      <c r="AO27" s="23"/>
    </row>
    <row r="28" spans="1:41" s="1" customFormat="1" ht="30" customHeight="1">
      <c r="A28" s="71">
        <v>20</v>
      </c>
      <c r="B28" s="169" t="s">
        <v>169</v>
      </c>
      <c r="C28" s="170" t="s">
        <v>170</v>
      </c>
      <c r="D28" s="171" t="s">
        <v>110</v>
      </c>
      <c r="E28" s="88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77"/>
      <c r="AD28" s="90"/>
      <c r="AE28" s="90"/>
      <c r="AF28" s="90"/>
      <c r="AG28" s="90"/>
      <c r="AH28" s="90"/>
      <c r="AI28" s="90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23"/>
      <c r="AN28" s="23"/>
      <c r="AO28" s="23"/>
    </row>
    <row r="29" spans="1:41" s="1" customFormat="1" ht="30" customHeight="1">
      <c r="A29" s="71">
        <v>21</v>
      </c>
      <c r="B29" s="169" t="s">
        <v>171</v>
      </c>
      <c r="C29" s="170" t="s">
        <v>172</v>
      </c>
      <c r="D29" s="171" t="s">
        <v>91</v>
      </c>
      <c r="E29" s="88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77"/>
      <c r="AD29" s="90"/>
      <c r="AE29" s="90"/>
      <c r="AF29" s="90"/>
      <c r="AG29" s="90"/>
      <c r="AH29" s="90"/>
      <c r="AI29" s="90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23"/>
      <c r="AN29" s="23"/>
      <c r="AO29" s="23"/>
    </row>
    <row r="30" spans="1:41" s="1" customFormat="1" ht="30" customHeight="1">
      <c r="A30" s="71">
        <v>22</v>
      </c>
      <c r="B30" s="169" t="s">
        <v>173</v>
      </c>
      <c r="C30" s="170" t="s">
        <v>174</v>
      </c>
      <c r="D30" s="171" t="s">
        <v>56</v>
      </c>
      <c r="E30" s="88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77" t="s">
        <v>8</v>
      </c>
      <c r="AD30" s="90"/>
      <c r="AE30" s="90"/>
      <c r="AF30" s="90"/>
      <c r="AG30" s="90"/>
      <c r="AH30" s="90"/>
      <c r="AI30" s="90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23"/>
      <c r="AN30" s="23"/>
      <c r="AO30" s="23"/>
    </row>
    <row r="31" spans="1:41" s="1" customFormat="1" ht="30" customHeight="1">
      <c r="A31" s="71">
        <v>23</v>
      </c>
      <c r="B31" s="169" t="s">
        <v>175</v>
      </c>
      <c r="C31" s="170" t="s">
        <v>176</v>
      </c>
      <c r="D31" s="171" t="s">
        <v>78</v>
      </c>
      <c r="E31" s="88"/>
      <c r="F31" s="90"/>
      <c r="G31" s="90"/>
      <c r="H31" s="90"/>
      <c r="I31" s="90" t="s">
        <v>8</v>
      </c>
      <c r="J31" s="90"/>
      <c r="K31" s="90"/>
      <c r="L31" s="90"/>
      <c r="M31" s="90"/>
      <c r="N31" s="90"/>
      <c r="O31" s="90"/>
      <c r="P31" s="90" t="s">
        <v>8</v>
      </c>
      <c r="Q31" s="90"/>
      <c r="R31" s="90"/>
      <c r="S31" s="90"/>
      <c r="T31" s="90"/>
      <c r="U31" s="90"/>
      <c r="V31" s="90" t="s">
        <v>8</v>
      </c>
      <c r="W31" s="90"/>
      <c r="X31" s="90"/>
      <c r="Y31" s="90"/>
      <c r="Z31" s="90"/>
      <c r="AA31" s="90"/>
      <c r="AB31" s="90"/>
      <c r="AC31" s="77" t="s">
        <v>8</v>
      </c>
      <c r="AD31" s="90"/>
      <c r="AE31" s="90"/>
      <c r="AF31" s="90"/>
      <c r="AG31" s="90" t="s">
        <v>9</v>
      </c>
      <c r="AH31" s="90" t="s">
        <v>9</v>
      </c>
      <c r="AI31" s="90"/>
      <c r="AJ31" s="68">
        <f t="shared" si="2"/>
        <v>4</v>
      </c>
      <c r="AK31" s="68">
        <f t="shared" si="0"/>
        <v>2</v>
      </c>
      <c r="AL31" s="68">
        <f t="shared" si="1"/>
        <v>0</v>
      </c>
      <c r="AM31" s="23"/>
      <c r="AN31" s="23"/>
      <c r="AO31" s="23"/>
    </row>
    <row r="32" spans="1:41" s="1" customFormat="1" ht="30" customHeight="1">
      <c r="A32" s="71">
        <v>24</v>
      </c>
      <c r="B32" s="169" t="s">
        <v>177</v>
      </c>
      <c r="C32" s="170" t="s">
        <v>70</v>
      </c>
      <c r="D32" s="171" t="s">
        <v>59</v>
      </c>
      <c r="E32" s="88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 t="s">
        <v>10</v>
      </c>
      <c r="AA32" s="90" t="s">
        <v>8</v>
      </c>
      <c r="AB32" s="90"/>
      <c r="AC32" s="77" t="s">
        <v>9</v>
      </c>
      <c r="AD32" s="90"/>
      <c r="AE32" s="90"/>
      <c r="AF32" s="90"/>
      <c r="AG32" s="90"/>
      <c r="AH32" s="90"/>
      <c r="AI32" s="90"/>
      <c r="AJ32" s="68">
        <f t="shared" si="2"/>
        <v>1</v>
      </c>
      <c r="AK32" s="68">
        <f t="shared" si="0"/>
        <v>1</v>
      </c>
      <c r="AL32" s="68">
        <f t="shared" si="1"/>
        <v>1</v>
      </c>
      <c r="AM32" s="23"/>
      <c r="AN32" s="23"/>
      <c r="AO32" s="23"/>
    </row>
    <row r="33" spans="1:44" s="1" customFormat="1" ht="30" customHeight="1">
      <c r="A33" s="71">
        <v>25</v>
      </c>
      <c r="B33" s="169" t="s">
        <v>178</v>
      </c>
      <c r="C33" s="170" t="s">
        <v>179</v>
      </c>
      <c r="D33" s="171" t="s">
        <v>38</v>
      </c>
      <c r="E33" s="89"/>
      <c r="F33" s="90"/>
      <c r="G33" s="90"/>
      <c r="H33" s="90" t="s">
        <v>8</v>
      </c>
      <c r="I33" s="90" t="s">
        <v>8</v>
      </c>
      <c r="J33" s="90"/>
      <c r="K33" s="90"/>
      <c r="L33" s="90" t="s">
        <v>8</v>
      </c>
      <c r="M33" s="90"/>
      <c r="N33" s="90" t="s">
        <v>8</v>
      </c>
      <c r="O33" s="90" t="s">
        <v>8</v>
      </c>
      <c r="P33" s="90" t="s">
        <v>783</v>
      </c>
      <c r="Q33" s="90"/>
      <c r="R33" s="90"/>
      <c r="S33" s="90"/>
      <c r="T33" s="90"/>
      <c r="U33" s="90"/>
      <c r="V33" s="90"/>
      <c r="W33" s="90" t="s">
        <v>8</v>
      </c>
      <c r="X33" s="90"/>
      <c r="Y33" s="90"/>
      <c r="Z33" s="90" t="s">
        <v>8</v>
      </c>
      <c r="AA33" s="90" t="s">
        <v>8</v>
      </c>
      <c r="AB33" s="90" t="s">
        <v>8</v>
      </c>
      <c r="AC33" s="77" t="s">
        <v>8</v>
      </c>
      <c r="AD33" s="90" t="s">
        <v>8</v>
      </c>
      <c r="AE33" s="90"/>
      <c r="AF33" s="90"/>
      <c r="AG33" s="90" t="s">
        <v>8</v>
      </c>
      <c r="AH33" s="90" t="s">
        <v>8</v>
      </c>
      <c r="AI33" s="90" t="s">
        <v>8</v>
      </c>
      <c r="AJ33" s="68">
        <f t="shared" si="2"/>
        <v>16</v>
      </c>
      <c r="AK33" s="68">
        <f t="shared" si="0"/>
        <v>0</v>
      </c>
      <c r="AL33" s="68">
        <f t="shared" si="1"/>
        <v>0</v>
      </c>
      <c r="AM33" s="23"/>
      <c r="AN33" s="23"/>
      <c r="AO33" s="23"/>
    </row>
    <row r="34" spans="1:44" s="1" customFormat="1" ht="30" customHeight="1">
      <c r="A34" s="71">
        <v>26</v>
      </c>
      <c r="B34" s="169" t="s">
        <v>180</v>
      </c>
      <c r="C34" s="170" t="s">
        <v>120</v>
      </c>
      <c r="D34" s="171" t="s">
        <v>93</v>
      </c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 t="s">
        <v>8</v>
      </c>
      <c r="AA34" s="90"/>
      <c r="AB34" s="90"/>
      <c r="AC34" s="77"/>
      <c r="AD34" s="90"/>
      <c r="AE34" s="90"/>
      <c r="AF34" s="90"/>
      <c r="AG34" s="90"/>
      <c r="AH34" s="90"/>
      <c r="AI34" s="90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23"/>
      <c r="AN34" s="23"/>
      <c r="AO34" s="23"/>
    </row>
    <row r="35" spans="1:44" s="1" customFormat="1" ht="48" customHeight="1">
      <c r="A35" s="236" t="s">
        <v>16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70">
        <f>SUM(AJ9:AJ34)</f>
        <v>47</v>
      </c>
      <c r="AK35" s="70">
        <f>SUM(AK9:AK34)</f>
        <v>29</v>
      </c>
      <c r="AL35" s="70">
        <f>SUM(AL9:AL34)</f>
        <v>4</v>
      </c>
      <c r="AM35" s="25"/>
      <c r="AN35" s="24"/>
      <c r="AO35" s="24"/>
      <c r="AP35" s="31"/>
      <c r="AQ35"/>
      <c r="AR35"/>
    </row>
    <row r="36" spans="1:44" s="1" customFormat="1" ht="30" customHeight="1">
      <c r="A36" s="9"/>
      <c r="B36" s="9"/>
      <c r="C36" s="10"/>
      <c r="D36" s="10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9"/>
      <c r="AK36" s="9"/>
      <c r="AL36" s="9"/>
      <c r="AM36" s="25"/>
      <c r="AN36" s="23"/>
      <c r="AO36" s="23"/>
    </row>
    <row r="37" spans="1:44" s="1" customFormat="1" ht="41.25" customHeight="1">
      <c r="A37" s="237" t="s">
        <v>17</v>
      </c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9"/>
      <c r="AJ37" s="26" t="s">
        <v>18</v>
      </c>
      <c r="AK37" s="26" t="s">
        <v>19</v>
      </c>
      <c r="AL37" s="26" t="s">
        <v>20</v>
      </c>
      <c r="AM37" s="27" t="s">
        <v>21</v>
      </c>
      <c r="AN37" s="27" t="s">
        <v>22</v>
      </c>
      <c r="AO37" s="27" t="s">
        <v>23</v>
      </c>
    </row>
    <row r="38" spans="1:44" s="1" customFormat="1" ht="30" customHeight="1">
      <c r="A38" s="68" t="s">
        <v>5</v>
      </c>
      <c r="B38" s="67"/>
      <c r="C38" s="228" t="s">
        <v>7</v>
      </c>
      <c r="D38" s="229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191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28" t="s">
        <v>24</v>
      </c>
      <c r="AK38" s="28" t="s">
        <v>25</v>
      </c>
      <c r="AL38" s="28" t="s">
        <v>26</v>
      </c>
      <c r="AM38" s="28" t="s">
        <v>27</v>
      </c>
      <c r="AN38" s="29" t="s">
        <v>28</v>
      </c>
      <c r="AO38" s="29" t="s">
        <v>29</v>
      </c>
    </row>
    <row r="39" spans="1:44" s="1" customFormat="1" ht="30" customHeight="1">
      <c r="A39" s="71">
        <v>1</v>
      </c>
      <c r="B39" s="74" t="s">
        <v>135</v>
      </c>
      <c r="C39" s="114" t="s">
        <v>136</v>
      </c>
      <c r="D39" s="115" t="s">
        <v>89</v>
      </c>
      <c r="E39" s="5"/>
      <c r="F39" s="6"/>
      <c r="G39" s="6"/>
      <c r="H39" s="6"/>
      <c r="I39" s="6"/>
      <c r="J39" s="6"/>
      <c r="K39" s="6"/>
      <c r="L39" s="6"/>
      <c r="M39" s="90"/>
      <c r="N39" s="6"/>
      <c r="O39" s="6"/>
      <c r="P39" s="6"/>
      <c r="Q39" s="6"/>
      <c r="R39" s="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0">
        <f>COUNTIF(E39:AI39,"BT")</f>
        <v>0</v>
      </c>
      <c r="AK39" s="30">
        <f>COUNTIF(F39:AJ39,"D")</f>
        <v>0</v>
      </c>
      <c r="AL39" s="30">
        <f>COUNTIF(G39:AK39,"ĐP")</f>
        <v>0</v>
      </c>
      <c r="AM39" s="30">
        <f>COUNTIF(H39:AL39,"CT")</f>
        <v>0</v>
      </c>
      <c r="AN39" s="30">
        <f>COUNTIF(I39:AM39,"HT")</f>
        <v>0</v>
      </c>
      <c r="AO39" s="30">
        <f>COUNTIF(J39:AN39,"VK")</f>
        <v>0</v>
      </c>
      <c r="AP39" s="234"/>
      <c r="AQ39" s="235"/>
    </row>
    <row r="40" spans="1:44" s="1" customFormat="1" ht="30" customHeight="1">
      <c r="A40" s="71">
        <v>2</v>
      </c>
      <c r="B40" s="74" t="s">
        <v>137</v>
      </c>
      <c r="C40" s="114" t="s">
        <v>138</v>
      </c>
      <c r="D40" s="115" t="s">
        <v>65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0">
        <f t="shared" ref="AJ40:AJ64" si="3">COUNTIF(E40:AI40,"BT")</f>
        <v>0</v>
      </c>
      <c r="AK40" s="30">
        <f t="shared" ref="AK40:AK64" si="4">COUNTIF(F40:AJ40,"D")</f>
        <v>0</v>
      </c>
      <c r="AL40" s="30">
        <f t="shared" ref="AL40:AL64" si="5">COUNTIF(G40:AK40,"ĐP")</f>
        <v>0</v>
      </c>
      <c r="AM40" s="30">
        <f t="shared" ref="AM40:AM64" si="6">COUNTIF(H40:AL40,"CT")</f>
        <v>0</v>
      </c>
      <c r="AN40" s="30">
        <f t="shared" ref="AN40:AN64" si="7">COUNTIF(I40:AM40,"HT")</f>
        <v>0</v>
      </c>
      <c r="AO40" s="30">
        <f t="shared" ref="AO40:AO64" si="8">COUNTIF(J40:AN40,"VK")</f>
        <v>0</v>
      </c>
      <c r="AP40" s="23"/>
      <c r="AQ40" s="23"/>
    </row>
    <row r="41" spans="1:44" s="1" customFormat="1" ht="30" customHeight="1">
      <c r="A41" s="71">
        <v>3</v>
      </c>
      <c r="B41" s="74" t="s">
        <v>390</v>
      </c>
      <c r="C41" s="114" t="s">
        <v>391</v>
      </c>
      <c r="D41" s="115" t="s">
        <v>48</v>
      </c>
      <c r="E41" s="5"/>
      <c r="F41" s="6"/>
      <c r="G41" s="6"/>
      <c r="H41" s="6"/>
      <c r="I41" s="6"/>
      <c r="J41" s="6"/>
      <c r="K41" s="6"/>
      <c r="L41" s="6"/>
      <c r="M41" s="90"/>
      <c r="N41" s="6"/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0">
        <f t="shared" si="3"/>
        <v>0</v>
      </c>
      <c r="AK41" s="30">
        <f t="shared" si="4"/>
        <v>0</v>
      </c>
      <c r="AL41" s="30">
        <f t="shared" si="5"/>
        <v>0</v>
      </c>
      <c r="AM41" s="30">
        <f t="shared" si="6"/>
        <v>0</v>
      </c>
      <c r="AN41" s="30">
        <f t="shared" si="7"/>
        <v>0</v>
      </c>
      <c r="AO41" s="30">
        <f t="shared" si="8"/>
        <v>0</v>
      </c>
      <c r="AP41" s="23"/>
      <c r="AQ41" s="23"/>
    </row>
    <row r="42" spans="1:44" s="1" customFormat="1" ht="30" customHeight="1">
      <c r="A42" s="71">
        <v>4</v>
      </c>
      <c r="B42" s="74" t="s">
        <v>139</v>
      </c>
      <c r="C42" s="114" t="s">
        <v>140</v>
      </c>
      <c r="D42" s="115" t="s">
        <v>71</v>
      </c>
      <c r="E42" s="5"/>
      <c r="F42" s="6"/>
      <c r="G42" s="6"/>
      <c r="H42" s="6"/>
      <c r="I42" s="6"/>
      <c r="J42" s="6"/>
      <c r="K42" s="6"/>
      <c r="L42" s="6"/>
      <c r="M42" s="90"/>
      <c r="N42" s="6"/>
      <c r="O42" s="6"/>
      <c r="P42" s="6"/>
      <c r="Q42" s="6"/>
      <c r="R42" s="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0">
        <f t="shared" si="3"/>
        <v>0</v>
      </c>
      <c r="AK42" s="30">
        <f t="shared" si="4"/>
        <v>0</v>
      </c>
      <c r="AL42" s="30">
        <f t="shared" si="5"/>
        <v>0</v>
      </c>
      <c r="AM42" s="30">
        <f t="shared" si="6"/>
        <v>0</v>
      </c>
      <c r="AN42" s="30">
        <f t="shared" si="7"/>
        <v>0</v>
      </c>
      <c r="AO42" s="30">
        <f t="shared" si="8"/>
        <v>0</v>
      </c>
      <c r="AP42" s="23"/>
      <c r="AQ42" s="23"/>
    </row>
    <row r="43" spans="1:44" s="1" customFormat="1" ht="30" customHeight="1">
      <c r="A43" s="71">
        <v>5</v>
      </c>
      <c r="B43" s="74" t="s">
        <v>141</v>
      </c>
      <c r="C43" s="114" t="s">
        <v>142</v>
      </c>
      <c r="D43" s="115" t="s">
        <v>67</v>
      </c>
      <c r="E43" s="5"/>
      <c r="F43" s="6"/>
      <c r="G43" s="6"/>
      <c r="H43" s="6"/>
      <c r="I43" s="6"/>
      <c r="J43" s="6"/>
      <c r="K43" s="6"/>
      <c r="L43" s="6"/>
      <c r="M43" s="90"/>
      <c r="N43" s="6"/>
      <c r="O43" s="6"/>
      <c r="P43" s="6"/>
      <c r="Q43" s="6"/>
      <c r="R43" s="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>
        <f t="shared" si="3"/>
        <v>0</v>
      </c>
      <c r="AK43" s="30">
        <f t="shared" si="4"/>
        <v>0</v>
      </c>
      <c r="AL43" s="30">
        <f t="shared" si="5"/>
        <v>0</v>
      </c>
      <c r="AM43" s="30">
        <f t="shared" si="6"/>
        <v>0</v>
      </c>
      <c r="AN43" s="30">
        <f t="shared" si="7"/>
        <v>0</v>
      </c>
      <c r="AO43" s="30">
        <f t="shared" si="8"/>
        <v>0</v>
      </c>
      <c r="AP43" s="23"/>
      <c r="AQ43" s="23"/>
    </row>
    <row r="44" spans="1:44" s="1" customFormat="1" ht="30" customHeight="1">
      <c r="A44" s="71">
        <v>6</v>
      </c>
      <c r="B44" s="116" t="s">
        <v>143</v>
      </c>
      <c r="C44" s="117" t="s">
        <v>144</v>
      </c>
      <c r="D44" s="118" t="s">
        <v>30</v>
      </c>
      <c r="E44" s="5"/>
      <c r="F44" s="6"/>
      <c r="G44" s="6"/>
      <c r="H44" s="6"/>
      <c r="I44" s="6"/>
      <c r="J44" s="6"/>
      <c r="K44" s="6"/>
      <c r="L44" s="6"/>
      <c r="M44" s="90"/>
      <c r="N44" s="6"/>
      <c r="O44" s="6"/>
      <c r="P44" s="6"/>
      <c r="Q44" s="6"/>
      <c r="R44" s="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23"/>
      <c r="AQ44" s="23"/>
    </row>
    <row r="45" spans="1:44" s="1" customFormat="1" ht="30" customHeight="1">
      <c r="A45" s="71">
        <v>7</v>
      </c>
      <c r="B45" s="74" t="s">
        <v>145</v>
      </c>
      <c r="C45" s="114" t="s">
        <v>126</v>
      </c>
      <c r="D45" s="115" t="s">
        <v>112</v>
      </c>
      <c r="E45" s="5"/>
      <c r="F45" s="6"/>
      <c r="G45" s="6"/>
      <c r="H45" s="6"/>
      <c r="I45" s="6"/>
      <c r="J45" s="6"/>
      <c r="K45" s="6"/>
      <c r="L45" s="6"/>
      <c r="M45" s="90"/>
      <c r="N45" s="6"/>
      <c r="O45" s="6"/>
      <c r="P45" s="6"/>
      <c r="Q45" s="6"/>
      <c r="R45" s="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6"/>
        <v>0</v>
      </c>
      <c r="AN45" s="30">
        <f t="shared" si="7"/>
        <v>0</v>
      </c>
      <c r="AO45" s="30">
        <f t="shared" si="8"/>
        <v>0</v>
      </c>
      <c r="AP45" s="23"/>
      <c r="AQ45" s="23"/>
    </row>
    <row r="46" spans="1:44" s="1" customFormat="1" ht="30" customHeight="1">
      <c r="A46" s="71">
        <v>8</v>
      </c>
      <c r="B46" s="74" t="s">
        <v>146</v>
      </c>
      <c r="C46" s="114" t="s">
        <v>147</v>
      </c>
      <c r="D46" s="115" t="s">
        <v>148</v>
      </c>
      <c r="E46" s="5"/>
      <c r="F46" s="6"/>
      <c r="G46" s="6"/>
      <c r="H46" s="6"/>
      <c r="I46" s="6"/>
      <c r="J46" s="6"/>
      <c r="K46" s="6"/>
      <c r="L46" s="6"/>
      <c r="M46" s="90"/>
      <c r="N46" s="6"/>
      <c r="O46" s="6"/>
      <c r="P46" s="6"/>
      <c r="Q46" s="6"/>
      <c r="R46" s="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6"/>
        <v>0</v>
      </c>
      <c r="AN46" s="30">
        <f t="shared" si="7"/>
        <v>0</v>
      </c>
      <c r="AO46" s="30">
        <f t="shared" si="8"/>
        <v>0</v>
      </c>
      <c r="AP46" s="23"/>
      <c r="AQ46" s="23"/>
    </row>
    <row r="47" spans="1:44" s="1" customFormat="1" ht="30" customHeight="1">
      <c r="A47" s="71">
        <v>9</v>
      </c>
      <c r="B47" s="74" t="s">
        <v>392</v>
      </c>
      <c r="C47" s="114" t="s">
        <v>393</v>
      </c>
      <c r="D47" s="115" t="s">
        <v>152</v>
      </c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23"/>
      <c r="AQ47" s="23"/>
    </row>
    <row r="48" spans="1:44" s="1" customFormat="1" ht="30" customHeight="1">
      <c r="A48" s="71">
        <v>10</v>
      </c>
      <c r="B48" s="74" t="s">
        <v>150</v>
      </c>
      <c r="C48" s="114" t="s">
        <v>151</v>
      </c>
      <c r="D48" s="115" t="s">
        <v>152</v>
      </c>
      <c r="E48" s="5"/>
      <c r="F48" s="6"/>
      <c r="G48" s="6"/>
      <c r="H48" s="6"/>
      <c r="I48" s="6"/>
      <c r="J48" s="6"/>
      <c r="K48" s="6"/>
      <c r="L48" s="6"/>
      <c r="M48" s="90"/>
      <c r="N48" s="6"/>
      <c r="O48" s="6"/>
      <c r="P48" s="6"/>
      <c r="Q48" s="6"/>
      <c r="R48" s="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23"/>
      <c r="AQ48" s="23"/>
    </row>
    <row r="49" spans="1:43" s="1" customFormat="1" ht="30" customHeight="1">
      <c r="A49" s="71">
        <v>11</v>
      </c>
      <c r="B49" s="74" t="s">
        <v>153</v>
      </c>
      <c r="C49" s="114" t="s">
        <v>154</v>
      </c>
      <c r="D49" s="115" t="s">
        <v>152</v>
      </c>
      <c r="E49" s="5"/>
      <c r="F49" s="6"/>
      <c r="G49" s="6"/>
      <c r="H49" s="6"/>
      <c r="I49" s="6"/>
      <c r="J49" s="6"/>
      <c r="K49" s="6"/>
      <c r="L49" s="6"/>
      <c r="M49" s="90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23"/>
      <c r="AQ49" s="23"/>
    </row>
    <row r="50" spans="1:43" s="1" customFormat="1" ht="30" customHeight="1">
      <c r="A50" s="71">
        <v>12</v>
      </c>
      <c r="B50" s="74" t="s">
        <v>155</v>
      </c>
      <c r="C50" s="114" t="s">
        <v>37</v>
      </c>
      <c r="D50" s="115" t="s">
        <v>44</v>
      </c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23"/>
      <c r="AQ50" s="23"/>
    </row>
    <row r="51" spans="1:43" s="1" customFormat="1" ht="30" customHeight="1">
      <c r="A51" s="71">
        <v>13</v>
      </c>
      <c r="B51" s="74" t="s">
        <v>156</v>
      </c>
      <c r="C51" s="114" t="s">
        <v>42</v>
      </c>
      <c r="D51" s="115" t="s">
        <v>44</v>
      </c>
      <c r="E51" s="32"/>
      <c r="F51" s="32"/>
      <c r="G51" s="32"/>
      <c r="H51" s="32"/>
      <c r="I51" s="32"/>
      <c r="J51" s="32"/>
      <c r="K51" s="32"/>
      <c r="L51" s="32"/>
      <c r="M51" s="19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23"/>
      <c r="AQ51" s="23"/>
    </row>
    <row r="52" spans="1:43" s="1" customFormat="1" ht="30" customHeight="1">
      <c r="A52" s="71">
        <v>14</v>
      </c>
      <c r="B52" s="74" t="s">
        <v>157</v>
      </c>
      <c r="C52" s="114" t="s">
        <v>70</v>
      </c>
      <c r="D52" s="115" t="s">
        <v>69</v>
      </c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0">
        <f t="shared" si="3"/>
        <v>0</v>
      </c>
      <c r="AK52" s="30">
        <f t="shared" si="4"/>
        <v>0</v>
      </c>
      <c r="AL52" s="30">
        <f t="shared" si="5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  <c r="AP52" s="234"/>
      <c r="AQ52" s="235"/>
    </row>
    <row r="53" spans="1:43" s="1" customFormat="1" ht="30" customHeight="1">
      <c r="A53" s="71">
        <v>15</v>
      </c>
      <c r="B53" s="74" t="s">
        <v>158</v>
      </c>
      <c r="C53" s="114" t="s">
        <v>159</v>
      </c>
      <c r="D53" s="115" t="s">
        <v>45</v>
      </c>
      <c r="E53" s="5"/>
      <c r="F53" s="6"/>
      <c r="G53" s="6"/>
      <c r="H53" s="6"/>
      <c r="I53" s="6"/>
      <c r="J53" s="6"/>
      <c r="K53" s="6"/>
      <c r="L53" s="6"/>
      <c r="M53" s="90"/>
      <c r="N53" s="6"/>
      <c r="O53" s="6"/>
      <c r="P53" s="6"/>
      <c r="Q53" s="6"/>
      <c r="R53" s="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</row>
    <row r="54" spans="1:43" s="1" customFormat="1" ht="30" customHeight="1">
      <c r="A54" s="71">
        <v>16</v>
      </c>
      <c r="B54" s="74" t="s">
        <v>160</v>
      </c>
      <c r="C54" s="114" t="s">
        <v>161</v>
      </c>
      <c r="D54" s="115" t="s">
        <v>55</v>
      </c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</row>
    <row r="55" spans="1:43" s="1" customFormat="1" ht="30" customHeight="1">
      <c r="A55" s="71">
        <v>17</v>
      </c>
      <c r="B55" s="74" t="s">
        <v>162</v>
      </c>
      <c r="C55" s="114" t="s">
        <v>163</v>
      </c>
      <c r="D55" s="115" t="s">
        <v>55</v>
      </c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</row>
    <row r="56" spans="1:43" s="1" customFormat="1" ht="30" customHeight="1">
      <c r="A56" s="71">
        <v>18</v>
      </c>
      <c r="B56" s="74" t="s">
        <v>164</v>
      </c>
      <c r="C56" s="114" t="s">
        <v>165</v>
      </c>
      <c r="D56" s="115" t="s">
        <v>33</v>
      </c>
      <c r="E56" s="5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1" customFormat="1" ht="30" customHeight="1">
      <c r="A57" s="71">
        <v>19</v>
      </c>
      <c r="B57" s="74" t="s">
        <v>167</v>
      </c>
      <c r="C57" s="114" t="s">
        <v>168</v>
      </c>
      <c r="D57" s="115" t="s">
        <v>166</v>
      </c>
      <c r="E57" s="5"/>
      <c r="F57" s="6"/>
      <c r="G57" s="6"/>
      <c r="H57" s="6"/>
      <c r="I57" s="6"/>
      <c r="J57" s="6"/>
      <c r="K57" s="6"/>
      <c r="L57" s="6"/>
      <c r="M57" s="90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1" customFormat="1" ht="30" customHeight="1">
      <c r="A58" s="71">
        <v>20</v>
      </c>
      <c r="B58" s="74" t="s">
        <v>169</v>
      </c>
      <c r="C58" s="114" t="s">
        <v>170</v>
      </c>
      <c r="D58" s="115" t="s">
        <v>110</v>
      </c>
      <c r="E58" s="5"/>
      <c r="F58" s="6"/>
      <c r="G58" s="6"/>
      <c r="H58" s="6"/>
      <c r="I58" s="6"/>
      <c r="J58" s="6"/>
      <c r="K58" s="6"/>
      <c r="L58" s="6"/>
      <c r="M58" s="90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0">
        <f t="shared" si="3"/>
        <v>0</v>
      </c>
      <c r="AK58" s="30">
        <f t="shared" si="4"/>
        <v>0</v>
      </c>
      <c r="AL58" s="30">
        <f t="shared" si="5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1" customFormat="1" ht="30" customHeight="1">
      <c r="A59" s="71">
        <v>21</v>
      </c>
      <c r="B59" s="116" t="s">
        <v>171</v>
      </c>
      <c r="C59" s="117" t="s">
        <v>172</v>
      </c>
      <c r="D59" s="118" t="s">
        <v>91</v>
      </c>
      <c r="E59" s="5"/>
      <c r="F59" s="6"/>
      <c r="G59" s="6"/>
      <c r="H59" s="6"/>
      <c r="I59" s="6"/>
      <c r="J59" s="6"/>
      <c r="K59" s="6"/>
      <c r="L59" s="6"/>
      <c r="M59" s="90"/>
      <c r="N59" s="6"/>
      <c r="O59" s="6"/>
      <c r="P59" s="6"/>
      <c r="Q59" s="6"/>
      <c r="R59" s="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6"/>
        <v>0</v>
      </c>
      <c r="AN59" s="30">
        <f t="shared" si="7"/>
        <v>0</v>
      </c>
      <c r="AO59" s="30">
        <f t="shared" si="8"/>
        <v>0</v>
      </c>
    </row>
    <row r="60" spans="1:43" s="1" customFormat="1" ht="30" customHeight="1">
      <c r="A60" s="71">
        <v>22</v>
      </c>
      <c r="B60" s="74" t="s">
        <v>173</v>
      </c>
      <c r="C60" s="114" t="s">
        <v>174</v>
      </c>
      <c r="D60" s="115" t="s">
        <v>56</v>
      </c>
      <c r="E60" s="5"/>
      <c r="F60" s="6"/>
      <c r="G60" s="6"/>
      <c r="H60" s="6"/>
      <c r="I60" s="6"/>
      <c r="J60" s="6"/>
      <c r="K60" s="6"/>
      <c r="L60" s="6"/>
      <c r="M60" s="90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</row>
    <row r="61" spans="1:43" s="1" customFormat="1" ht="30" customHeight="1">
      <c r="A61" s="71">
        <v>23</v>
      </c>
      <c r="B61" s="74" t="s">
        <v>175</v>
      </c>
      <c r="C61" s="114" t="s">
        <v>176</v>
      </c>
      <c r="D61" s="115" t="s">
        <v>78</v>
      </c>
      <c r="E61" s="5"/>
      <c r="F61" s="6"/>
      <c r="G61" s="6"/>
      <c r="H61" s="6"/>
      <c r="I61" s="6"/>
      <c r="J61" s="6"/>
      <c r="K61" s="6"/>
      <c r="L61" s="6"/>
      <c r="M61" s="90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6"/>
        <v>0</v>
      </c>
      <c r="AN61" s="30">
        <f t="shared" si="7"/>
        <v>0</v>
      </c>
      <c r="AO61" s="30">
        <f t="shared" si="8"/>
        <v>0</v>
      </c>
    </row>
    <row r="62" spans="1:43" s="1" customFormat="1" ht="30" customHeight="1">
      <c r="A62" s="71">
        <v>24</v>
      </c>
      <c r="B62" s="74" t="s">
        <v>177</v>
      </c>
      <c r="C62" s="114" t="s">
        <v>70</v>
      </c>
      <c r="D62" s="115" t="s">
        <v>59</v>
      </c>
      <c r="E62" s="5"/>
      <c r="F62" s="6"/>
      <c r="G62" s="6"/>
      <c r="H62" s="6"/>
      <c r="I62" s="6"/>
      <c r="J62" s="6"/>
      <c r="K62" s="6"/>
      <c r="L62" s="6"/>
      <c r="M62" s="90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6"/>
        <v>0</v>
      </c>
      <c r="AN62" s="30">
        <f t="shared" si="7"/>
        <v>0</v>
      </c>
      <c r="AO62" s="30">
        <f t="shared" si="8"/>
        <v>0</v>
      </c>
    </row>
    <row r="63" spans="1:43" s="1" customFormat="1" ht="30" customHeight="1">
      <c r="A63" s="71">
        <v>25</v>
      </c>
      <c r="B63" s="74" t="s">
        <v>178</v>
      </c>
      <c r="C63" s="114" t="s">
        <v>179</v>
      </c>
      <c r="D63" s="115" t="s">
        <v>38</v>
      </c>
      <c r="E63" s="5"/>
      <c r="F63" s="6"/>
      <c r="G63" s="6"/>
      <c r="H63" s="6"/>
      <c r="I63" s="6"/>
      <c r="J63" s="6"/>
      <c r="K63" s="6"/>
      <c r="L63" s="6"/>
      <c r="M63" s="90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6"/>
        <v>0</v>
      </c>
      <c r="AN63" s="30">
        <f t="shared" si="7"/>
        <v>0</v>
      </c>
      <c r="AO63" s="30">
        <f t="shared" si="8"/>
        <v>0</v>
      </c>
    </row>
    <row r="64" spans="1:43" s="1" customFormat="1" ht="30" customHeight="1">
      <c r="A64" s="71">
        <v>26</v>
      </c>
      <c r="B64" s="74" t="s">
        <v>180</v>
      </c>
      <c r="C64" s="114" t="s">
        <v>120</v>
      </c>
      <c r="D64" s="115" t="s">
        <v>93</v>
      </c>
      <c r="E64" s="5"/>
      <c r="F64" s="6"/>
      <c r="G64" s="6"/>
      <c r="H64" s="6"/>
      <c r="I64" s="6"/>
      <c r="J64" s="6"/>
      <c r="K64" s="6"/>
      <c r="L64" s="6"/>
      <c r="M64" s="90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6"/>
        <v>0</v>
      </c>
      <c r="AN64" s="30">
        <f t="shared" si="7"/>
        <v>0</v>
      </c>
      <c r="AO64" s="30">
        <f t="shared" si="8"/>
        <v>0</v>
      </c>
    </row>
    <row r="65" spans="1:41" ht="51" customHeight="1">
      <c r="A65" s="236" t="s">
        <v>16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70">
        <f t="shared" ref="AJ65:AO65" si="9">SUM(AJ39:AJ64)</f>
        <v>0</v>
      </c>
      <c r="AK65" s="70">
        <f t="shared" si="9"/>
        <v>0</v>
      </c>
      <c r="AL65" s="70">
        <f t="shared" si="9"/>
        <v>0</v>
      </c>
      <c r="AM65" s="70">
        <f t="shared" si="9"/>
        <v>0</v>
      </c>
      <c r="AN65" s="70">
        <f t="shared" si="9"/>
        <v>0</v>
      </c>
      <c r="AO65" s="70">
        <f t="shared" si="9"/>
        <v>0</v>
      </c>
    </row>
    <row r="66" spans="1:41" ht="15.75" customHeight="1">
      <c r="A66" s="24"/>
      <c r="B66" s="24"/>
      <c r="C66" s="226"/>
      <c r="D66" s="226"/>
      <c r="E66" s="31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41" ht="15.75" customHeight="1">
      <c r="C67" s="66"/>
      <c r="D67" s="31"/>
      <c r="E67" s="31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41" ht="15.75" customHeight="1">
      <c r="C68" s="66"/>
      <c r="D68" s="31"/>
      <c r="E68" s="3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41" ht="15.75" customHeight="1">
      <c r="C69" s="226"/>
      <c r="D69" s="226"/>
      <c r="E69" s="3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41" ht="15.75" customHeight="1">
      <c r="C70" s="226"/>
      <c r="D70" s="226"/>
      <c r="E70" s="226"/>
      <c r="F70" s="226"/>
      <c r="G70" s="226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1" ht="15.75" customHeight="1">
      <c r="C71" s="226"/>
      <c r="D71" s="226"/>
      <c r="E71" s="226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41" ht="15.75" customHeight="1">
      <c r="C72" s="226"/>
      <c r="D72" s="226"/>
      <c r="E72" s="3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6"/>
  <sheetViews>
    <sheetView zoomScale="55" zoomScaleNormal="55" workbookViewId="0">
      <selection activeCell="AH13" sqref="AH13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5.1640625" customWidth="1"/>
    <col min="41" max="41" width="20.1640625" customWidth="1"/>
    <col min="42" max="42" width="39.83203125" customWidth="1"/>
    <col min="43" max="43" width="17.1640625" customWidth="1"/>
  </cols>
  <sheetData>
    <row r="1" spans="1:47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7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7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7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7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211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130</v>
      </c>
      <c r="AG6" s="240"/>
      <c r="AH6" s="240"/>
      <c r="AI6" s="240"/>
      <c r="AJ6" s="240"/>
      <c r="AK6" s="240"/>
      <c r="AL6" s="69"/>
    </row>
    <row r="7" spans="1:47" ht="15.75" customHeight="1">
      <c r="AE7" s="18"/>
      <c r="AF7" s="18"/>
      <c r="AG7" s="18"/>
      <c r="AH7" s="18"/>
      <c r="AI7" s="19"/>
    </row>
    <row r="8" spans="1:47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191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  <c r="AP8" s="248"/>
      <c r="AQ8" s="248"/>
      <c r="AR8" s="200"/>
      <c r="AS8" s="200"/>
      <c r="AT8" s="200"/>
      <c r="AU8" s="200"/>
    </row>
    <row r="9" spans="1:47" s="1" customFormat="1" ht="30" customHeight="1">
      <c r="A9" s="71">
        <v>1</v>
      </c>
      <c r="B9" s="96" t="s">
        <v>400</v>
      </c>
      <c r="C9" s="124" t="s">
        <v>401</v>
      </c>
      <c r="D9" s="125" t="s">
        <v>89</v>
      </c>
      <c r="E9" s="88"/>
      <c r="F9" s="90"/>
      <c r="G9" s="90"/>
      <c r="H9" s="90"/>
      <c r="I9" s="90"/>
      <c r="J9" s="90"/>
      <c r="K9" s="77"/>
      <c r="L9" s="90"/>
      <c r="M9" s="90"/>
      <c r="N9" s="77"/>
      <c r="O9" s="135"/>
      <c r="P9" s="90"/>
      <c r="Q9" s="90"/>
      <c r="R9" s="90"/>
      <c r="S9" s="90"/>
      <c r="T9" s="90"/>
      <c r="U9" s="90"/>
      <c r="V9" s="90" t="s">
        <v>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68">
        <f>COUNTIF(E9:AI9,"K")+2*COUNTIF(E9:AI9,"2K")+COUNTIF(E9:AI9,"TK")+COUNTIF(E9:AI9,"KT")</f>
        <v>0</v>
      </c>
      <c r="AK9" s="68">
        <f t="shared" ref="AK9:AK36" si="0">COUNTIF(E9:AI9,"P")+2*COUNTIF(F9:AJ9,"2P")</f>
        <v>1</v>
      </c>
      <c r="AL9" s="68">
        <f t="shared" ref="AL9:AL36" si="1">COUNTIF(E9:AI9,"T")+2*COUNTIF(E9:AI9,"2T")+COUNTIF(E9:AI9,"TK")+COUNTIF(E9:AI9,"KT")</f>
        <v>0</v>
      </c>
      <c r="AM9" s="21"/>
      <c r="AN9" s="22"/>
      <c r="AO9" s="247"/>
      <c r="AP9" s="201"/>
      <c r="AQ9" s="201"/>
      <c r="AR9" s="9"/>
      <c r="AS9" s="12"/>
      <c r="AT9" s="12"/>
      <c r="AU9" s="12"/>
    </row>
    <row r="10" spans="1:47" s="1" customFormat="1" ht="30" customHeight="1">
      <c r="A10" s="71">
        <v>2</v>
      </c>
      <c r="B10" s="96" t="s">
        <v>402</v>
      </c>
      <c r="C10" s="124" t="s">
        <v>403</v>
      </c>
      <c r="D10" s="125" t="s">
        <v>65</v>
      </c>
      <c r="E10" s="88"/>
      <c r="F10" s="90" t="s">
        <v>8</v>
      </c>
      <c r="G10" s="90"/>
      <c r="H10" s="90"/>
      <c r="I10" s="90"/>
      <c r="J10" s="90"/>
      <c r="K10" s="77"/>
      <c r="L10" s="90"/>
      <c r="M10" s="90"/>
      <c r="N10" s="77"/>
      <c r="O10" s="135"/>
      <c r="P10" s="90"/>
      <c r="Q10" s="90"/>
      <c r="R10" s="90" t="s">
        <v>8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68">
        <f t="shared" ref="AJ10:AJ36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23"/>
      <c r="AN10" s="23"/>
      <c r="AO10" s="247"/>
      <c r="AP10" s="202"/>
      <c r="AQ10" s="201"/>
      <c r="AR10" s="9"/>
      <c r="AS10" s="12"/>
      <c r="AT10" s="12"/>
      <c r="AU10" s="12"/>
    </row>
    <row r="11" spans="1:47" s="1" customFormat="1" ht="30" customHeight="1">
      <c r="A11" s="71">
        <v>3</v>
      </c>
      <c r="B11" s="96" t="s">
        <v>404</v>
      </c>
      <c r="C11" s="124" t="s">
        <v>405</v>
      </c>
      <c r="D11" s="125" t="s">
        <v>61</v>
      </c>
      <c r="E11" s="88"/>
      <c r="F11" s="90"/>
      <c r="G11" s="90"/>
      <c r="H11" s="90"/>
      <c r="I11" s="90"/>
      <c r="J11" s="90"/>
      <c r="K11" s="77"/>
      <c r="L11" s="90"/>
      <c r="M11" s="90"/>
      <c r="N11" s="77"/>
      <c r="O11" s="135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23"/>
      <c r="AN11" s="23"/>
      <c r="AO11" s="247"/>
      <c r="AP11" s="202"/>
      <c r="AQ11" s="201"/>
      <c r="AR11" s="9"/>
      <c r="AS11" s="12"/>
      <c r="AT11" s="12"/>
      <c r="AU11" s="12"/>
    </row>
    <row r="12" spans="1:47" s="1" customFormat="1" ht="30" customHeight="1">
      <c r="A12" s="71">
        <v>4</v>
      </c>
      <c r="B12" s="96" t="s">
        <v>406</v>
      </c>
      <c r="C12" s="124" t="s">
        <v>99</v>
      </c>
      <c r="D12" s="125" t="s">
        <v>61</v>
      </c>
      <c r="E12" s="88"/>
      <c r="F12" s="90" t="s">
        <v>8</v>
      </c>
      <c r="G12" s="90"/>
      <c r="H12" s="90" t="s">
        <v>8</v>
      </c>
      <c r="I12" s="90"/>
      <c r="J12" s="90"/>
      <c r="K12" s="77" t="s">
        <v>9</v>
      </c>
      <c r="L12" s="90"/>
      <c r="M12" s="90" t="s">
        <v>9</v>
      </c>
      <c r="N12" s="77"/>
      <c r="O12" s="135"/>
      <c r="P12" s="90"/>
      <c r="Q12" s="90"/>
      <c r="R12" s="90" t="s">
        <v>8</v>
      </c>
      <c r="S12" s="90"/>
      <c r="T12" s="90"/>
      <c r="U12" s="90"/>
      <c r="V12" s="90" t="s">
        <v>9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68">
        <f t="shared" si="2"/>
        <v>3</v>
      </c>
      <c r="AK12" s="68">
        <f t="shared" si="0"/>
        <v>3</v>
      </c>
      <c r="AL12" s="68">
        <f t="shared" si="1"/>
        <v>0</v>
      </c>
      <c r="AM12" s="23"/>
      <c r="AN12" s="23"/>
      <c r="AO12" s="247"/>
      <c r="AP12" s="202"/>
      <c r="AQ12" s="201"/>
      <c r="AR12" s="9"/>
      <c r="AS12" s="12"/>
      <c r="AT12" s="12"/>
      <c r="AU12" s="12"/>
    </row>
    <row r="13" spans="1:47" s="1" customFormat="1" ht="30" customHeight="1">
      <c r="A13" s="71">
        <v>5</v>
      </c>
      <c r="B13" s="96" t="s">
        <v>407</v>
      </c>
      <c r="C13" s="124" t="s">
        <v>111</v>
      </c>
      <c r="D13" s="125" t="s">
        <v>408</v>
      </c>
      <c r="E13" s="88"/>
      <c r="F13" s="90"/>
      <c r="G13" s="90"/>
      <c r="H13" s="90"/>
      <c r="I13" s="90"/>
      <c r="J13" s="90"/>
      <c r="K13" s="77"/>
      <c r="L13" s="90"/>
      <c r="M13" s="90" t="s">
        <v>9</v>
      </c>
      <c r="N13" s="77"/>
      <c r="O13" s="135"/>
      <c r="P13" s="90"/>
      <c r="Q13" s="90"/>
      <c r="R13" s="90"/>
      <c r="S13" s="90"/>
      <c r="T13" s="90" t="s">
        <v>8</v>
      </c>
      <c r="U13" s="90"/>
      <c r="V13" s="90"/>
      <c r="W13" s="90" t="s">
        <v>8</v>
      </c>
      <c r="X13" s="90"/>
      <c r="Y13" s="90"/>
      <c r="Z13" s="90" t="s">
        <v>8</v>
      </c>
      <c r="AA13" s="90"/>
      <c r="AB13" s="90"/>
      <c r="AC13" s="90" t="s">
        <v>8</v>
      </c>
      <c r="AD13" s="90"/>
      <c r="AE13" s="90"/>
      <c r="AF13" s="90"/>
      <c r="AG13" s="90"/>
      <c r="AH13" s="90"/>
      <c r="AI13" s="90"/>
      <c r="AJ13" s="68">
        <f t="shared" si="2"/>
        <v>4</v>
      </c>
      <c r="AK13" s="68">
        <f t="shared" si="0"/>
        <v>1</v>
      </c>
      <c r="AL13" s="68">
        <f t="shared" si="1"/>
        <v>0</v>
      </c>
      <c r="AM13" s="23"/>
      <c r="AN13" s="23"/>
      <c r="AO13" s="199"/>
      <c r="AP13" s="203"/>
      <c r="AQ13" s="203"/>
      <c r="AR13" s="9"/>
      <c r="AS13" s="12"/>
      <c r="AT13" s="12"/>
      <c r="AU13" s="12"/>
    </row>
    <row r="14" spans="1:47" s="1" customFormat="1" ht="30" customHeight="1">
      <c r="A14" s="71">
        <v>6</v>
      </c>
      <c r="B14" s="96" t="s">
        <v>409</v>
      </c>
      <c r="C14" s="124" t="s">
        <v>410</v>
      </c>
      <c r="D14" s="125" t="s">
        <v>49</v>
      </c>
      <c r="E14" s="88"/>
      <c r="F14" s="90" t="s">
        <v>8</v>
      </c>
      <c r="G14" s="90"/>
      <c r="H14" s="90"/>
      <c r="I14" s="90"/>
      <c r="J14" s="90"/>
      <c r="K14" s="77"/>
      <c r="L14" s="90"/>
      <c r="M14" s="90"/>
      <c r="N14" s="77" t="s">
        <v>9</v>
      </c>
      <c r="O14" s="213" t="s">
        <v>9</v>
      </c>
      <c r="P14" s="90"/>
      <c r="Q14" s="90"/>
      <c r="R14" s="90"/>
      <c r="S14" s="90"/>
      <c r="T14" s="90" t="s">
        <v>8</v>
      </c>
      <c r="U14" s="90"/>
      <c r="V14" s="90"/>
      <c r="W14" s="90" t="s">
        <v>8</v>
      </c>
      <c r="X14" s="90"/>
      <c r="Y14" s="90"/>
      <c r="Z14" s="90"/>
      <c r="AA14" s="90" t="s">
        <v>8</v>
      </c>
      <c r="AB14" s="90"/>
      <c r="AC14" s="90" t="s">
        <v>8</v>
      </c>
      <c r="AD14" s="90"/>
      <c r="AE14" s="90"/>
      <c r="AF14" s="90"/>
      <c r="AG14" s="90"/>
      <c r="AH14" s="90"/>
      <c r="AI14" s="90"/>
      <c r="AJ14" s="68">
        <f t="shared" si="2"/>
        <v>5</v>
      </c>
      <c r="AK14" s="68">
        <f t="shared" si="0"/>
        <v>2</v>
      </c>
      <c r="AL14" s="68">
        <f t="shared" si="1"/>
        <v>0</v>
      </c>
      <c r="AM14" s="23"/>
      <c r="AN14" s="23"/>
      <c r="AO14" s="199"/>
      <c r="AP14" s="204"/>
      <c r="AQ14" s="204"/>
      <c r="AR14" s="9"/>
      <c r="AS14" s="12"/>
      <c r="AT14" s="12"/>
      <c r="AU14" s="12"/>
    </row>
    <row r="15" spans="1:47" s="1" customFormat="1" ht="30" customHeight="1">
      <c r="A15" s="71">
        <v>7</v>
      </c>
      <c r="B15" s="96" t="s">
        <v>411</v>
      </c>
      <c r="C15" s="124" t="s">
        <v>412</v>
      </c>
      <c r="D15" s="125" t="s">
        <v>67</v>
      </c>
      <c r="E15" s="88"/>
      <c r="F15" s="90"/>
      <c r="G15" s="90"/>
      <c r="H15" s="90"/>
      <c r="I15" s="90"/>
      <c r="J15" s="90"/>
      <c r="K15" s="77"/>
      <c r="L15" s="90"/>
      <c r="M15" s="90"/>
      <c r="N15" s="77"/>
      <c r="O15" s="213"/>
      <c r="P15" s="90"/>
      <c r="Q15" s="90"/>
      <c r="R15" s="90" t="s">
        <v>8</v>
      </c>
      <c r="S15" s="90"/>
      <c r="T15" s="90"/>
      <c r="U15" s="90"/>
      <c r="V15" s="90" t="s">
        <v>9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68">
        <f t="shared" si="2"/>
        <v>1</v>
      </c>
      <c r="AK15" s="68">
        <f t="shared" si="0"/>
        <v>1</v>
      </c>
      <c r="AL15" s="68">
        <f t="shared" si="1"/>
        <v>0</v>
      </c>
      <c r="AM15" s="23"/>
      <c r="AN15" s="23"/>
      <c r="AO15" s="199"/>
      <c r="AP15" s="205"/>
      <c r="AQ15" s="205"/>
      <c r="AR15" s="9"/>
      <c r="AS15" s="12"/>
      <c r="AT15" s="12"/>
      <c r="AU15" s="12"/>
    </row>
    <row r="16" spans="1:47" s="1" customFormat="1" ht="30" customHeight="1">
      <c r="A16" s="71">
        <v>8</v>
      </c>
      <c r="B16" s="96" t="s">
        <v>413</v>
      </c>
      <c r="C16" s="172" t="s">
        <v>768</v>
      </c>
      <c r="D16" s="125" t="s">
        <v>181</v>
      </c>
      <c r="E16" s="88" t="s">
        <v>8</v>
      </c>
      <c r="F16" s="90"/>
      <c r="G16" s="90" t="s">
        <v>8</v>
      </c>
      <c r="H16" s="90" t="s">
        <v>8</v>
      </c>
      <c r="I16" s="90" t="s">
        <v>8</v>
      </c>
      <c r="J16" s="90"/>
      <c r="K16" s="77" t="s">
        <v>8</v>
      </c>
      <c r="L16" s="90" t="s">
        <v>8</v>
      </c>
      <c r="M16" s="90" t="s">
        <v>8</v>
      </c>
      <c r="N16" s="77"/>
      <c r="O16" s="213" t="s">
        <v>8</v>
      </c>
      <c r="P16" s="90"/>
      <c r="Q16" s="90"/>
      <c r="R16" s="90"/>
      <c r="S16" s="90"/>
      <c r="T16" s="90" t="s">
        <v>8</v>
      </c>
      <c r="U16" s="90"/>
      <c r="V16" s="90"/>
      <c r="W16" s="90"/>
      <c r="X16" s="90"/>
      <c r="Y16" s="90"/>
      <c r="Z16" s="90"/>
      <c r="AA16" s="90" t="s">
        <v>8</v>
      </c>
      <c r="AB16" s="90"/>
      <c r="AC16" s="90" t="s">
        <v>8</v>
      </c>
      <c r="AD16" s="90"/>
      <c r="AE16" s="90"/>
      <c r="AF16" s="90"/>
      <c r="AG16" s="90"/>
      <c r="AH16" s="90" t="s">
        <v>8</v>
      </c>
      <c r="AI16" s="90"/>
      <c r="AJ16" s="68">
        <f t="shared" si="2"/>
        <v>12</v>
      </c>
      <c r="AK16" s="68">
        <f t="shared" si="0"/>
        <v>0</v>
      </c>
      <c r="AL16" s="68">
        <f t="shared" si="1"/>
        <v>0</v>
      </c>
      <c r="AM16" s="23"/>
      <c r="AN16" s="23"/>
      <c r="AO16" s="247"/>
      <c r="AP16" s="206"/>
      <c r="AQ16" s="206"/>
      <c r="AR16" s="9"/>
      <c r="AS16" s="12"/>
      <c r="AT16" s="12"/>
      <c r="AU16" s="12"/>
    </row>
    <row r="17" spans="1:47" s="1" customFormat="1" ht="30" customHeight="1">
      <c r="A17" s="71">
        <v>9</v>
      </c>
      <c r="B17" s="96" t="s">
        <v>415</v>
      </c>
      <c r="C17" s="124" t="s">
        <v>416</v>
      </c>
      <c r="D17" s="125" t="s">
        <v>30</v>
      </c>
      <c r="E17" s="88"/>
      <c r="F17" s="90" t="s">
        <v>8</v>
      </c>
      <c r="G17" s="90"/>
      <c r="H17" s="90"/>
      <c r="I17" s="90"/>
      <c r="J17" s="90"/>
      <c r="K17" s="77"/>
      <c r="L17" s="90"/>
      <c r="M17" s="90"/>
      <c r="N17" s="77" t="s">
        <v>10</v>
      </c>
      <c r="O17" s="213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68">
        <f t="shared" si="2"/>
        <v>1</v>
      </c>
      <c r="AK17" s="68">
        <f t="shared" si="0"/>
        <v>0</v>
      </c>
      <c r="AL17" s="68">
        <f t="shared" si="1"/>
        <v>1</v>
      </c>
      <c r="AM17" s="23"/>
      <c r="AN17" s="23"/>
      <c r="AO17" s="247"/>
      <c r="AP17" s="206"/>
      <c r="AQ17" s="206"/>
      <c r="AR17" s="11"/>
      <c r="AS17" s="12"/>
      <c r="AT17" s="12"/>
      <c r="AU17" s="12"/>
    </row>
    <row r="18" spans="1:47" s="1" customFormat="1" ht="30" customHeight="1">
      <c r="A18" s="71">
        <v>10</v>
      </c>
      <c r="B18" s="96" t="s">
        <v>417</v>
      </c>
      <c r="C18" s="124" t="s">
        <v>418</v>
      </c>
      <c r="D18" s="125" t="s">
        <v>30</v>
      </c>
      <c r="E18" s="88" t="s">
        <v>8</v>
      </c>
      <c r="F18" s="90" t="s">
        <v>8</v>
      </c>
      <c r="G18" s="90" t="s">
        <v>8</v>
      </c>
      <c r="H18" s="90" t="s">
        <v>8</v>
      </c>
      <c r="I18" s="90" t="s">
        <v>8</v>
      </c>
      <c r="J18" s="90"/>
      <c r="K18" s="77" t="s">
        <v>9</v>
      </c>
      <c r="L18" s="90"/>
      <c r="M18" s="90"/>
      <c r="N18" s="77" t="s">
        <v>8</v>
      </c>
      <c r="O18" s="213" t="s">
        <v>8</v>
      </c>
      <c r="P18" s="90"/>
      <c r="Q18" s="90"/>
      <c r="R18" s="90" t="s">
        <v>8</v>
      </c>
      <c r="S18" s="90"/>
      <c r="T18" s="90"/>
      <c r="U18" s="90"/>
      <c r="V18" s="90"/>
      <c r="W18" s="90"/>
      <c r="X18" s="90"/>
      <c r="Y18" s="90"/>
      <c r="Z18" s="90" t="s">
        <v>8</v>
      </c>
      <c r="AA18" s="90" t="s">
        <v>9</v>
      </c>
      <c r="AB18" s="90" t="s">
        <v>8</v>
      </c>
      <c r="AC18" s="90"/>
      <c r="AD18" s="90"/>
      <c r="AE18" s="90"/>
      <c r="AF18" s="90" t="s">
        <v>8</v>
      </c>
      <c r="AG18" s="90"/>
      <c r="AH18" s="90" t="s">
        <v>8</v>
      </c>
      <c r="AI18" s="90"/>
      <c r="AJ18" s="68">
        <f t="shared" si="2"/>
        <v>12</v>
      </c>
      <c r="AK18" s="68">
        <f t="shared" si="0"/>
        <v>2</v>
      </c>
      <c r="AL18" s="68">
        <f t="shared" si="1"/>
        <v>0</v>
      </c>
      <c r="AM18" s="23"/>
      <c r="AN18" s="23"/>
      <c r="AO18" s="199"/>
      <c r="AP18" s="204"/>
      <c r="AQ18" s="204"/>
      <c r="AR18" s="9"/>
      <c r="AS18" s="12"/>
      <c r="AT18" s="12"/>
      <c r="AU18" s="12"/>
    </row>
    <row r="19" spans="1:47" s="1" customFormat="1" ht="30" customHeight="1">
      <c r="A19" s="71">
        <v>11</v>
      </c>
      <c r="B19" s="96" t="s">
        <v>419</v>
      </c>
      <c r="C19" s="124" t="s">
        <v>420</v>
      </c>
      <c r="D19" s="125" t="s">
        <v>52</v>
      </c>
      <c r="E19" s="88"/>
      <c r="F19" s="90" t="s">
        <v>8</v>
      </c>
      <c r="G19" s="90"/>
      <c r="H19" s="90"/>
      <c r="I19" s="90"/>
      <c r="J19" s="90"/>
      <c r="K19" s="77"/>
      <c r="L19" s="90"/>
      <c r="M19" s="90" t="s">
        <v>9</v>
      </c>
      <c r="N19" s="77"/>
      <c r="O19" s="213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 t="s">
        <v>10</v>
      </c>
      <c r="AC19" s="90"/>
      <c r="AD19" s="90"/>
      <c r="AE19" s="90"/>
      <c r="AF19" s="90"/>
      <c r="AG19" s="90"/>
      <c r="AH19" s="90"/>
      <c r="AI19" s="90"/>
      <c r="AJ19" s="68">
        <f t="shared" si="2"/>
        <v>1</v>
      </c>
      <c r="AK19" s="68">
        <f t="shared" si="0"/>
        <v>1</v>
      </c>
      <c r="AL19" s="68">
        <f t="shared" si="1"/>
        <v>1</v>
      </c>
      <c r="AM19" s="23"/>
      <c r="AN19" s="23"/>
      <c r="AO19" s="23"/>
    </row>
    <row r="20" spans="1:47" s="1" customFormat="1" ht="30" customHeight="1">
      <c r="A20" s="71">
        <v>12</v>
      </c>
      <c r="B20" s="96" t="s">
        <v>421</v>
      </c>
      <c r="C20" s="124" t="s">
        <v>182</v>
      </c>
      <c r="D20" s="125" t="s">
        <v>62</v>
      </c>
      <c r="E20" s="88"/>
      <c r="F20" s="90"/>
      <c r="G20" s="90"/>
      <c r="H20" s="90"/>
      <c r="I20" s="90"/>
      <c r="J20" s="90"/>
      <c r="K20" s="77"/>
      <c r="L20" s="90"/>
      <c r="M20" s="90"/>
      <c r="N20" s="77"/>
      <c r="O20" s="213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23"/>
      <c r="AN20" s="23"/>
      <c r="AO20" s="23"/>
    </row>
    <row r="21" spans="1:47" s="1" customFormat="1" ht="30" customHeight="1">
      <c r="A21" s="71">
        <v>13</v>
      </c>
      <c r="B21" s="96" t="s">
        <v>422</v>
      </c>
      <c r="C21" s="124" t="s">
        <v>423</v>
      </c>
      <c r="D21" s="125" t="s">
        <v>183</v>
      </c>
      <c r="E21" s="88"/>
      <c r="F21" s="88" t="s">
        <v>8</v>
      </c>
      <c r="G21" s="88"/>
      <c r="H21" s="88"/>
      <c r="I21" s="88"/>
      <c r="J21" s="88"/>
      <c r="K21" s="77" t="s">
        <v>9</v>
      </c>
      <c r="L21" s="88" t="s">
        <v>8</v>
      </c>
      <c r="M21" s="209"/>
      <c r="N21" s="77"/>
      <c r="O21" s="213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 t="s">
        <v>783</v>
      </c>
      <c r="AC21" s="88"/>
      <c r="AD21" s="88"/>
      <c r="AE21" s="88"/>
      <c r="AF21" s="88"/>
      <c r="AG21" s="88"/>
      <c r="AH21" s="88"/>
      <c r="AI21" s="88"/>
      <c r="AJ21" s="68">
        <f t="shared" si="2"/>
        <v>4</v>
      </c>
      <c r="AK21" s="68">
        <f t="shared" si="0"/>
        <v>1</v>
      </c>
      <c r="AL21" s="68">
        <f t="shared" si="1"/>
        <v>0</v>
      </c>
      <c r="AM21" s="23"/>
      <c r="AN21" s="23"/>
      <c r="AO21" s="23"/>
    </row>
    <row r="22" spans="1:47" s="1" customFormat="1" ht="30" customHeight="1">
      <c r="A22" s="71">
        <v>14</v>
      </c>
      <c r="B22" s="96">
        <v>1910010069</v>
      </c>
      <c r="C22" s="124" t="s">
        <v>424</v>
      </c>
      <c r="D22" s="125" t="s">
        <v>13</v>
      </c>
      <c r="E22" s="88"/>
      <c r="F22" s="90" t="s">
        <v>8</v>
      </c>
      <c r="G22" s="90" t="s">
        <v>9</v>
      </c>
      <c r="H22" s="90" t="s">
        <v>8</v>
      </c>
      <c r="I22" s="90"/>
      <c r="J22" s="90"/>
      <c r="K22" s="77" t="s">
        <v>9</v>
      </c>
      <c r="L22" s="90"/>
      <c r="M22" s="90" t="s">
        <v>9</v>
      </c>
      <c r="N22" s="77"/>
      <c r="O22" s="213"/>
      <c r="P22" s="90"/>
      <c r="Q22" s="90"/>
      <c r="R22" s="90" t="s">
        <v>8</v>
      </c>
      <c r="S22" s="90"/>
      <c r="T22" s="90"/>
      <c r="U22" s="90"/>
      <c r="V22" s="90"/>
      <c r="W22" s="90" t="s">
        <v>8</v>
      </c>
      <c r="X22" s="90"/>
      <c r="Y22" s="90"/>
      <c r="Z22" s="90" t="s">
        <v>8</v>
      </c>
      <c r="AA22" s="90"/>
      <c r="AB22" s="90" t="s">
        <v>8</v>
      </c>
      <c r="AC22" s="90" t="s">
        <v>8</v>
      </c>
      <c r="AD22" s="90"/>
      <c r="AE22" s="90"/>
      <c r="AF22" s="90" t="s">
        <v>8</v>
      </c>
      <c r="AG22" s="90"/>
      <c r="AH22" s="90" t="s">
        <v>8</v>
      </c>
      <c r="AI22" s="90"/>
      <c r="AJ22" s="68">
        <f t="shared" si="2"/>
        <v>9</v>
      </c>
      <c r="AK22" s="68">
        <f t="shared" si="0"/>
        <v>3</v>
      </c>
      <c r="AL22" s="68">
        <f t="shared" si="1"/>
        <v>0</v>
      </c>
      <c r="AM22" s="234"/>
      <c r="AN22" s="247"/>
      <c r="AO22" s="23"/>
    </row>
    <row r="23" spans="1:47" s="1" customFormat="1" ht="30" customHeight="1">
      <c r="A23" s="71">
        <v>15</v>
      </c>
      <c r="B23" s="96" t="s">
        <v>425</v>
      </c>
      <c r="C23" s="124" t="s">
        <v>426</v>
      </c>
      <c r="D23" s="125" t="s">
        <v>44</v>
      </c>
      <c r="E23" s="88" t="s">
        <v>8</v>
      </c>
      <c r="F23" s="90" t="s">
        <v>8</v>
      </c>
      <c r="G23" s="90" t="s">
        <v>8</v>
      </c>
      <c r="H23" s="90" t="s">
        <v>8</v>
      </c>
      <c r="I23" s="90" t="s">
        <v>8</v>
      </c>
      <c r="J23" s="90"/>
      <c r="K23" s="77" t="s">
        <v>8</v>
      </c>
      <c r="L23" s="90" t="s">
        <v>8</v>
      </c>
      <c r="M23" s="90" t="s">
        <v>8</v>
      </c>
      <c r="N23" s="77"/>
      <c r="O23" s="213" t="s">
        <v>8</v>
      </c>
      <c r="P23" s="90"/>
      <c r="Q23" s="90"/>
      <c r="R23" s="90"/>
      <c r="S23" s="90"/>
      <c r="T23" s="90" t="s">
        <v>8</v>
      </c>
      <c r="U23" s="90"/>
      <c r="V23" s="90"/>
      <c r="W23" s="90"/>
      <c r="X23" s="90"/>
      <c r="Y23" s="90"/>
      <c r="Z23" s="90"/>
      <c r="AA23" s="90" t="s">
        <v>8</v>
      </c>
      <c r="AB23" s="90"/>
      <c r="AC23" s="90" t="s">
        <v>8</v>
      </c>
      <c r="AD23" s="90"/>
      <c r="AE23" s="90"/>
      <c r="AF23" s="90"/>
      <c r="AG23" s="90"/>
      <c r="AH23" s="90" t="s">
        <v>8</v>
      </c>
      <c r="AI23" s="90"/>
      <c r="AJ23" s="68">
        <f t="shared" si="2"/>
        <v>13</v>
      </c>
      <c r="AK23" s="68">
        <f t="shared" si="0"/>
        <v>0</v>
      </c>
      <c r="AL23" s="68">
        <f t="shared" si="1"/>
        <v>0</v>
      </c>
      <c r="AM23" s="23"/>
      <c r="AN23" s="23"/>
      <c r="AO23" s="23"/>
    </row>
    <row r="24" spans="1:47" s="1" customFormat="1" ht="30" customHeight="1">
      <c r="A24" s="71">
        <v>16</v>
      </c>
      <c r="B24" s="96" t="s">
        <v>427</v>
      </c>
      <c r="C24" s="124" t="s">
        <v>42</v>
      </c>
      <c r="D24" s="125" t="s">
        <v>428</v>
      </c>
      <c r="E24" s="88"/>
      <c r="F24" s="90"/>
      <c r="G24" s="90"/>
      <c r="H24" s="90"/>
      <c r="I24" s="90"/>
      <c r="J24" s="90"/>
      <c r="K24" s="77"/>
      <c r="L24" s="90"/>
      <c r="M24" s="90"/>
      <c r="N24" s="77"/>
      <c r="O24" s="213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23"/>
      <c r="AN24" s="23"/>
      <c r="AO24" s="23"/>
    </row>
    <row r="25" spans="1:47" s="1" customFormat="1" ht="30" customHeight="1">
      <c r="A25" s="71">
        <v>17</v>
      </c>
      <c r="B25" s="96" t="s">
        <v>429</v>
      </c>
      <c r="C25" s="124" t="s">
        <v>430</v>
      </c>
      <c r="D25" s="125" t="s">
        <v>431</v>
      </c>
      <c r="E25" s="88"/>
      <c r="F25" s="90" t="s">
        <v>8</v>
      </c>
      <c r="G25" s="90"/>
      <c r="H25" s="90"/>
      <c r="I25" s="90"/>
      <c r="J25" s="90"/>
      <c r="K25" s="77"/>
      <c r="L25" s="90"/>
      <c r="M25" s="90"/>
      <c r="N25" s="77" t="s">
        <v>9</v>
      </c>
      <c r="O25" s="213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23"/>
      <c r="AN25" s="23"/>
      <c r="AO25" s="23"/>
    </row>
    <row r="26" spans="1:47" s="1" customFormat="1" ht="30" customHeight="1">
      <c r="A26" s="71">
        <v>18</v>
      </c>
      <c r="B26" s="96" t="s">
        <v>432</v>
      </c>
      <c r="C26" s="124" t="s">
        <v>433</v>
      </c>
      <c r="D26" s="125" t="s">
        <v>88</v>
      </c>
      <c r="E26" s="88" t="s">
        <v>8</v>
      </c>
      <c r="F26" s="90" t="s">
        <v>8</v>
      </c>
      <c r="G26" s="90" t="s">
        <v>8</v>
      </c>
      <c r="H26" s="90" t="s">
        <v>8</v>
      </c>
      <c r="I26" s="90" t="s">
        <v>8</v>
      </c>
      <c r="J26" s="90"/>
      <c r="K26" s="77" t="s">
        <v>8</v>
      </c>
      <c r="L26" s="90" t="s">
        <v>8</v>
      </c>
      <c r="M26" s="90" t="s">
        <v>8</v>
      </c>
      <c r="N26" s="77"/>
      <c r="O26" s="213" t="s">
        <v>8</v>
      </c>
      <c r="P26" s="90"/>
      <c r="Q26" s="90"/>
      <c r="R26" s="90"/>
      <c r="S26" s="90"/>
      <c r="T26" s="90" t="s">
        <v>8</v>
      </c>
      <c r="U26" s="90"/>
      <c r="V26" s="90"/>
      <c r="W26" s="90"/>
      <c r="X26" s="90"/>
      <c r="Y26" s="90"/>
      <c r="Z26" s="90"/>
      <c r="AA26" s="90" t="s">
        <v>8</v>
      </c>
      <c r="AB26" s="90"/>
      <c r="AC26" s="90" t="s">
        <v>8</v>
      </c>
      <c r="AD26" s="90"/>
      <c r="AE26" s="90"/>
      <c r="AF26" s="90"/>
      <c r="AG26" s="90"/>
      <c r="AH26" s="90" t="s">
        <v>9</v>
      </c>
      <c r="AI26" s="90"/>
      <c r="AJ26" s="68">
        <f t="shared" si="2"/>
        <v>12</v>
      </c>
      <c r="AK26" s="68">
        <f t="shared" si="0"/>
        <v>1</v>
      </c>
      <c r="AL26" s="68">
        <f t="shared" si="1"/>
        <v>0</v>
      </c>
      <c r="AM26" s="23"/>
      <c r="AN26" s="23"/>
      <c r="AO26" s="23"/>
    </row>
    <row r="27" spans="1:47" s="1" customFormat="1" ht="30" customHeight="1">
      <c r="A27" s="71">
        <v>19</v>
      </c>
      <c r="B27" s="96" t="s">
        <v>434</v>
      </c>
      <c r="C27" s="124" t="s">
        <v>435</v>
      </c>
      <c r="D27" s="125" t="s">
        <v>14</v>
      </c>
      <c r="E27" s="88" t="s">
        <v>8</v>
      </c>
      <c r="F27" s="90"/>
      <c r="G27" s="90"/>
      <c r="H27" s="90"/>
      <c r="I27" s="90"/>
      <c r="J27" s="90"/>
      <c r="K27" s="77"/>
      <c r="L27" s="90"/>
      <c r="M27" s="90"/>
      <c r="N27" s="77"/>
      <c r="O27" s="213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 t="s">
        <v>8</v>
      </c>
      <c r="AD27" s="90"/>
      <c r="AE27" s="90"/>
      <c r="AF27" s="90"/>
      <c r="AG27" s="90"/>
      <c r="AH27" s="90"/>
      <c r="AI27" s="90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23"/>
      <c r="AN27" s="23"/>
      <c r="AO27" s="23"/>
    </row>
    <row r="28" spans="1:47" s="1" customFormat="1" ht="30" customHeight="1">
      <c r="A28" s="71">
        <v>20</v>
      </c>
      <c r="B28" s="96" t="s">
        <v>436</v>
      </c>
      <c r="C28" s="124" t="s">
        <v>437</v>
      </c>
      <c r="D28" s="125" t="s">
        <v>15</v>
      </c>
      <c r="E28" s="88"/>
      <c r="F28" s="90"/>
      <c r="G28" s="90"/>
      <c r="H28" s="90"/>
      <c r="I28" s="90"/>
      <c r="J28" s="90"/>
      <c r="K28" s="77"/>
      <c r="L28" s="90"/>
      <c r="M28" s="90"/>
      <c r="N28" s="77"/>
      <c r="O28" s="213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23"/>
      <c r="AN28" s="23"/>
      <c r="AO28" s="23"/>
    </row>
    <row r="29" spans="1:47" s="1" customFormat="1" ht="30" customHeight="1">
      <c r="A29" s="71">
        <v>21</v>
      </c>
      <c r="B29" s="96" t="s">
        <v>438</v>
      </c>
      <c r="C29" s="124" t="s">
        <v>128</v>
      </c>
      <c r="D29" s="125" t="s">
        <v>15</v>
      </c>
      <c r="E29" s="88"/>
      <c r="F29" s="90"/>
      <c r="G29" s="90" t="s">
        <v>8</v>
      </c>
      <c r="H29" s="90" t="s">
        <v>8</v>
      </c>
      <c r="I29" s="90" t="s">
        <v>10</v>
      </c>
      <c r="J29" s="90"/>
      <c r="K29" s="77"/>
      <c r="L29" s="90"/>
      <c r="M29" s="90"/>
      <c r="N29" s="77"/>
      <c r="O29" s="213"/>
      <c r="P29" s="90"/>
      <c r="Q29" s="90"/>
      <c r="R29" s="90"/>
      <c r="S29" s="90"/>
      <c r="T29" s="90"/>
      <c r="U29" s="90"/>
      <c r="V29" s="90" t="s">
        <v>8</v>
      </c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68">
        <f t="shared" si="2"/>
        <v>3</v>
      </c>
      <c r="AK29" s="68">
        <f t="shared" si="0"/>
        <v>0</v>
      </c>
      <c r="AL29" s="68">
        <f t="shared" si="1"/>
        <v>1</v>
      </c>
      <c r="AM29" s="23"/>
      <c r="AN29" s="23"/>
      <c r="AO29" s="23"/>
    </row>
    <row r="30" spans="1:47" s="1" customFormat="1" ht="30" customHeight="1">
      <c r="A30" s="71">
        <v>22</v>
      </c>
      <c r="B30" s="96" t="s">
        <v>439</v>
      </c>
      <c r="C30" s="124" t="s">
        <v>440</v>
      </c>
      <c r="D30" s="125" t="s">
        <v>56</v>
      </c>
      <c r="E30" s="88"/>
      <c r="F30" s="90"/>
      <c r="G30" s="90"/>
      <c r="H30" s="90"/>
      <c r="I30" s="90"/>
      <c r="J30" s="90"/>
      <c r="K30" s="77"/>
      <c r="L30" s="90"/>
      <c r="M30" s="90"/>
      <c r="N30" s="77"/>
      <c r="O30" s="213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23"/>
      <c r="AN30" s="23"/>
      <c r="AO30" s="23"/>
    </row>
    <row r="31" spans="1:47" s="1" customFormat="1" ht="30" customHeight="1">
      <c r="A31" s="71">
        <v>23</v>
      </c>
      <c r="B31" s="96" t="s">
        <v>441</v>
      </c>
      <c r="C31" s="124" t="s">
        <v>102</v>
      </c>
      <c r="D31" s="125" t="s">
        <v>57</v>
      </c>
      <c r="E31" s="88"/>
      <c r="F31" s="90" t="s">
        <v>8</v>
      </c>
      <c r="G31" s="90"/>
      <c r="H31" s="90"/>
      <c r="I31" s="90"/>
      <c r="J31" s="90"/>
      <c r="K31" s="77"/>
      <c r="L31" s="90"/>
      <c r="M31" s="90"/>
      <c r="N31" s="77"/>
      <c r="O31" s="213" t="s">
        <v>9</v>
      </c>
      <c r="P31" s="90"/>
      <c r="Q31" s="90"/>
      <c r="R31" s="90" t="s">
        <v>8</v>
      </c>
      <c r="S31" s="90"/>
      <c r="T31" s="90"/>
      <c r="U31" s="90"/>
      <c r="V31" s="90"/>
      <c r="W31" s="90"/>
      <c r="X31" s="90"/>
      <c r="Y31" s="90"/>
      <c r="Z31" s="90"/>
      <c r="AA31" s="90" t="s">
        <v>9</v>
      </c>
      <c r="AB31" s="90"/>
      <c r="AC31" s="90"/>
      <c r="AD31" s="90"/>
      <c r="AE31" s="90"/>
      <c r="AF31" s="90"/>
      <c r="AG31" s="90"/>
      <c r="AH31" s="90"/>
      <c r="AI31" s="90"/>
      <c r="AJ31" s="68">
        <f t="shared" si="2"/>
        <v>2</v>
      </c>
      <c r="AK31" s="68">
        <f t="shared" si="0"/>
        <v>2</v>
      </c>
      <c r="AL31" s="68">
        <f t="shared" si="1"/>
        <v>0</v>
      </c>
      <c r="AM31" s="23"/>
      <c r="AN31" s="23"/>
      <c r="AO31" s="23"/>
    </row>
    <row r="32" spans="1:47" s="1" customFormat="1" ht="30" customHeight="1">
      <c r="A32" s="71">
        <v>24</v>
      </c>
      <c r="B32" s="96" t="s">
        <v>442</v>
      </c>
      <c r="C32" s="124" t="s">
        <v>443</v>
      </c>
      <c r="D32" s="125" t="s">
        <v>75</v>
      </c>
      <c r="E32" s="88"/>
      <c r="F32" s="90"/>
      <c r="G32" s="90"/>
      <c r="H32" s="90"/>
      <c r="I32" s="90"/>
      <c r="J32" s="90"/>
      <c r="K32" s="77"/>
      <c r="L32" s="90"/>
      <c r="M32" s="90"/>
      <c r="N32" s="77"/>
      <c r="O32" s="135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23"/>
      <c r="AN32" s="23"/>
      <c r="AO32" s="23"/>
    </row>
    <row r="33" spans="1:44" s="1" customFormat="1" ht="30" customHeight="1">
      <c r="A33" s="71">
        <v>25</v>
      </c>
      <c r="B33" s="96" t="s">
        <v>444</v>
      </c>
      <c r="C33" s="124" t="s">
        <v>445</v>
      </c>
      <c r="D33" s="125" t="s">
        <v>75</v>
      </c>
      <c r="E33" s="89"/>
      <c r="F33" s="90"/>
      <c r="G33" s="90"/>
      <c r="H33" s="90"/>
      <c r="I33" s="90"/>
      <c r="J33" s="90"/>
      <c r="K33" s="77"/>
      <c r="L33" s="90"/>
      <c r="M33" s="90"/>
      <c r="N33" s="77"/>
      <c r="O33" s="135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23"/>
      <c r="AN33" s="23"/>
      <c r="AO33" s="23"/>
    </row>
    <row r="34" spans="1:44" s="1" customFormat="1" ht="30" customHeight="1">
      <c r="A34" s="71">
        <v>26</v>
      </c>
      <c r="B34" s="96" t="s">
        <v>446</v>
      </c>
      <c r="C34" s="124" t="s">
        <v>447</v>
      </c>
      <c r="D34" s="125" t="s">
        <v>63</v>
      </c>
      <c r="E34" s="89"/>
      <c r="F34" s="90"/>
      <c r="G34" s="90"/>
      <c r="H34" s="90"/>
      <c r="I34" s="90"/>
      <c r="J34" s="90"/>
      <c r="K34" s="77"/>
      <c r="L34" s="90"/>
      <c r="M34" s="90"/>
      <c r="N34" s="77"/>
      <c r="O34" s="135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23"/>
      <c r="AN34" s="23"/>
      <c r="AO34" s="23"/>
    </row>
    <row r="35" spans="1:44" s="1" customFormat="1" ht="30" customHeight="1">
      <c r="A35" s="71">
        <v>27</v>
      </c>
      <c r="B35" s="96" t="s">
        <v>185</v>
      </c>
      <c r="C35" s="124" t="s">
        <v>186</v>
      </c>
      <c r="D35" s="125" t="s">
        <v>38</v>
      </c>
      <c r="E35" s="89"/>
      <c r="F35" s="90"/>
      <c r="G35" s="90"/>
      <c r="H35" s="90"/>
      <c r="I35" s="90"/>
      <c r="J35" s="90"/>
      <c r="K35" s="77"/>
      <c r="L35" s="90"/>
      <c r="M35" s="90"/>
      <c r="N35" s="77"/>
      <c r="O35" s="135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23"/>
      <c r="AN35" s="23"/>
      <c r="AO35" s="23"/>
    </row>
    <row r="36" spans="1:44" s="1" customFormat="1" ht="30" customHeight="1">
      <c r="A36" s="71">
        <v>28</v>
      </c>
      <c r="B36" s="96" t="s">
        <v>187</v>
      </c>
      <c r="C36" s="124" t="s">
        <v>188</v>
      </c>
      <c r="D36" s="125" t="s">
        <v>93</v>
      </c>
      <c r="E36" s="89"/>
      <c r="F36" s="90"/>
      <c r="G36" s="90"/>
      <c r="H36" s="90"/>
      <c r="I36" s="90"/>
      <c r="J36" s="90"/>
      <c r="K36" s="77"/>
      <c r="L36" s="90"/>
      <c r="M36" s="90"/>
      <c r="N36" s="77"/>
      <c r="O36" s="135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23"/>
      <c r="AN36" s="23"/>
      <c r="AO36" s="23"/>
    </row>
    <row r="37" spans="1:44" s="1" customFormat="1" ht="48" customHeight="1">
      <c r="A37" s="236" t="s">
        <v>16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70">
        <f>SUM(AJ9:AJ36)</f>
        <v>87</v>
      </c>
      <c r="AK37" s="70">
        <f>SUM(AK9:AK36)</f>
        <v>19</v>
      </c>
      <c r="AL37" s="70">
        <f>SUM(AL9:AL36)</f>
        <v>3</v>
      </c>
      <c r="AM37" s="25"/>
      <c r="AN37" s="24"/>
      <c r="AO37" s="24"/>
      <c r="AP37" s="31"/>
      <c r="AQ37"/>
      <c r="AR37"/>
    </row>
    <row r="38" spans="1:44" s="1" customFormat="1" ht="30" customHeight="1">
      <c r="A38" s="9"/>
      <c r="B38" s="9"/>
      <c r="C38" s="10"/>
      <c r="D38" s="10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9"/>
      <c r="AK38" s="9"/>
      <c r="AL38" s="9"/>
      <c r="AM38" s="25"/>
      <c r="AN38" s="23"/>
      <c r="AO38" s="23"/>
    </row>
    <row r="39" spans="1:44" s="1" customFormat="1" ht="41.25" customHeight="1">
      <c r="A39" s="237" t="s">
        <v>17</v>
      </c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9"/>
      <c r="AJ39" s="26" t="s">
        <v>18</v>
      </c>
      <c r="AK39" s="26" t="s">
        <v>19</v>
      </c>
      <c r="AL39" s="26" t="s">
        <v>20</v>
      </c>
      <c r="AM39" s="27" t="s">
        <v>21</v>
      </c>
      <c r="AN39" s="27" t="s">
        <v>22</v>
      </c>
      <c r="AO39" s="27" t="s">
        <v>23</v>
      </c>
    </row>
    <row r="40" spans="1:44" s="1" customFormat="1" ht="30" customHeight="1">
      <c r="A40" s="68" t="s">
        <v>5</v>
      </c>
      <c r="B40" s="67"/>
      <c r="C40" s="228" t="s">
        <v>7</v>
      </c>
      <c r="D40" s="2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191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28" t="s">
        <v>24</v>
      </c>
      <c r="AK40" s="28" t="s">
        <v>25</v>
      </c>
      <c r="AL40" s="28" t="s">
        <v>26</v>
      </c>
      <c r="AM40" s="28" t="s">
        <v>27</v>
      </c>
      <c r="AN40" s="29" t="s">
        <v>28</v>
      </c>
      <c r="AO40" s="29" t="s">
        <v>29</v>
      </c>
    </row>
    <row r="41" spans="1:44" s="1" customFormat="1" ht="30" customHeight="1">
      <c r="A41" s="71">
        <v>1</v>
      </c>
      <c r="B41" s="96" t="s">
        <v>400</v>
      </c>
      <c r="C41" s="119" t="s">
        <v>401</v>
      </c>
      <c r="D41" s="120" t="s">
        <v>89</v>
      </c>
      <c r="E41" s="5"/>
      <c r="F41" s="6"/>
      <c r="G41" s="6"/>
      <c r="H41" s="6"/>
      <c r="I41" s="6"/>
      <c r="J41" s="6"/>
      <c r="K41" s="6"/>
      <c r="L41" s="6"/>
      <c r="M41" s="90"/>
      <c r="N41" s="6"/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0">
        <f>COUNTIF(E41:AI41,"BT")</f>
        <v>0</v>
      </c>
      <c r="AK41" s="30">
        <f>COUNTIF(F41:AJ41,"D")</f>
        <v>0</v>
      </c>
      <c r="AL41" s="30">
        <f>COUNTIF(G41:AK41,"ĐP")</f>
        <v>0</v>
      </c>
      <c r="AM41" s="30">
        <f>COUNTIF(H41:AL41,"CT")</f>
        <v>0</v>
      </c>
      <c r="AN41" s="30">
        <f t="shared" ref="AN41:AN68" si="3">COUNTIF(I41:AM41,"HT")</f>
        <v>0</v>
      </c>
      <c r="AO41" s="30">
        <f t="shared" ref="AO41:AO68" si="4">COUNTIF(J41:AN41,"VK")</f>
        <v>0</v>
      </c>
      <c r="AP41" s="234"/>
      <c r="AQ41" s="235"/>
    </row>
    <row r="42" spans="1:44" s="1" customFormat="1" ht="30" customHeight="1">
      <c r="A42" s="71">
        <v>2</v>
      </c>
      <c r="B42" s="96" t="s">
        <v>402</v>
      </c>
      <c r="C42" s="119" t="s">
        <v>403</v>
      </c>
      <c r="D42" s="120" t="s">
        <v>65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0">
        <f t="shared" ref="AJ42:AJ68" si="5">COUNTIF(E42:AI42,"BT")</f>
        <v>0</v>
      </c>
      <c r="AK42" s="30">
        <f t="shared" ref="AK42:AK68" si="6">COUNTIF(F42:AJ42,"D")</f>
        <v>0</v>
      </c>
      <c r="AL42" s="30">
        <f t="shared" ref="AL42:AL68" si="7">COUNTIF(G42:AK42,"ĐP")</f>
        <v>0</v>
      </c>
      <c r="AM42" s="30">
        <f t="shared" ref="AM42:AM68" si="8">COUNTIF(H42:AL42,"CT")</f>
        <v>0</v>
      </c>
      <c r="AN42" s="30">
        <f t="shared" si="3"/>
        <v>0</v>
      </c>
      <c r="AO42" s="30">
        <f t="shared" si="4"/>
        <v>0</v>
      </c>
      <c r="AP42" s="23"/>
      <c r="AQ42" s="23"/>
    </row>
    <row r="43" spans="1:44" s="1" customFormat="1" ht="30" customHeight="1">
      <c r="A43" s="71">
        <v>3</v>
      </c>
      <c r="B43" s="96" t="s">
        <v>404</v>
      </c>
      <c r="C43" s="119" t="s">
        <v>405</v>
      </c>
      <c r="D43" s="120" t="s">
        <v>61</v>
      </c>
      <c r="E43" s="5"/>
      <c r="F43" s="6"/>
      <c r="G43" s="6"/>
      <c r="H43" s="6"/>
      <c r="I43" s="6"/>
      <c r="J43" s="6"/>
      <c r="K43" s="6"/>
      <c r="L43" s="6"/>
      <c r="M43" s="90"/>
      <c r="N43" s="6"/>
      <c r="O43" s="6"/>
      <c r="P43" s="6"/>
      <c r="Q43" s="6"/>
      <c r="R43" s="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0">
        <f t="shared" si="5"/>
        <v>0</v>
      </c>
      <c r="AK43" s="30">
        <f t="shared" si="6"/>
        <v>0</v>
      </c>
      <c r="AL43" s="30">
        <f t="shared" si="7"/>
        <v>0</v>
      </c>
      <c r="AM43" s="30">
        <f t="shared" si="8"/>
        <v>0</v>
      </c>
      <c r="AN43" s="30">
        <f t="shared" si="3"/>
        <v>0</v>
      </c>
      <c r="AO43" s="30">
        <f t="shared" si="4"/>
        <v>0</v>
      </c>
      <c r="AP43" s="23"/>
      <c r="AQ43" s="23"/>
    </row>
    <row r="44" spans="1:44" s="1" customFormat="1" ht="30" customHeight="1">
      <c r="A44" s="71">
        <v>4</v>
      </c>
      <c r="B44" s="96" t="s">
        <v>406</v>
      </c>
      <c r="C44" s="119" t="s">
        <v>99</v>
      </c>
      <c r="D44" s="120" t="s">
        <v>61</v>
      </c>
      <c r="E44" s="5"/>
      <c r="F44" s="6"/>
      <c r="G44" s="6"/>
      <c r="H44" s="6"/>
      <c r="I44" s="6"/>
      <c r="J44" s="6"/>
      <c r="K44" s="6"/>
      <c r="L44" s="6"/>
      <c r="M44" s="90"/>
      <c r="N44" s="6"/>
      <c r="O44" s="6"/>
      <c r="P44" s="6"/>
      <c r="Q44" s="6"/>
      <c r="R44" s="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0">
        <f t="shared" si="5"/>
        <v>0</v>
      </c>
      <c r="AK44" s="30">
        <f t="shared" si="6"/>
        <v>0</v>
      </c>
      <c r="AL44" s="30">
        <f t="shared" si="7"/>
        <v>0</v>
      </c>
      <c r="AM44" s="30">
        <f t="shared" si="8"/>
        <v>0</v>
      </c>
      <c r="AN44" s="30">
        <f t="shared" si="3"/>
        <v>0</v>
      </c>
      <c r="AO44" s="30">
        <f t="shared" si="4"/>
        <v>0</v>
      </c>
      <c r="AP44" s="23"/>
      <c r="AQ44" s="23"/>
    </row>
    <row r="45" spans="1:44" s="1" customFormat="1" ht="30" customHeight="1">
      <c r="A45" s="71">
        <v>5</v>
      </c>
      <c r="B45" s="96" t="s">
        <v>407</v>
      </c>
      <c r="C45" s="119" t="s">
        <v>111</v>
      </c>
      <c r="D45" s="120" t="s">
        <v>408</v>
      </c>
      <c r="E45" s="5"/>
      <c r="F45" s="6"/>
      <c r="G45" s="6"/>
      <c r="H45" s="6"/>
      <c r="I45" s="6"/>
      <c r="J45" s="6"/>
      <c r="K45" s="6"/>
      <c r="L45" s="6"/>
      <c r="M45" s="90"/>
      <c r="N45" s="6"/>
      <c r="O45" s="6"/>
      <c r="P45" s="6"/>
      <c r="Q45" s="6"/>
      <c r="R45" s="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0">
        <f t="shared" si="5"/>
        <v>0</v>
      </c>
      <c r="AK45" s="30">
        <f t="shared" si="6"/>
        <v>0</v>
      </c>
      <c r="AL45" s="30">
        <f t="shared" si="7"/>
        <v>0</v>
      </c>
      <c r="AM45" s="30">
        <f t="shared" si="8"/>
        <v>0</v>
      </c>
      <c r="AN45" s="30">
        <f t="shared" si="3"/>
        <v>0</v>
      </c>
      <c r="AO45" s="30">
        <f t="shared" si="4"/>
        <v>0</v>
      </c>
      <c r="AP45" s="23"/>
      <c r="AQ45" s="23"/>
    </row>
    <row r="46" spans="1:44" s="1" customFormat="1" ht="30" customHeight="1">
      <c r="A46" s="71">
        <v>6</v>
      </c>
      <c r="B46" s="96" t="s">
        <v>409</v>
      </c>
      <c r="C46" s="119" t="s">
        <v>410</v>
      </c>
      <c r="D46" s="120" t="s">
        <v>49</v>
      </c>
      <c r="E46" s="5"/>
      <c r="F46" s="6"/>
      <c r="G46" s="6"/>
      <c r="H46" s="6"/>
      <c r="I46" s="6"/>
      <c r="J46" s="6"/>
      <c r="K46" s="6"/>
      <c r="L46" s="6"/>
      <c r="M46" s="90"/>
      <c r="N46" s="6"/>
      <c r="O46" s="6"/>
      <c r="P46" s="6"/>
      <c r="Q46" s="6"/>
      <c r="R46" s="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30">
        <f t="shared" si="5"/>
        <v>0</v>
      </c>
      <c r="AK46" s="30">
        <f t="shared" si="6"/>
        <v>0</v>
      </c>
      <c r="AL46" s="30">
        <f t="shared" si="7"/>
        <v>0</v>
      </c>
      <c r="AM46" s="30">
        <f t="shared" si="8"/>
        <v>0</v>
      </c>
      <c r="AN46" s="30">
        <f t="shared" si="3"/>
        <v>0</v>
      </c>
      <c r="AO46" s="30">
        <f t="shared" si="4"/>
        <v>0</v>
      </c>
      <c r="AP46" s="23"/>
      <c r="AQ46" s="23"/>
    </row>
    <row r="47" spans="1:44" s="1" customFormat="1" ht="30" customHeight="1">
      <c r="A47" s="71">
        <v>7</v>
      </c>
      <c r="B47" s="96" t="s">
        <v>411</v>
      </c>
      <c r="C47" s="119" t="s">
        <v>412</v>
      </c>
      <c r="D47" s="120" t="s">
        <v>67</v>
      </c>
      <c r="E47" s="5"/>
      <c r="F47" s="6"/>
      <c r="G47" s="6"/>
      <c r="H47" s="6"/>
      <c r="I47" s="6"/>
      <c r="J47" s="6"/>
      <c r="K47" s="6"/>
      <c r="L47" s="6"/>
      <c r="M47" s="90"/>
      <c r="N47" s="6"/>
      <c r="O47" s="6"/>
      <c r="P47" s="6"/>
      <c r="Q47" s="6"/>
      <c r="R47" s="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30">
        <f t="shared" si="5"/>
        <v>0</v>
      </c>
      <c r="AK47" s="30">
        <f t="shared" si="6"/>
        <v>0</v>
      </c>
      <c r="AL47" s="30">
        <f t="shared" si="7"/>
        <v>0</v>
      </c>
      <c r="AM47" s="30">
        <f t="shared" si="8"/>
        <v>0</v>
      </c>
      <c r="AN47" s="30">
        <f t="shared" si="3"/>
        <v>0</v>
      </c>
      <c r="AO47" s="30">
        <f t="shared" si="4"/>
        <v>0</v>
      </c>
      <c r="AP47" s="23"/>
      <c r="AQ47" s="23"/>
    </row>
    <row r="48" spans="1:44" s="1" customFormat="1" ht="30" customHeight="1">
      <c r="A48" s="71">
        <v>8</v>
      </c>
      <c r="B48" s="96" t="s">
        <v>413</v>
      </c>
      <c r="C48" s="119" t="s">
        <v>414</v>
      </c>
      <c r="D48" s="120" t="s">
        <v>181</v>
      </c>
      <c r="E48" s="5"/>
      <c r="F48" s="6"/>
      <c r="G48" s="6"/>
      <c r="H48" s="6"/>
      <c r="I48" s="6"/>
      <c r="J48" s="6"/>
      <c r="K48" s="6"/>
      <c r="L48" s="6"/>
      <c r="M48" s="90"/>
      <c r="N48" s="6"/>
      <c r="O48" s="6"/>
      <c r="P48" s="6"/>
      <c r="Q48" s="6"/>
      <c r="R48" s="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30">
        <f t="shared" si="5"/>
        <v>0</v>
      </c>
      <c r="AK48" s="30">
        <f t="shared" si="6"/>
        <v>0</v>
      </c>
      <c r="AL48" s="30">
        <f t="shared" si="7"/>
        <v>0</v>
      </c>
      <c r="AM48" s="30">
        <f t="shared" si="8"/>
        <v>0</v>
      </c>
      <c r="AN48" s="30">
        <f t="shared" si="3"/>
        <v>0</v>
      </c>
      <c r="AO48" s="30">
        <f t="shared" si="4"/>
        <v>0</v>
      </c>
      <c r="AP48" s="23"/>
      <c r="AQ48" s="23"/>
    </row>
    <row r="49" spans="1:43" s="1" customFormat="1" ht="30" customHeight="1">
      <c r="A49" s="71">
        <v>9</v>
      </c>
      <c r="B49" s="96" t="s">
        <v>415</v>
      </c>
      <c r="C49" s="119" t="s">
        <v>416</v>
      </c>
      <c r="D49" s="120" t="s">
        <v>30</v>
      </c>
      <c r="E49" s="5"/>
      <c r="F49" s="6"/>
      <c r="G49" s="6"/>
      <c r="H49" s="6"/>
      <c r="I49" s="6"/>
      <c r="J49" s="6"/>
      <c r="K49" s="6"/>
      <c r="L49" s="6"/>
      <c r="M49" s="90"/>
      <c r="N49" s="6"/>
      <c r="O49" s="6"/>
      <c r="P49" s="6"/>
      <c r="Q49" s="6"/>
      <c r="R49" s="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30">
        <f t="shared" si="5"/>
        <v>0</v>
      </c>
      <c r="AK49" s="30">
        <f t="shared" si="6"/>
        <v>0</v>
      </c>
      <c r="AL49" s="30">
        <f t="shared" si="7"/>
        <v>0</v>
      </c>
      <c r="AM49" s="30">
        <f t="shared" si="8"/>
        <v>0</v>
      </c>
      <c r="AN49" s="30">
        <f t="shared" si="3"/>
        <v>0</v>
      </c>
      <c r="AO49" s="30">
        <f t="shared" si="4"/>
        <v>0</v>
      </c>
      <c r="AP49" s="23"/>
      <c r="AQ49" s="23"/>
    </row>
    <row r="50" spans="1:43" s="1" customFormat="1" ht="30" customHeight="1">
      <c r="A50" s="71">
        <v>10</v>
      </c>
      <c r="B50" s="96" t="s">
        <v>417</v>
      </c>
      <c r="C50" s="119" t="s">
        <v>418</v>
      </c>
      <c r="D50" s="120" t="s">
        <v>30</v>
      </c>
      <c r="E50" s="5"/>
      <c r="F50" s="6"/>
      <c r="G50" s="6"/>
      <c r="H50" s="6"/>
      <c r="I50" s="6"/>
      <c r="J50" s="6"/>
      <c r="K50" s="6"/>
      <c r="L50" s="6"/>
      <c r="M50" s="90"/>
      <c r="N50" s="6"/>
      <c r="O50" s="6"/>
      <c r="P50" s="6"/>
      <c r="Q50" s="6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30">
        <f t="shared" si="5"/>
        <v>0</v>
      </c>
      <c r="AK50" s="30">
        <f t="shared" si="6"/>
        <v>0</v>
      </c>
      <c r="AL50" s="30">
        <f t="shared" si="7"/>
        <v>0</v>
      </c>
      <c r="AM50" s="30">
        <f t="shared" si="8"/>
        <v>0</v>
      </c>
      <c r="AN50" s="30">
        <f t="shared" si="3"/>
        <v>0</v>
      </c>
      <c r="AO50" s="30">
        <f t="shared" si="4"/>
        <v>0</v>
      </c>
      <c r="AP50" s="23"/>
      <c r="AQ50" s="23"/>
    </row>
    <row r="51" spans="1:43" s="1" customFormat="1" ht="30" customHeight="1">
      <c r="A51" s="71">
        <v>11</v>
      </c>
      <c r="B51" s="96" t="s">
        <v>419</v>
      </c>
      <c r="C51" s="119" t="s">
        <v>420</v>
      </c>
      <c r="D51" s="120" t="s">
        <v>52</v>
      </c>
      <c r="E51" s="5"/>
      <c r="F51" s="6"/>
      <c r="G51" s="6"/>
      <c r="H51" s="6"/>
      <c r="I51" s="6"/>
      <c r="J51" s="6"/>
      <c r="K51" s="6"/>
      <c r="L51" s="6"/>
      <c r="M51" s="90"/>
      <c r="N51" s="6"/>
      <c r="O51" s="6"/>
      <c r="P51" s="6"/>
      <c r="Q51" s="6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30">
        <f t="shared" si="5"/>
        <v>0</v>
      </c>
      <c r="AK51" s="30">
        <f t="shared" si="6"/>
        <v>0</v>
      </c>
      <c r="AL51" s="30">
        <f t="shared" si="7"/>
        <v>0</v>
      </c>
      <c r="AM51" s="30">
        <f t="shared" si="8"/>
        <v>0</v>
      </c>
      <c r="AN51" s="30">
        <f t="shared" si="3"/>
        <v>0</v>
      </c>
      <c r="AO51" s="30">
        <f t="shared" si="4"/>
        <v>0</v>
      </c>
      <c r="AP51" s="23"/>
      <c r="AQ51" s="23"/>
    </row>
    <row r="52" spans="1:43" s="1" customFormat="1" ht="30" customHeight="1">
      <c r="A52" s="71">
        <v>12</v>
      </c>
      <c r="B52" s="96" t="s">
        <v>421</v>
      </c>
      <c r="C52" s="119" t="s">
        <v>182</v>
      </c>
      <c r="D52" s="120" t="s">
        <v>62</v>
      </c>
      <c r="E52" s="5"/>
      <c r="F52" s="6"/>
      <c r="G52" s="6"/>
      <c r="H52" s="6"/>
      <c r="I52" s="6"/>
      <c r="J52" s="6"/>
      <c r="K52" s="6"/>
      <c r="L52" s="6"/>
      <c r="M52" s="90"/>
      <c r="N52" s="6"/>
      <c r="O52" s="6"/>
      <c r="P52" s="6"/>
      <c r="Q52" s="6"/>
      <c r="R52" s="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30">
        <f t="shared" si="5"/>
        <v>0</v>
      </c>
      <c r="AK52" s="30">
        <f t="shared" si="6"/>
        <v>0</v>
      </c>
      <c r="AL52" s="30">
        <f t="shared" si="7"/>
        <v>0</v>
      </c>
      <c r="AM52" s="30">
        <f t="shared" si="8"/>
        <v>0</v>
      </c>
      <c r="AN52" s="30">
        <f t="shared" si="3"/>
        <v>0</v>
      </c>
      <c r="AO52" s="30">
        <f t="shared" si="4"/>
        <v>0</v>
      </c>
      <c r="AP52" s="23"/>
      <c r="AQ52" s="23"/>
    </row>
    <row r="53" spans="1:43" s="1" customFormat="1" ht="30" customHeight="1">
      <c r="A53" s="71">
        <v>13</v>
      </c>
      <c r="B53" s="96" t="s">
        <v>422</v>
      </c>
      <c r="C53" s="119" t="s">
        <v>423</v>
      </c>
      <c r="D53" s="120" t="s">
        <v>183</v>
      </c>
      <c r="E53" s="32"/>
      <c r="F53" s="32"/>
      <c r="G53" s="32"/>
      <c r="H53" s="32"/>
      <c r="I53" s="32"/>
      <c r="J53" s="32"/>
      <c r="K53" s="32"/>
      <c r="L53" s="32"/>
      <c r="M53" s="19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0">
        <f t="shared" si="5"/>
        <v>0</v>
      </c>
      <c r="AK53" s="30">
        <f t="shared" si="6"/>
        <v>0</v>
      </c>
      <c r="AL53" s="30">
        <f t="shared" si="7"/>
        <v>0</v>
      </c>
      <c r="AM53" s="30">
        <f t="shared" si="8"/>
        <v>0</v>
      </c>
      <c r="AN53" s="30">
        <f t="shared" si="3"/>
        <v>0</v>
      </c>
      <c r="AO53" s="30">
        <f t="shared" si="4"/>
        <v>0</v>
      </c>
      <c r="AP53" s="23"/>
      <c r="AQ53" s="23"/>
    </row>
    <row r="54" spans="1:43" s="1" customFormat="1" ht="30" customHeight="1">
      <c r="A54" s="71">
        <v>14</v>
      </c>
      <c r="B54" s="96">
        <v>1910010069</v>
      </c>
      <c r="C54" s="119" t="s">
        <v>424</v>
      </c>
      <c r="D54" s="120" t="s">
        <v>13</v>
      </c>
      <c r="E54" s="5"/>
      <c r="F54" s="6"/>
      <c r="G54" s="6"/>
      <c r="H54" s="6"/>
      <c r="I54" s="6"/>
      <c r="J54" s="6"/>
      <c r="K54" s="6"/>
      <c r="L54" s="6"/>
      <c r="M54" s="90"/>
      <c r="N54" s="6"/>
      <c r="O54" s="6"/>
      <c r="P54" s="6"/>
      <c r="Q54" s="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30">
        <f t="shared" si="5"/>
        <v>0</v>
      </c>
      <c r="AK54" s="30">
        <f t="shared" si="6"/>
        <v>0</v>
      </c>
      <c r="AL54" s="30">
        <f t="shared" si="7"/>
        <v>0</v>
      </c>
      <c r="AM54" s="30">
        <f t="shared" si="8"/>
        <v>0</v>
      </c>
      <c r="AN54" s="30">
        <f t="shared" si="3"/>
        <v>0</v>
      </c>
      <c r="AO54" s="30">
        <f t="shared" si="4"/>
        <v>0</v>
      </c>
      <c r="AP54" s="234"/>
      <c r="AQ54" s="235"/>
    </row>
    <row r="55" spans="1:43" s="1" customFormat="1" ht="30" customHeight="1">
      <c r="A55" s="71">
        <v>15</v>
      </c>
      <c r="B55" s="121" t="s">
        <v>425</v>
      </c>
      <c r="C55" s="122" t="s">
        <v>426</v>
      </c>
      <c r="D55" s="123" t="s">
        <v>44</v>
      </c>
      <c r="E55" s="5"/>
      <c r="F55" s="6"/>
      <c r="G55" s="6"/>
      <c r="H55" s="6"/>
      <c r="I55" s="6"/>
      <c r="J55" s="6"/>
      <c r="K55" s="6"/>
      <c r="L55" s="6"/>
      <c r="M55" s="90"/>
      <c r="N55" s="6"/>
      <c r="O55" s="6"/>
      <c r="P55" s="6"/>
      <c r="Q55" s="6"/>
      <c r="R55" s="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30">
        <f t="shared" si="5"/>
        <v>0</v>
      </c>
      <c r="AK55" s="30">
        <f t="shared" si="6"/>
        <v>0</v>
      </c>
      <c r="AL55" s="30">
        <f t="shared" si="7"/>
        <v>0</v>
      </c>
      <c r="AM55" s="30">
        <f t="shared" si="8"/>
        <v>0</v>
      </c>
      <c r="AN55" s="30">
        <f t="shared" si="3"/>
        <v>0</v>
      </c>
      <c r="AO55" s="30">
        <f t="shared" si="4"/>
        <v>0</v>
      </c>
    </row>
    <row r="56" spans="1:43" s="1" customFormat="1" ht="30" customHeight="1">
      <c r="A56" s="71">
        <v>16</v>
      </c>
      <c r="B56" s="96" t="s">
        <v>427</v>
      </c>
      <c r="C56" s="124" t="s">
        <v>42</v>
      </c>
      <c r="D56" s="125" t="s">
        <v>428</v>
      </c>
      <c r="E56" s="5"/>
      <c r="F56" s="6"/>
      <c r="G56" s="6"/>
      <c r="H56" s="6"/>
      <c r="I56" s="6"/>
      <c r="J56" s="6"/>
      <c r="K56" s="6"/>
      <c r="L56" s="6"/>
      <c r="M56" s="90"/>
      <c r="N56" s="6"/>
      <c r="O56" s="6"/>
      <c r="P56" s="6"/>
      <c r="Q56" s="6"/>
      <c r="R56" s="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30">
        <f t="shared" si="5"/>
        <v>0</v>
      </c>
      <c r="AK56" s="30">
        <f t="shared" si="6"/>
        <v>0</v>
      </c>
      <c r="AL56" s="30">
        <f t="shared" si="7"/>
        <v>0</v>
      </c>
      <c r="AM56" s="30">
        <f t="shared" si="8"/>
        <v>0</v>
      </c>
      <c r="AN56" s="30">
        <f t="shared" si="3"/>
        <v>0</v>
      </c>
      <c r="AO56" s="30">
        <f t="shared" si="4"/>
        <v>0</v>
      </c>
    </row>
    <row r="57" spans="1:43" s="1" customFormat="1" ht="30" customHeight="1">
      <c r="A57" s="71">
        <v>17</v>
      </c>
      <c r="B57" s="96" t="s">
        <v>429</v>
      </c>
      <c r="C57" s="124" t="s">
        <v>430</v>
      </c>
      <c r="D57" s="125" t="s">
        <v>431</v>
      </c>
      <c r="E57" s="5"/>
      <c r="F57" s="6"/>
      <c r="G57" s="6"/>
      <c r="H57" s="6"/>
      <c r="I57" s="6"/>
      <c r="J57" s="6"/>
      <c r="K57" s="6"/>
      <c r="L57" s="6"/>
      <c r="M57" s="90"/>
      <c r="N57" s="6"/>
      <c r="O57" s="6"/>
      <c r="P57" s="6"/>
      <c r="Q57" s="6"/>
      <c r="R57" s="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30">
        <f t="shared" si="5"/>
        <v>0</v>
      </c>
      <c r="AK57" s="30">
        <f t="shared" si="6"/>
        <v>0</v>
      </c>
      <c r="AL57" s="30">
        <f t="shared" si="7"/>
        <v>0</v>
      </c>
      <c r="AM57" s="30">
        <f t="shared" si="8"/>
        <v>0</v>
      </c>
      <c r="AN57" s="30">
        <f t="shared" si="3"/>
        <v>0</v>
      </c>
      <c r="AO57" s="30">
        <f t="shared" si="4"/>
        <v>0</v>
      </c>
    </row>
    <row r="58" spans="1:43" s="1" customFormat="1" ht="30" customHeight="1">
      <c r="A58" s="71">
        <v>18</v>
      </c>
      <c r="B58" s="96" t="s">
        <v>432</v>
      </c>
      <c r="C58" s="124" t="s">
        <v>433</v>
      </c>
      <c r="D58" s="125" t="s">
        <v>88</v>
      </c>
      <c r="E58" s="5"/>
      <c r="F58" s="6"/>
      <c r="G58" s="6"/>
      <c r="H58" s="6"/>
      <c r="I58" s="6"/>
      <c r="J58" s="6"/>
      <c r="K58" s="6"/>
      <c r="L58" s="6"/>
      <c r="M58" s="90"/>
      <c r="N58" s="6"/>
      <c r="O58" s="6"/>
      <c r="P58" s="6"/>
      <c r="Q58" s="6"/>
      <c r="R58" s="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30">
        <f t="shared" si="5"/>
        <v>0</v>
      </c>
      <c r="AK58" s="30">
        <f t="shared" si="6"/>
        <v>0</v>
      </c>
      <c r="AL58" s="30">
        <f t="shared" si="7"/>
        <v>0</v>
      </c>
      <c r="AM58" s="30">
        <f t="shared" si="8"/>
        <v>0</v>
      </c>
      <c r="AN58" s="30">
        <f t="shared" si="3"/>
        <v>0</v>
      </c>
      <c r="AO58" s="30">
        <f t="shared" si="4"/>
        <v>0</v>
      </c>
    </row>
    <row r="59" spans="1:43" s="1" customFormat="1" ht="30" customHeight="1">
      <c r="A59" s="71">
        <v>19</v>
      </c>
      <c r="B59" s="96" t="s">
        <v>434</v>
      </c>
      <c r="C59" s="124" t="s">
        <v>435</v>
      </c>
      <c r="D59" s="125" t="s">
        <v>14</v>
      </c>
      <c r="E59" s="5"/>
      <c r="F59" s="6"/>
      <c r="G59" s="6"/>
      <c r="H59" s="6"/>
      <c r="I59" s="6"/>
      <c r="J59" s="6"/>
      <c r="K59" s="6"/>
      <c r="L59" s="6"/>
      <c r="M59" s="90"/>
      <c r="N59" s="6"/>
      <c r="O59" s="6"/>
      <c r="P59" s="6"/>
      <c r="Q59" s="6"/>
      <c r="R59" s="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30">
        <f t="shared" si="5"/>
        <v>0</v>
      </c>
      <c r="AK59" s="30">
        <f t="shared" si="6"/>
        <v>0</v>
      </c>
      <c r="AL59" s="30">
        <f t="shared" si="7"/>
        <v>0</v>
      </c>
      <c r="AM59" s="30">
        <f t="shared" si="8"/>
        <v>0</v>
      </c>
      <c r="AN59" s="30">
        <f t="shared" si="3"/>
        <v>0</v>
      </c>
      <c r="AO59" s="30">
        <f t="shared" si="4"/>
        <v>0</v>
      </c>
    </row>
    <row r="60" spans="1:43" s="1" customFormat="1" ht="30" customHeight="1">
      <c r="A60" s="71">
        <v>20</v>
      </c>
      <c r="B60" s="96" t="s">
        <v>436</v>
      </c>
      <c r="C60" s="124" t="s">
        <v>437</v>
      </c>
      <c r="D60" s="125" t="s">
        <v>15</v>
      </c>
      <c r="E60" s="5"/>
      <c r="F60" s="6"/>
      <c r="G60" s="6"/>
      <c r="H60" s="6"/>
      <c r="I60" s="6"/>
      <c r="J60" s="6"/>
      <c r="K60" s="6"/>
      <c r="L60" s="6"/>
      <c r="M60" s="90"/>
      <c r="N60" s="6"/>
      <c r="O60" s="6"/>
      <c r="P60" s="6"/>
      <c r="Q60" s="6"/>
      <c r="R60" s="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30">
        <f t="shared" si="5"/>
        <v>0</v>
      </c>
      <c r="AK60" s="30">
        <f t="shared" si="6"/>
        <v>0</v>
      </c>
      <c r="AL60" s="30">
        <f t="shared" si="7"/>
        <v>0</v>
      </c>
      <c r="AM60" s="30">
        <f t="shared" si="8"/>
        <v>0</v>
      </c>
      <c r="AN60" s="30">
        <f t="shared" si="3"/>
        <v>0</v>
      </c>
      <c r="AO60" s="30">
        <f t="shared" si="4"/>
        <v>0</v>
      </c>
    </row>
    <row r="61" spans="1:43" s="1" customFormat="1" ht="30" customHeight="1">
      <c r="A61" s="71">
        <v>21</v>
      </c>
      <c r="B61" s="96" t="s">
        <v>438</v>
      </c>
      <c r="C61" s="124" t="s">
        <v>128</v>
      </c>
      <c r="D61" s="125" t="s">
        <v>15</v>
      </c>
      <c r="E61" s="5"/>
      <c r="F61" s="6"/>
      <c r="G61" s="6"/>
      <c r="H61" s="6"/>
      <c r="I61" s="6"/>
      <c r="J61" s="6"/>
      <c r="K61" s="6"/>
      <c r="L61" s="6"/>
      <c r="M61" s="90"/>
      <c r="N61" s="6"/>
      <c r="O61" s="6"/>
      <c r="P61" s="6"/>
      <c r="Q61" s="6"/>
      <c r="R61" s="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30">
        <f t="shared" si="5"/>
        <v>0</v>
      </c>
      <c r="AK61" s="30">
        <f t="shared" si="6"/>
        <v>0</v>
      </c>
      <c r="AL61" s="30">
        <f t="shared" si="7"/>
        <v>0</v>
      </c>
      <c r="AM61" s="30">
        <f t="shared" si="8"/>
        <v>0</v>
      </c>
      <c r="AN61" s="30">
        <f t="shared" si="3"/>
        <v>0</v>
      </c>
      <c r="AO61" s="30">
        <f t="shared" si="4"/>
        <v>0</v>
      </c>
    </row>
    <row r="62" spans="1:43" s="1" customFormat="1" ht="30" customHeight="1">
      <c r="A62" s="71">
        <v>22</v>
      </c>
      <c r="B62" s="96" t="s">
        <v>439</v>
      </c>
      <c r="C62" s="124" t="s">
        <v>440</v>
      </c>
      <c r="D62" s="125" t="s">
        <v>56</v>
      </c>
      <c r="E62" s="5"/>
      <c r="F62" s="6"/>
      <c r="G62" s="6"/>
      <c r="H62" s="6"/>
      <c r="I62" s="6"/>
      <c r="J62" s="6"/>
      <c r="K62" s="6"/>
      <c r="L62" s="6"/>
      <c r="M62" s="90"/>
      <c r="N62" s="6"/>
      <c r="O62" s="6"/>
      <c r="P62" s="6"/>
      <c r="Q62" s="6"/>
      <c r="R62" s="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30">
        <f t="shared" si="5"/>
        <v>0</v>
      </c>
      <c r="AK62" s="30">
        <f t="shared" si="6"/>
        <v>0</v>
      </c>
      <c r="AL62" s="30">
        <f t="shared" si="7"/>
        <v>0</v>
      </c>
      <c r="AM62" s="30">
        <f t="shared" si="8"/>
        <v>0</v>
      </c>
      <c r="AN62" s="30">
        <f t="shared" si="3"/>
        <v>0</v>
      </c>
      <c r="AO62" s="30">
        <f t="shared" si="4"/>
        <v>0</v>
      </c>
    </row>
    <row r="63" spans="1:43" s="1" customFormat="1" ht="30" customHeight="1">
      <c r="A63" s="71">
        <v>23</v>
      </c>
      <c r="B63" s="96" t="s">
        <v>441</v>
      </c>
      <c r="C63" s="124" t="s">
        <v>102</v>
      </c>
      <c r="D63" s="125" t="s">
        <v>57</v>
      </c>
      <c r="E63" s="5"/>
      <c r="F63" s="6"/>
      <c r="G63" s="6"/>
      <c r="H63" s="6"/>
      <c r="I63" s="6"/>
      <c r="J63" s="6"/>
      <c r="K63" s="6"/>
      <c r="L63" s="6"/>
      <c r="M63" s="90"/>
      <c r="N63" s="6"/>
      <c r="O63" s="6"/>
      <c r="P63" s="6"/>
      <c r="Q63" s="6"/>
      <c r="R63" s="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30">
        <f t="shared" si="5"/>
        <v>0</v>
      </c>
      <c r="AK63" s="30">
        <f t="shared" si="6"/>
        <v>0</v>
      </c>
      <c r="AL63" s="30">
        <f t="shared" si="7"/>
        <v>0</v>
      </c>
      <c r="AM63" s="30">
        <f t="shared" si="8"/>
        <v>0</v>
      </c>
      <c r="AN63" s="30">
        <f t="shared" si="3"/>
        <v>0</v>
      </c>
      <c r="AO63" s="30">
        <f t="shared" si="4"/>
        <v>0</v>
      </c>
    </row>
    <row r="64" spans="1:43" s="1" customFormat="1" ht="30" customHeight="1">
      <c r="A64" s="71">
        <v>24</v>
      </c>
      <c r="B64" s="96" t="s">
        <v>442</v>
      </c>
      <c r="C64" s="124" t="s">
        <v>443</v>
      </c>
      <c r="D64" s="125" t="s">
        <v>75</v>
      </c>
      <c r="E64" s="5"/>
      <c r="F64" s="6"/>
      <c r="G64" s="6"/>
      <c r="H64" s="6"/>
      <c r="I64" s="6"/>
      <c r="J64" s="6"/>
      <c r="K64" s="6"/>
      <c r="L64" s="6"/>
      <c r="M64" s="90"/>
      <c r="N64" s="6"/>
      <c r="O64" s="6"/>
      <c r="P64" s="6"/>
      <c r="Q64" s="6"/>
      <c r="R64" s="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30">
        <f t="shared" si="5"/>
        <v>0</v>
      </c>
      <c r="AK64" s="30">
        <f t="shared" si="6"/>
        <v>0</v>
      </c>
      <c r="AL64" s="30">
        <f t="shared" si="7"/>
        <v>0</v>
      </c>
      <c r="AM64" s="30">
        <f t="shared" si="8"/>
        <v>0</v>
      </c>
      <c r="AN64" s="30">
        <f t="shared" si="3"/>
        <v>0</v>
      </c>
      <c r="AO64" s="30">
        <f t="shared" si="4"/>
        <v>0</v>
      </c>
    </row>
    <row r="65" spans="1:41" s="1" customFormat="1" ht="30" customHeight="1">
      <c r="A65" s="71">
        <v>25</v>
      </c>
      <c r="B65" s="96" t="s">
        <v>444</v>
      </c>
      <c r="C65" s="124" t="s">
        <v>445</v>
      </c>
      <c r="D65" s="125" t="s">
        <v>75</v>
      </c>
      <c r="E65" s="5"/>
      <c r="F65" s="6"/>
      <c r="G65" s="6"/>
      <c r="H65" s="6"/>
      <c r="I65" s="6"/>
      <c r="J65" s="6"/>
      <c r="K65" s="6"/>
      <c r="L65" s="6"/>
      <c r="M65" s="90"/>
      <c r="N65" s="6"/>
      <c r="O65" s="6"/>
      <c r="P65" s="6"/>
      <c r="Q65" s="6"/>
      <c r="R65" s="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30">
        <f t="shared" si="5"/>
        <v>0</v>
      </c>
      <c r="AK65" s="30">
        <f t="shared" si="6"/>
        <v>0</v>
      </c>
      <c r="AL65" s="30">
        <f t="shared" si="7"/>
        <v>0</v>
      </c>
      <c r="AM65" s="30">
        <f t="shared" si="8"/>
        <v>0</v>
      </c>
      <c r="AN65" s="30">
        <f t="shared" si="3"/>
        <v>0</v>
      </c>
      <c r="AO65" s="30">
        <f t="shared" si="4"/>
        <v>0</v>
      </c>
    </row>
    <row r="66" spans="1:41" s="1" customFormat="1" ht="30" customHeight="1">
      <c r="A66" s="71">
        <v>26</v>
      </c>
      <c r="B66" s="96" t="s">
        <v>446</v>
      </c>
      <c r="C66" s="124" t="s">
        <v>447</v>
      </c>
      <c r="D66" s="125" t="s">
        <v>63</v>
      </c>
      <c r="E66" s="5"/>
      <c r="F66" s="6"/>
      <c r="G66" s="6"/>
      <c r="H66" s="6"/>
      <c r="I66" s="6"/>
      <c r="J66" s="6"/>
      <c r="K66" s="6"/>
      <c r="L66" s="6"/>
      <c r="M66" s="90"/>
      <c r="N66" s="6"/>
      <c r="O66" s="6"/>
      <c r="P66" s="6"/>
      <c r="Q66" s="6"/>
      <c r="R66" s="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30">
        <f t="shared" si="5"/>
        <v>0</v>
      </c>
      <c r="AK66" s="30">
        <f t="shared" si="6"/>
        <v>0</v>
      </c>
      <c r="AL66" s="30">
        <f t="shared" si="7"/>
        <v>0</v>
      </c>
      <c r="AM66" s="30">
        <f t="shared" si="8"/>
        <v>0</v>
      </c>
      <c r="AN66" s="30">
        <f t="shared" si="3"/>
        <v>0</v>
      </c>
      <c r="AO66" s="30">
        <f t="shared" si="4"/>
        <v>0</v>
      </c>
    </row>
    <row r="67" spans="1:41" s="1" customFormat="1" ht="30" customHeight="1">
      <c r="A67" s="71">
        <v>27</v>
      </c>
      <c r="B67" s="96" t="s">
        <v>185</v>
      </c>
      <c r="C67" s="124" t="s">
        <v>186</v>
      </c>
      <c r="D67" s="125" t="s">
        <v>38</v>
      </c>
      <c r="E67" s="5"/>
      <c r="F67" s="6"/>
      <c r="G67" s="6"/>
      <c r="H67" s="6"/>
      <c r="I67" s="6"/>
      <c r="J67" s="6"/>
      <c r="K67" s="6"/>
      <c r="L67" s="6"/>
      <c r="M67" s="90"/>
      <c r="N67" s="6"/>
      <c r="O67" s="6"/>
      <c r="P67" s="6"/>
      <c r="Q67" s="6"/>
      <c r="R67" s="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30">
        <f t="shared" si="5"/>
        <v>0</v>
      </c>
      <c r="AK67" s="30">
        <f t="shared" si="6"/>
        <v>0</v>
      </c>
      <c r="AL67" s="30">
        <f t="shared" si="7"/>
        <v>0</v>
      </c>
      <c r="AM67" s="30">
        <f t="shared" si="8"/>
        <v>0</v>
      </c>
      <c r="AN67" s="30">
        <f t="shared" si="3"/>
        <v>0</v>
      </c>
      <c r="AO67" s="30">
        <f t="shared" si="4"/>
        <v>0</v>
      </c>
    </row>
    <row r="68" spans="1:41" s="1" customFormat="1" ht="30" customHeight="1">
      <c r="A68" s="71">
        <v>28</v>
      </c>
      <c r="B68" s="96" t="s">
        <v>187</v>
      </c>
      <c r="C68" s="124" t="s">
        <v>188</v>
      </c>
      <c r="D68" s="125" t="s">
        <v>93</v>
      </c>
      <c r="E68" s="5"/>
      <c r="F68" s="6"/>
      <c r="G68" s="6"/>
      <c r="H68" s="6"/>
      <c r="I68" s="6"/>
      <c r="J68" s="6"/>
      <c r="K68" s="6"/>
      <c r="L68" s="6"/>
      <c r="M68" s="90"/>
      <c r="N68" s="6"/>
      <c r="O68" s="6"/>
      <c r="P68" s="6"/>
      <c r="Q68" s="6"/>
      <c r="R68" s="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30">
        <f t="shared" si="5"/>
        <v>0</v>
      </c>
      <c r="AK68" s="30">
        <f t="shared" si="6"/>
        <v>0</v>
      </c>
      <c r="AL68" s="30">
        <f t="shared" si="7"/>
        <v>0</v>
      </c>
      <c r="AM68" s="30">
        <f t="shared" si="8"/>
        <v>0</v>
      </c>
      <c r="AN68" s="30">
        <f t="shared" si="3"/>
        <v>0</v>
      </c>
      <c r="AO68" s="30">
        <f t="shared" si="4"/>
        <v>0</v>
      </c>
    </row>
    <row r="69" spans="1:41" ht="51" customHeight="1">
      <c r="A69" s="236" t="s">
        <v>16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70">
        <f t="shared" ref="AJ69:AO69" si="9">SUM(AJ41:AJ68)</f>
        <v>0</v>
      </c>
      <c r="AK69" s="70">
        <f t="shared" si="9"/>
        <v>0</v>
      </c>
      <c r="AL69" s="70">
        <f t="shared" si="9"/>
        <v>0</v>
      </c>
      <c r="AM69" s="70">
        <f t="shared" si="9"/>
        <v>0</v>
      </c>
      <c r="AN69" s="70">
        <f t="shared" si="9"/>
        <v>0</v>
      </c>
      <c r="AO69" s="70">
        <f t="shared" si="9"/>
        <v>0</v>
      </c>
    </row>
    <row r="70" spans="1:41" ht="15.75" customHeight="1">
      <c r="A70" s="24"/>
      <c r="B70" s="24"/>
      <c r="C70" s="226"/>
      <c r="D70" s="226"/>
      <c r="E70" s="31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1" ht="15.75" customHeight="1">
      <c r="C71" s="66"/>
      <c r="D71" s="31"/>
      <c r="E71" s="3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41" ht="15.75" customHeight="1">
      <c r="C72" s="66"/>
      <c r="D72" s="31"/>
      <c r="E72" s="3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41" ht="15.75" customHeight="1">
      <c r="C73" s="226"/>
      <c r="D73" s="226"/>
      <c r="E73" s="3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41" ht="15.75" customHeight="1">
      <c r="C74" s="226"/>
      <c r="D74" s="226"/>
      <c r="E74" s="226"/>
      <c r="F74" s="226"/>
      <c r="G74" s="226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41" ht="15.75" customHeight="1">
      <c r="C75" s="226"/>
      <c r="D75" s="226"/>
      <c r="E75" s="226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41" ht="15.75" customHeight="1">
      <c r="C76" s="226"/>
      <c r="D76" s="226"/>
      <c r="E76" s="31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</sheetData>
  <mergeCells count="23">
    <mergeCell ref="AP8:AQ8"/>
    <mergeCell ref="AO9:AO12"/>
    <mergeCell ref="AO16:AO17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abSelected="1" topLeftCell="A7" zoomScale="60" zoomScaleNormal="60" workbookViewId="0">
      <selection activeCell="AF19" sqref="AF19"/>
    </sheetView>
  </sheetViews>
  <sheetFormatPr defaultRowHeight="15.75"/>
  <cols>
    <col min="1" max="1" width="8.6640625" customWidth="1"/>
    <col min="2" max="2" width="26.83203125" customWidth="1"/>
    <col min="3" max="3" width="33.1640625" bestFit="1" customWidth="1"/>
    <col min="4" max="4" width="14.6640625" bestFit="1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41">
      <c r="A5" s="222" t="s">
        <v>773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0" t="s">
        <v>131</v>
      </c>
      <c r="AG6" s="240"/>
      <c r="AH6" s="240"/>
      <c r="AI6" s="240"/>
      <c r="AJ6" s="240"/>
      <c r="AK6" s="240"/>
      <c r="AL6" s="69"/>
    </row>
    <row r="7" spans="1:41" ht="15.75" customHeight="1">
      <c r="AE7" s="18"/>
      <c r="AF7" s="18"/>
      <c r="AG7" s="18"/>
      <c r="AH7" s="18"/>
      <c r="AI7" s="19"/>
    </row>
    <row r="8" spans="1:41" s="1" customFormat="1" ht="33" customHeight="1">
      <c r="A8" s="68" t="s">
        <v>5</v>
      </c>
      <c r="B8" s="67" t="s">
        <v>6</v>
      </c>
      <c r="C8" s="228" t="s">
        <v>7</v>
      </c>
      <c r="D8" s="2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0" t="s">
        <v>8</v>
      </c>
      <c r="AK8" s="20" t="s">
        <v>9</v>
      </c>
      <c r="AL8" s="20" t="s">
        <v>10</v>
      </c>
    </row>
    <row r="9" spans="1:41" s="1" customFormat="1" ht="30" customHeight="1">
      <c r="A9" s="71">
        <v>1</v>
      </c>
      <c r="B9" s="145" t="s">
        <v>271</v>
      </c>
      <c r="C9" s="152" t="s">
        <v>272</v>
      </c>
      <c r="D9" s="153" t="s">
        <v>65</v>
      </c>
      <c r="E9" s="101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6"/>
      <c r="AJ9" s="68">
        <f>COUNTIF(E9:AI9,"K")+2*COUNTIF(E9:AI9,"2K")+COUNTIF(E9:AI9,"TK")+COUNTIF(E9:AI9,"KT")</f>
        <v>0</v>
      </c>
      <c r="AK9" s="68">
        <f t="shared" ref="AK9:AK37" si="0">COUNTIF(E9:AI9,"P")+2*COUNTIF(F9:AJ9,"2P")</f>
        <v>0</v>
      </c>
      <c r="AL9" s="68">
        <f t="shared" ref="AL9:AL37" si="1">COUNTIF(E9:AI9,"T")+2*COUNTIF(E9:AI9,"2T")+COUNTIF(E9:AI9,"TK")+COUNTIF(E9:AI9,"KT")</f>
        <v>0</v>
      </c>
      <c r="AM9" s="21"/>
      <c r="AN9" s="22"/>
      <c r="AO9" s="23"/>
    </row>
    <row r="10" spans="1:41" s="1" customFormat="1" ht="30" customHeight="1">
      <c r="A10" s="71">
        <v>2</v>
      </c>
      <c r="B10" s="146" t="s">
        <v>189</v>
      </c>
      <c r="C10" s="147" t="s">
        <v>190</v>
      </c>
      <c r="D10" s="148" t="s">
        <v>61</v>
      </c>
      <c r="E10" s="101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6"/>
      <c r="AJ10" s="68">
        <f t="shared" ref="AJ10:AJ3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23"/>
      <c r="AN10" s="23"/>
      <c r="AO10" s="23"/>
    </row>
    <row r="11" spans="1:41" s="1" customFormat="1" ht="30" customHeight="1">
      <c r="A11" s="71">
        <v>3</v>
      </c>
      <c r="B11" s="146" t="s">
        <v>191</v>
      </c>
      <c r="C11" s="147" t="s">
        <v>97</v>
      </c>
      <c r="D11" s="148" t="s">
        <v>66</v>
      </c>
      <c r="E11" s="101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6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23"/>
      <c r="AN11" s="23"/>
      <c r="AO11" s="23"/>
    </row>
    <row r="12" spans="1:41" s="1" customFormat="1" ht="30" customHeight="1">
      <c r="A12" s="71">
        <v>4</v>
      </c>
      <c r="B12" s="145" t="s">
        <v>279</v>
      </c>
      <c r="C12" s="152" t="s">
        <v>280</v>
      </c>
      <c r="D12" s="153" t="s">
        <v>98</v>
      </c>
      <c r="E12" s="10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23"/>
      <c r="AN12" s="23"/>
      <c r="AO12" s="23"/>
    </row>
    <row r="13" spans="1:41" s="1" customFormat="1" ht="30" customHeight="1">
      <c r="A13" s="71">
        <v>5</v>
      </c>
      <c r="B13" s="146" t="s">
        <v>192</v>
      </c>
      <c r="C13" s="147" t="s">
        <v>193</v>
      </c>
      <c r="D13" s="148" t="s">
        <v>71</v>
      </c>
      <c r="E13" s="10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6" t="s">
        <v>8</v>
      </c>
      <c r="AJ13" s="68">
        <f t="shared" si="2"/>
        <v>1</v>
      </c>
      <c r="AK13" s="68">
        <f t="shared" si="0"/>
        <v>0</v>
      </c>
      <c r="AL13" s="68">
        <f t="shared" si="1"/>
        <v>0</v>
      </c>
      <c r="AM13" s="23"/>
      <c r="AN13" s="23"/>
      <c r="AO13" s="23"/>
    </row>
    <row r="14" spans="1:41" s="1" customFormat="1" ht="30" customHeight="1">
      <c r="A14" s="71">
        <v>6</v>
      </c>
      <c r="B14" s="145" t="s">
        <v>277</v>
      </c>
      <c r="C14" s="152" t="s">
        <v>278</v>
      </c>
      <c r="D14" s="153" t="s">
        <v>67</v>
      </c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6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23"/>
      <c r="AN14" s="23"/>
      <c r="AO14" s="23"/>
    </row>
    <row r="15" spans="1:41" s="1" customFormat="1" ht="30" customHeight="1">
      <c r="A15" s="71">
        <v>7</v>
      </c>
      <c r="B15" s="146" t="s">
        <v>194</v>
      </c>
      <c r="C15" s="147" t="s">
        <v>195</v>
      </c>
      <c r="D15" s="148" t="s">
        <v>98</v>
      </c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 t="s">
        <v>9</v>
      </c>
      <c r="AB15" s="103"/>
      <c r="AC15" s="103"/>
      <c r="AD15" s="103"/>
      <c r="AE15" s="103"/>
      <c r="AF15" s="103"/>
      <c r="AG15" s="103"/>
      <c r="AH15" s="103"/>
      <c r="AI15" s="6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23"/>
      <c r="AN15" s="23"/>
      <c r="AO15" s="23"/>
    </row>
    <row r="16" spans="1:41" s="1" customFormat="1" ht="30" customHeight="1">
      <c r="A16" s="71">
        <v>8</v>
      </c>
      <c r="B16" s="146" t="s">
        <v>196</v>
      </c>
      <c r="C16" s="147" t="s">
        <v>197</v>
      </c>
      <c r="D16" s="148" t="s">
        <v>198</v>
      </c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103"/>
      <c r="R16" s="103"/>
      <c r="S16" s="103"/>
      <c r="T16" s="103"/>
      <c r="U16" s="103"/>
      <c r="V16" s="103"/>
      <c r="W16" s="103"/>
      <c r="X16" s="103"/>
      <c r="Y16" s="103"/>
      <c r="Z16" s="103" t="s">
        <v>8</v>
      </c>
      <c r="AA16" s="103"/>
      <c r="AB16" s="103"/>
      <c r="AC16" s="103"/>
      <c r="AD16" s="103"/>
      <c r="AE16" s="103"/>
      <c r="AF16" s="103"/>
      <c r="AG16" s="103"/>
      <c r="AH16" s="103"/>
      <c r="AI16" s="6" t="s">
        <v>8</v>
      </c>
      <c r="AJ16" s="68">
        <f t="shared" si="2"/>
        <v>2</v>
      </c>
      <c r="AK16" s="68">
        <f t="shared" si="0"/>
        <v>0</v>
      </c>
      <c r="AL16" s="68">
        <f t="shared" si="1"/>
        <v>0</v>
      </c>
      <c r="AM16" s="23"/>
      <c r="AN16" s="23"/>
      <c r="AO16" s="23"/>
    </row>
    <row r="17" spans="1:41" s="1" customFormat="1" ht="30" customHeight="1">
      <c r="A17" s="71">
        <v>9</v>
      </c>
      <c r="B17" s="146" t="s">
        <v>199</v>
      </c>
      <c r="C17" s="147" t="s">
        <v>200</v>
      </c>
      <c r="D17" s="148" t="s">
        <v>30</v>
      </c>
      <c r="E17" s="101" t="s">
        <v>8</v>
      </c>
      <c r="F17" s="103"/>
      <c r="G17" s="103" t="s">
        <v>8</v>
      </c>
      <c r="H17" s="103" t="s">
        <v>8</v>
      </c>
      <c r="I17" s="103" t="s">
        <v>8</v>
      </c>
      <c r="J17" s="103"/>
      <c r="K17" s="103"/>
      <c r="L17" s="103"/>
      <c r="M17" s="103"/>
      <c r="N17" s="103"/>
      <c r="O17" s="103" t="s">
        <v>8</v>
      </c>
      <c r="P17" s="104"/>
      <c r="Q17" s="103"/>
      <c r="R17" s="103" t="s">
        <v>8</v>
      </c>
      <c r="S17" s="103" t="s">
        <v>8</v>
      </c>
      <c r="T17" s="103"/>
      <c r="U17" s="103"/>
      <c r="V17" s="103" t="s">
        <v>8</v>
      </c>
      <c r="W17" s="103" t="s">
        <v>8</v>
      </c>
      <c r="X17" s="103"/>
      <c r="Y17" s="103" t="s">
        <v>8</v>
      </c>
      <c r="Z17" s="103" t="s">
        <v>8</v>
      </c>
      <c r="AA17" s="103" t="s">
        <v>8</v>
      </c>
      <c r="AB17" s="103" t="s">
        <v>8</v>
      </c>
      <c r="AC17" s="103" t="s">
        <v>8</v>
      </c>
      <c r="AD17" s="103" t="s">
        <v>8</v>
      </c>
      <c r="AE17" s="103"/>
      <c r="AF17" s="103" t="s">
        <v>8</v>
      </c>
      <c r="AG17" s="103" t="s">
        <v>8</v>
      </c>
      <c r="AH17" s="103" t="s">
        <v>8</v>
      </c>
      <c r="AI17" s="6" t="s">
        <v>8</v>
      </c>
      <c r="AJ17" s="68">
        <f t="shared" si="2"/>
        <v>19</v>
      </c>
      <c r="AK17" s="68">
        <f t="shared" si="0"/>
        <v>0</v>
      </c>
      <c r="AL17" s="68">
        <f t="shared" si="1"/>
        <v>0</v>
      </c>
      <c r="AM17" s="23"/>
      <c r="AN17" s="23"/>
      <c r="AO17" s="23"/>
    </row>
    <row r="18" spans="1:41" s="1" customFormat="1" ht="30" customHeight="1">
      <c r="A18" s="71">
        <v>10</v>
      </c>
      <c r="B18" s="146" t="s">
        <v>202</v>
      </c>
      <c r="C18" s="147" t="s">
        <v>203</v>
      </c>
      <c r="D18" s="148" t="s">
        <v>204</v>
      </c>
      <c r="E18" s="101"/>
      <c r="F18" s="103"/>
      <c r="G18" s="103" t="s">
        <v>10</v>
      </c>
      <c r="H18" s="103"/>
      <c r="I18" s="103"/>
      <c r="J18" s="103"/>
      <c r="K18" s="103"/>
      <c r="L18" s="103"/>
      <c r="M18" s="103"/>
      <c r="N18" s="103"/>
      <c r="O18" s="103"/>
      <c r="P18" s="104"/>
      <c r="Q18" s="103"/>
      <c r="R18" s="103"/>
      <c r="S18" s="103" t="s">
        <v>8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 t="s">
        <v>8</v>
      </c>
      <c r="AH18" s="103" t="s">
        <v>8</v>
      </c>
      <c r="AI18" s="6" t="s">
        <v>8</v>
      </c>
      <c r="AJ18" s="68">
        <f t="shared" si="2"/>
        <v>4</v>
      </c>
      <c r="AK18" s="68">
        <f t="shared" si="0"/>
        <v>0</v>
      </c>
      <c r="AL18" s="68">
        <f t="shared" si="1"/>
        <v>1</v>
      </c>
      <c r="AM18" s="23"/>
      <c r="AN18" s="23"/>
      <c r="AO18" s="23"/>
    </row>
    <row r="19" spans="1:41" s="1" customFormat="1" ht="30" customHeight="1">
      <c r="A19" s="71">
        <v>11</v>
      </c>
      <c r="B19" s="145" t="s">
        <v>285</v>
      </c>
      <c r="C19" s="152" t="s">
        <v>86</v>
      </c>
      <c r="D19" s="153" t="s">
        <v>30</v>
      </c>
      <c r="E19" s="101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6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23"/>
      <c r="AN19" s="23"/>
      <c r="AO19" s="23"/>
    </row>
    <row r="20" spans="1:41" s="1" customFormat="1" ht="30" customHeight="1">
      <c r="A20" s="71">
        <v>12</v>
      </c>
      <c r="B20" s="146" t="s">
        <v>205</v>
      </c>
      <c r="C20" s="147" t="s">
        <v>32</v>
      </c>
      <c r="D20" s="148" t="s">
        <v>52</v>
      </c>
      <c r="E20" s="101"/>
      <c r="F20" s="103"/>
      <c r="G20" s="103"/>
      <c r="H20" s="103"/>
      <c r="I20" s="103" t="s">
        <v>8</v>
      </c>
      <c r="J20" s="103"/>
      <c r="K20" s="103"/>
      <c r="L20" s="103"/>
      <c r="M20" s="103"/>
      <c r="N20" s="103"/>
      <c r="O20" s="103"/>
      <c r="P20" s="104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6" t="s">
        <v>8</v>
      </c>
      <c r="AJ20" s="68">
        <f t="shared" si="2"/>
        <v>2</v>
      </c>
      <c r="AK20" s="68">
        <f t="shared" si="0"/>
        <v>0</v>
      </c>
      <c r="AL20" s="68">
        <f t="shared" si="1"/>
        <v>0</v>
      </c>
      <c r="AM20" s="23"/>
      <c r="AN20" s="23"/>
      <c r="AO20" s="23"/>
    </row>
    <row r="21" spans="1:41" s="1" customFormat="1" ht="30" customHeight="1">
      <c r="A21" s="71">
        <v>13</v>
      </c>
      <c r="B21" s="146" t="s">
        <v>394</v>
      </c>
      <c r="C21" s="147" t="s">
        <v>100</v>
      </c>
      <c r="D21" s="148" t="s">
        <v>72</v>
      </c>
      <c r="E21" s="101"/>
      <c r="F21" s="101"/>
      <c r="G21" s="101" t="s">
        <v>10</v>
      </c>
      <c r="H21" s="101" t="s">
        <v>8</v>
      </c>
      <c r="I21" s="101" t="s">
        <v>8</v>
      </c>
      <c r="J21" s="101"/>
      <c r="K21" s="101" t="s">
        <v>8</v>
      </c>
      <c r="L21" s="101"/>
      <c r="M21" s="101"/>
      <c r="N21" s="101"/>
      <c r="O21" s="101" t="s">
        <v>8</v>
      </c>
      <c r="P21" s="105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68"/>
      <c r="AJ21" s="68">
        <f t="shared" si="2"/>
        <v>4</v>
      </c>
      <c r="AK21" s="68">
        <f t="shared" si="0"/>
        <v>0</v>
      </c>
      <c r="AL21" s="68">
        <f t="shared" si="1"/>
        <v>1</v>
      </c>
      <c r="AM21" s="23"/>
      <c r="AN21" s="23"/>
      <c r="AO21" s="23"/>
    </row>
    <row r="22" spans="1:41" s="1" customFormat="1" ht="30" customHeight="1">
      <c r="A22" s="71">
        <v>14</v>
      </c>
      <c r="B22" s="146" t="s">
        <v>206</v>
      </c>
      <c r="C22" s="147" t="s">
        <v>207</v>
      </c>
      <c r="D22" s="148" t="s">
        <v>208</v>
      </c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6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34"/>
      <c r="AN22" s="235"/>
      <c r="AO22" s="23"/>
    </row>
    <row r="23" spans="1:41" s="1" customFormat="1" ht="30" customHeight="1">
      <c r="A23" s="71">
        <v>15</v>
      </c>
      <c r="B23" s="146" t="s">
        <v>209</v>
      </c>
      <c r="C23" s="147" t="s">
        <v>210</v>
      </c>
      <c r="D23" s="148" t="s">
        <v>183</v>
      </c>
      <c r="E23" s="101" t="s">
        <v>10</v>
      </c>
      <c r="F23" s="103"/>
      <c r="G23" s="103"/>
      <c r="H23" s="103" t="s">
        <v>8</v>
      </c>
      <c r="I23" s="103" t="s">
        <v>8</v>
      </c>
      <c r="J23" s="103"/>
      <c r="K23" s="103"/>
      <c r="L23" s="103"/>
      <c r="M23" s="103"/>
      <c r="N23" s="103"/>
      <c r="O23" s="103"/>
      <c r="P23" s="104"/>
      <c r="Q23" s="103"/>
      <c r="R23" s="103"/>
      <c r="S23" s="103"/>
      <c r="T23" s="103" t="s">
        <v>10</v>
      </c>
      <c r="U23" s="103"/>
      <c r="V23" s="103" t="s">
        <v>8</v>
      </c>
      <c r="W23" s="103" t="s">
        <v>8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 t="s">
        <v>8</v>
      </c>
      <c r="AI23" s="6"/>
      <c r="AJ23" s="68">
        <f t="shared" si="2"/>
        <v>5</v>
      </c>
      <c r="AK23" s="68">
        <f t="shared" si="0"/>
        <v>0</v>
      </c>
      <c r="AL23" s="68">
        <f t="shared" si="1"/>
        <v>2</v>
      </c>
      <c r="AM23" s="23"/>
      <c r="AN23" s="23"/>
      <c r="AO23" s="23"/>
    </row>
    <row r="24" spans="1:41" s="1" customFormat="1" ht="30" customHeight="1">
      <c r="A24" s="71">
        <v>16</v>
      </c>
      <c r="B24" s="146" t="s">
        <v>211</v>
      </c>
      <c r="C24" s="147" t="s">
        <v>212</v>
      </c>
      <c r="D24" s="148" t="s">
        <v>213</v>
      </c>
      <c r="E24" s="101"/>
      <c r="F24" s="103"/>
      <c r="G24" s="103"/>
      <c r="H24" s="103"/>
      <c r="I24" s="103"/>
      <c r="J24" s="103"/>
      <c r="K24" s="103"/>
      <c r="L24" s="103" t="s">
        <v>8</v>
      </c>
      <c r="M24" s="103"/>
      <c r="N24" s="103"/>
      <c r="O24" s="103"/>
      <c r="P24" s="104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 t="s">
        <v>9</v>
      </c>
      <c r="AD24" s="103"/>
      <c r="AE24" s="103"/>
      <c r="AF24" s="103"/>
      <c r="AG24" s="103"/>
      <c r="AH24" s="103"/>
      <c r="AI24" s="6" t="s">
        <v>8</v>
      </c>
      <c r="AJ24" s="68">
        <f t="shared" si="2"/>
        <v>2</v>
      </c>
      <c r="AK24" s="68">
        <f t="shared" si="0"/>
        <v>1</v>
      </c>
      <c r="AL24" s="68">
        <f t="shared" si="1"/>
        <v>0</v>
      </c>
      <c r="AM24" s="23"/>
      <c r="AN24" s="23"/>
      <c r="AO24" s="23"/>
    </row>
    <row r="25" spans="1:41" s="1" customFormat="1" ht="30" customHeight="1">
      <c r="A25" s="71">
        <v>17</v>
      </c>
      <c r="B25" s="146" t="s">
        <v>214</v>
      </c>
      <c r="C25" s="147" t="s">
        <v>215</v>
      </c>
      <c r="D25" s="148" t="s">
        <v>69</v>
      </c>
      <c r="E25" s="101"/>
      <c r="F25" s="103"/>
      <c r="G25" s="103"/>
      <c r="H25" s="103"/>
      <c r="I25" s="103"/>
      <c r="J25" s="103"/>
      <c r="K25" s="103"/>
      <c r="L25" s="103"/>
      <c r="M25" s="103"/>
      <c r="N25" s="103"/>
      <c r="O25" s="103" t="s">
        <v>10</v>
      </c>
      <c r="P25" s="104"/>
      <c r="Q25" s="103"/>
      <c r="R25" s="103" t="s">
        <v>8</v>
      </c>
      <c r="S25" s="103" t="s">
        <v>8</v>
      </c>
      <c r="T25" s="103" t="s">
        <v>8</v>
      </c>
      <c r="U25" s="103" t="s">
        <v>8</v>
      </c>
      <c r="V25" s="103" t="s">
        <v>8</v>
      </c>
      <c r="W25" s="103" t="s">
        <v>8</v>
      </c>
      <c r="X25" s="103"/>
      <c r="Y25" s="103" t="s">
        <v>8</v>
      </c>
      <c r="Z25" s="103" t="s">
        <v>8</v>
      </c>
      <c r="AA25" s="103" t="s">
        <v>8</v>
      </c>
      <c r="AB25" s="103" t="s">
        <v>8</v>
      </c>
      <c r="AC25" s="103" t="s">
        <v>8</v>
      </c>
      <c r="AD25" s="103" t="s">
        <v>8</v>
      </c>
      <c r="AE25" s="103"/>
      <c r="AF25" s="103" t="s">
        <v>8</v>
      </c>
      <c r="AG25" s="103" t="s">
        <v>8</v>
      </c>
      <c r="AH25" s="103" t="s">
        <v>8</v>
      </c>
      <c r="AI25" s="6" t="s">
        <v>8</v>
      </c>
      <c r="AJ25" s="68">
        <f t="shared" si="2"/>
        <v>16</v>
      </c>
      <c r="AK25" s="68">
        <f t="shared" si="0"/>
        <v>0</v>
      </c>
      <c r="AL25" s="68">
        <f t="shared" si="1"/>
        <v>1</v>
      </c>
      <c r="AM25" s="23"/>
      <c r="AN25" s="23"/>
      <c r="AO25" s="23"/>
    </row>
    <row r="26" spans="1:41" s="1" customFormat="1" ht="30" customHeight="1">
      <c r="A26" s="71">
        <v>18</v>
      </c>
      <c r="B26" s="146" t="s">
        <v>216</v>
      </c>
      <c r="C26" s="147" t="s">
        <v>106</v>
      </c>
      <c r="D26" s="148" t="s">
        <v>46</v>
      </c>
      <c r="E26" s="101" t="s">
        <v>8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 t="s">
        <v>8</v>
      </c>
      <c r="P26" s="104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 t="s">
        <v>9</v>
      </c>
      <c r="AB26" s="103"/>
      <c r="AC26" s="103"/>
      <c r="AD26" s="103"/>
      <c r="AE26" s="103"/>
      <c r="AF26" s="103"/>
      <c r="AG26" s="103" t="s">
        <v>8</v>
      </c>
      <c r="AH26" s="103"/>
      <c r="AI26" s="6" t="s">
        <v>8</v>
      </c>
      <c r="AJ26" s="68">
        <f t="shared" si="2"/>
        <v>4</v>
      </c>
      <c r="AK26" s="68">
        <f t="shared" si="0"/>
        <v>1</v>
      </c>
      <c r="AL26" s="68">
        <f t="shared" si="1"/>
        <v>0</v>
      </c>
      <c r="AM26" s="23"/>
      <c r="AN26" s="23"/>
      <c r="AO26" s="23"/>
    </row>
    <row r="27" spans="1:41" s="1" customFormat="1" ht="30" customHeight="1">
      <c r="A27" s="71">
        <v>19</v>
      </c>
      <c r="B27" s="146" t="s">
        <v>217</v>
      </c>
      <c r="C27" s="147" t="s">
        <v>218</v>
      </c>
      <c r="D27" s="148" t="s">
        <v>46</v>
      </c>
      <c r="E27" s="101"/>
      <c r="F27" s="103"/>
      <c r="G27" s="103" t="s">
        <v>10</v>
      </c>
      <c r="H27" s="103"/>
      <c r="I27" s="103"/>
      <c r="J27" s="103"/>
      <c r="K27" s="103"/>
      <c r="L27" s="103"/>
      <c r="M27" s="103"/>
      <c r="N27" s="103"/>
      <c r="O27" s="103"/>
      <c r="P27" s="104"/>
      <c r="Q27" s="103"/>
      <c r="R27" s="103"/>
      <c r="S27" s="103" t="s">
        <v>8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 t="s">
        <v>9</v>
      </c>
      <c r="AI27" s="6" t="s">
        <v>8</v>
      </c>
      <c r="AJ27" s="68">
        <f t="shared" si="2"/>
        <v>2</v>
      </c>
      <c r="AK27" s="68">
        <f t="shared" si="0"/>
        <v>1</v>
      </c>
      <c r="AL27" s="68">
        <f t="shared" si="1"/>
        <v>1</v>
      </c>
      <c r="AM27" s="23"/>
      <c r="AN27" s="23"/>
      <c r="AO27" s="23"/>
    </row>
    <row r="28" spans="1:41" s="1" customFormat="1" ht="30" customHeight="1">
      <c r="A28" s="71">
        <v>20</v>
      </c>
      <c r="B28" s="145" t="s">
        <v>295</v>
      </c>
      <c r="C28" s="152" t="s">
        <v>296</v>
      </c>
      <c r="D28" s="153" t="s">
        <v>55</v>
      </c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23"/>
      <c r="AN28" s="23"/>
      <c r="AO28" s="23"/>
    </row>
    <row r="29" spans="1:41" s="1" customFormat="1" ht="30" customHeight="1">
      <c r="A29" s="71">
        <v>21</v>
      </c>
      <c r="B29" s="146" t="s">
        <v>221</v>
      </c>
      <c r="C29" s="147" t="s">
        <v>222</v>
      </c>
      <c r="D29" s="148" t="s">
        <v>34</v>
      </c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6" t="s">
        <v>8</v>
      </c>
      <c r="AJ29" s="68">
        <f t="shared" si="2"/>
        <v>1</v>
      </c>
      <c r="AK29" s="68">
        <f t="shared" si="0"/>
        <v>0</v>
      </c>
      <c r="AL29" s="68">
        <f t="shared" si="1"/>
        <v>0</v>
      </c>
      <c r="AM29" s="23"/>
      <c r="AN29" s="23"/>
      <c r="AO29" s="23"/>
    </row>
    <row r="30" spans="1:41" s="1" customFormat="1" ht="30" customHeight="1">
      <c r="A30" s="71">
        <v>22</v>
      </c>
      <c r="B30" s="146" t="s">
        <v>223</v>
      </c>
      <c r="C30" s="147" t="s">
        <v>224</v>
      </c>
      <c r="D30" s="148" t="s">
        <v>91</v>
      </c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6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23"/>
      <c r="AN30" s="23"/>
      <c r="AO30" s="23"/>
    </row>
    <row r="31" spans="1:41" s="1" customFormat="1" ht="30" customHeight="1">
      <c r="A31" s="71">
        <v>23</v>
      </c>
      <c r="B31" s="146" t="s">
        <v>395</v>
      </c>
      <c r="C31" s="147" t="s">
        <v>225</v>
      </c>
      <c r="D31" s="148" t="s">
        <v>57</v>
      </c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03"/>
      <c r="R31" s="103" t="s">
        <v>9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6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23"/>
      <c r="AN31" s="23"/>
      <c r="AO31" s="23"/>
    </row>
    <row r="32" spans="1:41" s="1" customFormat="1" ht="30" customHeight="1">
      <c r="A32" s="71">
        <v>24</v>
      </c>
      <c r="B32" s="145" t="s">
        <v>299</v>
      </c>
      <c r="C32" s="152" t="s">
        <v>300</v>
      </c>
      <c r="D32" s="153" t="s">
        <v>107</v>
      </c>
      <c r="E32" s="101"/>
      <c r="F32" s="103" t="s">
        <v>8</v>
      </c>
      <c r="G32" s="103"/>
      <c r="H32" s="103"/>
      <c r="I32" s="103"/>
      <c r="J32" s="103"/>
      <c r="K32" s="103"/>
      <c r="L32" s="103" t="s">
        <v>8</v>
      </c>
      <c r="M32" s="103"/>
      <c r="N32" s="103"/>
      <c r="O32" s="103" t="s">
        <v>8</v>
      </c>
      <c r="P32" s="104"/>
      <c r="Q32" s="103"/>
      <c r="R32" s="103" t="s">
        <v>8</v>
      </c>
      <c r="S32" s="103" t="s">
        <v>8</v>
      </c>
      <c r="T32" s="103" t="s">
        <v>8</v>
      </c>
      <c r="U32" s="103" t="s">
        <v>8</v>
      </c>
      <c r="V32" s="103" t="s">
        <v>8</v>
      </c>
      <c r="W32" s="103" t="s">
        <v>8</v>
      </c>
      <c r="X32" s="103"/>
      <c r="Y32" s="103" t="s">
        <v>8</v>
      </c>
      <c r="Z32" s="103" t="s">
        <v>8</v>
      </c>
      <c r="AA32" s="103" t="s">
        <v>8</v>
      </c>
      <c r="AB32" s="103" t="s">
        <v>8</v>
      </c>
      <c r="AC32" s="103" t="s">
        <v>8</v>
      </c>
      <c r="AD32" s="103" t="s">
        <v>8</v>
      </c>
      <c r="AE32" s="103"/>
      <c r="AF32" s="103" t="s">
        <v>8</v>
      </c>
      <c r="AG32" s="103" t="s">
        <v>8</v>
      </c>
      <c r="AH32" s="103" t="s">
        <v>8</v>
      </c>
      <c r="AI32" s="6" t="s">
        <v>8</v>
      </c>
      <c r="AJ32" s="68">
        <f t="shared" si="2"/>
        <v>19</v>
      </c>
      <c r="AK32" s="68">
        <f t="shared" si="0"/>
        <v>0</v>
      </c>
      <c r="AL32" s="68">
        <f t="shared" si="1"/>
        <v>0</v>
      </c>
      <c r="AM32" s="23"/>
      <c r="AN32" s="23"/>
      <c r="AO32" s="23"/>
    </row>
    <row r="33" spans="1:44" s="1" customFormat="1" ht="30" customHeight="1">
      <c r="A33" s="71">
        <v>25</v>
      </c>
      <c r="B33" s="145" t="s">
        <v>301</v>
      </c>
      <c r="C33" s="152" t="s">
        <v>127</v>
      </c>
      <c r="D33" s="153" t="s">
        <v>184</v>
      </c>
      <c r="E33" s="106"/>
      <c r="F33" s="103"/>
      <c r="G33" s="103" t="s">
        <v>9</v>
      </c>
      <c r="H33" s="103" t="s">
        <v>9</v>
      </c>
      <c r="I33" s="103"/>
      <c r="J33" s="103"/>
      <c r="K33" s="103"/>
      <c r="L33" s="103"/>
      <c r="M33" s="103"/>
      <c r="N33" s="103"/>
      <c r="O33" s="103"/>
      <c r="P33" s="104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6"/>
      <c r="AJ33" s="68">
        <f t="shared" si="2"/>
        <v>0</v>
      </c>
      <c r="AK33" s="68">
        <f t="shared" si="0"/>
        <v>2</v>
      </c>
      <c r="AL33" s="68">
        <f t="shared" si="1"/>
        <v>0</v>
      </c>
      <c r="AM33" s="23"/>
      <c r="AN33" s="23"/>
      <c r="AO33" s="23"/>
    </row>
    <row r="34" spans="1:44" s="1" customFormat="1" ht="30" customHeight="1">
      <c r="A34" s="71">
        <v>26</v>
      </c>
      <c r="B34" s="145" t="s">
        <v>302</v>
      </c>
      <c r="C34" s="152" t="s">
        <v>303</v>
      </c>
      <c r="D34" s="153" t="s">
        <v>75</v>
      </c>
      <c r="E34" s="106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03"/>
      <c r="R34" s="103" t="s">
        <v>8</v>
      </c>
      <c r="S34" s="103"/>
      <c r="T34" s="103"/>
      <c r="U34" s="103"/>
      <c r="V34" s="103"/>
      <c r="W34" s="103" t="s">
        <v>8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6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23"/>
      <c r="AN34" s="23"/>
      <c r="AO34" s="23"/>
    </row>
    <row r="35" spans="1:44" s="1" customFormat="1" ht="30" customHeight="1">
      <c r="A35" s="71">
        <v>27</v>
      </c>
      <c r="B35" s="146" t="s">
        <v>227</v>
      </c>
      <c r="C35" s="147" t="s">
        <v>228</v>
      </c>
      <c r="D35" s="148" t="s">
        <v>229</v>
      </c>
      <c r="E35" s="106"/>
      <c r="F35" s="103"/>
      <c r="G35" s="103" t="s">
        <v>10</v>
      </c>
      <c r="H35" s="103"/>
      <c r="I35" s="103"/>
      <c r="J35" s="103" t="s">
        <v>8</v>
      </c>
      <c r="K35" s="103"/>
      <c r="L35" s="103"/>
      <c r="M35" s="103"/>
      <c r="N35" s="103"/>
      <c r="O35" s="103" t="s">
        <v>8</v>
      </c>
      <c r="P35" s="104"/>
      <c r="Q35" s="103"/>
      <c r="R35" s="103"/>
      <c r="S35" s="103"/>
      <c r="T35" s="103"/>
      <c r="U35" s="103" t="s">
        <v>8</v>
      </c>
      <c r="V35" s="103" t="s">
        <v>10</v>
      </c>
      <c r="W35" s="103"/>
      <c r="X35" s="103"/>
      <c r="Y35" s="103"/>
      <c r="Z35" s="103" t="s">
        <v>8</v>
      </c>
      <c r="AA35" s="103"/>
      <c r="AB35" s="103"/>
      <c r="AC35" s="103"/>
      <c r="AD35" s="103" t="s">
        <v>8</v>
      </c>
      <c r="AE35" s="103"/>
      <c r="AF35" s="103" t="s">
        <v>8</v>
      </c>
      <c r="AG35" s="103" t="s">
        <v>8</v>
      </c>
      <c r="AH35" s="103"/>
      <c r="AI35" s="6"/>
      <c r="AJ35" s="68">
        <f t="shared" si="2"/>
        <v>7</v>
      </c>
      <c r="AK35" s="68">
        <f t="shared" si="0"/>
        <v>0</v>
      </c>
      <c r="AL35" s="68">
        <f t="shared" si="1"/>
        <v>2</v>
      </c>
      <c r="AM35" s="23"/>
      <c r="AN35" s="23"/>
      <c r="AO35" s="23"/>
    </row>
    <row r="36" spans="1:44" s="1" customFormat="1" ht="30" customHeight="1">
      <c r="A36" s="71">
        <v>28</v>
      </c>
      <c r="B36" s="145" t="s">
        <v>304</v>
      </c>
      <c r="C36" s="152" t="s">
        <v>305</v>
      </c>
      <c r="D36" s="153" t="s">
        <v>93</v>
      </c>
      <c r="E36" s="10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6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23"/>
      <c r="AN36" s="23"/>
      <c r="AO36" s="23"/>
    </row>
    <row r="37" spans="1:44" s="1" customFormat="1" ht="30" customHeight="1">
      <c r="A37" s="71">
        <v>29</v>
      </c>
      <c r="B37" s="146" t="s">
        <v>230</v>
      </c>
      <c r="C37" s="147" t="s">
        <v>149</v>
      </c>
      <c r="D37" s="148" t="s">
        <v>60</v>
      </c>
      <c r="E37" s="106" t="s">
        <v>10</v>
      </c>
      <c r="F37" s="103"/>
      <c r="G37" s="103"/>
      <c r="H37" s="103"/>
      <c r="I37" s="103"/>
      <c r="J37" s="103" t="s">
        <v>8</v>
      </c>
      <c r="K37" s="103"/>
      <c r="L37" s="103"/>
      <c r="M37" s="103"/>
      <c r="N37" s="103"/>
      <c r="O37" s="103"/>
      <c r="P37" s="104"/>
      <c r="Q37" s="103"/>
      <c r="R37" s="103" t="s">
        <v>8</v>
      </c>
      <c r="S37" s="103"/>
      <c r="T37" s="103" t="s">
        <v>8</v>
      </c>
      <c r="U37" s="103" t="s">
        <v>8</v>
      </c>
      <c r="V37" s="103" t="s">
        <v>8</v>
      </c>
      <c r="W37" s="103" t="s">
        <v>8</v>
      </c>
      <c r="X37" s="103"/>
      <c r="Y37" s="103" t="s">
        <v>8</v>
      </c>
      <c r="Z37" s="103"/>
      <c r="AA37" s="103"/>
      <c r="AB37" s="103" t="s">
        <v>10</v>
      </c>
      <c r="AC37" s="103" t="s">
        <v>8</v>
      </c>
      <c r="AD37" s="103"/>
      <c r="AE37" s="103"/>
      <c r="AF37" s="103"/>
      <c r="AG37" s="103" t="s">
        <v>8</v>
      </c>
      <c r="AH37" s="103" t="s">
        <v>8</v>
      </c>
      <c r="AI37" s="6" t="s">
        <v>10</v>
      </c>
      <c r="AJ37" s="68">
        <f t="shared" si="2"/>
        <v>10</v>
      </c>
      <c r="AK37" s="68">
        <f t="shared" si="0"/>
        <v>0</v>
      </c>
      <c r="AL37" s="68">
        <f t="shared" si="1"/>
        <v>3</v>
      </c>
      <c r="AM37" s="23"/>
      <c r="AN37" s="23"/>
      <c r="AO37" s="23"/>
    </row>
    <row r="38" spans="1:44" s="1" customFormat="1" ht="48" customHeight="1">
      <c r="A38" s="236" t="s">
        <v>16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70">
        <f>SUM(AJ9:AJ37)</f>
        <v>100</v>
      </c>
      <c r="AK38" s="70">
        <f>SUM(AK9:AK37)</f>
        <v>7</v>
      </c>
      <c r="AL38" s="70">
        <f>SUM(AL9:AL37)</f>
        <v>11</v>
      </c>
      <c r="AM38" s="25"/>
      <c r="AN38" s="24"/>
      <c r="AO38" s="24"/>
      <c r="AP38" s="31"/>
      <c r="AQ38"/>
      <c r="AR38"/>
    </row>
    <row r="39" spans="1:44" s="1" customFormat="1" ht="30" customHeight="1">
      <c r="A39" s="9"/>
      <c r="B39" s="9"/>
      <c r="C39" s="10"/>
      <c r="D39" s="10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9"/>
      <c r="AK39" s="9"/>
      <c r="AL39" s="9"/>
      <c r="AM39" s="25"/>
      <c r="AN39" s="23"/>
      <c r="AO39" s="23"/>
    </row>
    <row r="40" spans="1:44" s="1" customFormat="1" ht="41.25" customHeight="1">
      <c r="A40" s="237" t="s">
        <v>17</v>
      </c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9"/>
      <c r="AJ40" s="26" t="s">
        <v>18</v>
      </c>
      <c r="AK40" s="26" t="s">
        <v>19</v>
      </c>
      <c r="AL40" s="26" t="s">
        <v>20</v>
      </c>
      <c r="AM40" s="27" t="s">
        <v>21</v>
      </c>
      <c r="AN40" s="27" t="s">
        <v>22</v>
      </c>
      <c r="AO40" s="27" t="s">
        <v>23</v>
      </c>
    </row>
    <row r="41" spans="1:44" s="1" customFormat="1" ht="30" customHeight="1">
      <c r="A41" s="68" t="s">
        <v>5</v>
      </c>
      <c r="B41" s="67"/>
      <c r="C41" s="228" t="s">
        <v>7</v>
      </c>
      <c r="D41" s="2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28" t="s">
        <v>24</v>
      </c>
      <c r="AK41" s="28" t="s">
        <v>25</v>
      </c>
      <c r="AL41" s="28" t="s">
        <v>26</v>
      </c>
      <c r="AM41" s="28" t="s">
        <v>27</v>
      </c>
      <c r="AN41" s="29" t="s">
        <v>28</v>
      </c>
      <c r="AO41" s="29" t="s">
        <v>29</v>
      </c>
    </row>
    <row r="42" spans="1:44" s="1" customFormat="1" ht="30" customHeight="1">
      <c r="A42" s="71">
        <v>1</v>
      </c>
      <c r="B42" s="74" t="s">
        <v>271</v>
      </c>
      <c r="C42" s="126" t="s">
        <v>272</v>
      </c>
      <c r="D42" s="127" t="s">
        <v>65</v>
      </c>
      <c r="E42" s="9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0" t="e">
        <f>COUNTIF(E42:AI42,"BT")+2*COUNTIF(E42:AI42,"2BT")+COUNTIF(#REF!,"BTD")+COUNTIF(#REF!,"DBT")</f>
        <v>#REF!</v>
      </c>
      <c r="AK42" s="30">
        <f>COUNTIF(F42:AJ42,"D")</f>
        <v>0</v>
      </c>
      <c r="AL42" s="30">
        <f>COUNTIF(G42:AK42,"ĐP")</f>
        <v>0</v>
      </c>
      <c r="AM42" s="30">
        <f>COUNTIF(H42:AL42,"CT")</f>
        <v>0</v>
      </c>
      <c r="AN42" s="30">
        <f>COUNTIF(I42:AM42,"HT")</f>
        <v>0</v>
      </c>
      <c r="AO42" s="30">
        <f>COUNTIF(J42:AN42,"VK")</f>
        <v>0</v>
      </c>
      <c r="AP42" s="234"/>
      <c r="AQ42" s="235"/>
    </row>
    <row r="43" spans="1:44" s="1" customFormat="1" ht="30" customHeight="1">
      <c r="A43" s="71">
        <v>2</v>
      </c>
      <c r="B43" s="74" t="s">
        <v>189</v>
      </c>
      <c r="C43" s="126" t="s">
        <v>190</v>
      </c>
      <c r="D43" s="127" t="s">
        <v>61</v>
      </c>
      <c r="E43" s="9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0">
        <f t="shared" ref="AJ43:AJ75" si="3">COUNTIF(E43:AI43,"BT")</f>
        <v>0</v>
      </c>
      <c r="AK43" s="30">
        <f t="shared" ref="AK43:AK75" si="4">COUNTIF(F43:AJ43,"D")</f>
        <v>0</v>
      </c>
      <c r="AL43" s="30">
        <f t="shared" ref="AL43:AL75" si="5">COUNTIF(G43:AK43,"ĐP")</f>
        <v>0</v>
      </c>
      <c r="AM43" s="30">
        <f t="shared" ref="AM43:AM75" si="6">COUNTIF(H43:AL43,"CT")</f>
        <v>0</v>
      </c>
      <c r="AN43" s="30">
        <f t="shared" ref="AN43:AN75" si="7">COUNTIF(I43:AM43,"HT")</f>
        <v>0</v>
      </c>
      <c r="AO43" s="30">
        <f t="shared" ref="AO43:AO75" si="8">COUNTIF(J43:AN43,"VK")</f>
        <v>0</v>
      </c>
      <c r="AP43" s="23"/>
      <c r="AQ43" s="23"/>
    </row>
    <row r="44" spans="1:44" s="1" customFormat="1" ht="30" customHeight="1">
      <c r="A44" s="71">
        <v>3</v>
      </c>
      <c r="B44" s="74" t="s">
        <v>191</v>
      </c>
      <c r="C44" s="126" t="s">
        <v>97</v>
      </c>
      <c r="D44" s="127" t="s">
        <v>66</v>
      </c>
      <c r="E44" s="9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23"/>
      <c r="AQ44" s="23"/>
    </row>
    <row r="45" spans="1:44" s="1" customFormat="1" ht="30" customHeight="1">
      <c r="A45" s="71">
        <v>4</v>
      </c>
      <c r="B45" s="74" t="s">
        <v>192</v>
      </c>
      <c r="C45" s="126" t="s">
        <v>193</v>
      </c>
      <c r="D45" s="127" t="s">
        <v>71</v>
      </c>
      <c r="E45" s="9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0">
        <f t="shared" si="3"/>
        <v>0</v>
      </c>
      <c r="AK45" s="30">
        <f t="shared" si="4"/>
        <v>0</v>
      </c>
      <c r="AL45" s="30">
        <f t="shared" si="5"/>
        <v>0</v>
      </c>
      <c r="AM45" s="30">
        <f t="shared" si="6"/>
        <v>0</v>
      </c>
      <c r="AN45" s="30">
        <f t="shared" si="7"/>
        <v>0</v>
      </c>
      <c r="AO45" s="30">
        <f t="shared" si="8"/>
        <v>0</v>
      </c>
      <c r="AP45" s="23"/>
      <c r="AQ45" s="23"/>
    </row>
    <row r="46" spans="1:44" s="1" customFormat="1" ht="30" customHeight="1">
      <c r="A46" s="71">
        <v>5</v>
      </c>
      <c r="B46" s="74" t="s">
        <v>277</v>
      </c>
      <c r="C46" s="126" t="s">
        <v>278</v>
      </c>
      <c r="D46" s="127" t="s">
        <v>67</v>
      </c>
      <c r="E46" s="9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0">
        <f t="shared" si="3"/>
        <v>0</v>
      </c>
      <c r="AK46" s="30">
        <f t="shared" si="4"/>
        <v>0</v>
      </c>
      <c r="AL46" s="30">
        <f t="shared" si="5"/>
        <v>0</v>
      </c>
      <c r="AM46" s="30">
        <f t="shared" si="6"/>
        <v>0</v>
      </c>
      <c r="AN46" s="30">
        <f t="shared" si="7"/>
        <v>0</v>
      </c>
      <c r="AO46" s="30">
        <f t="shared" si="8"/>
        <v>0</v>
      </c>
      <c r="AP46" s="23"/>
      <c r="AQ46" s="23"/>
    </row>
    <row r="47" spans="1:44" s="1" customFormat="1" ht="30" customHeight="1">
      <c r="A47" s="71">
        <v>6</v>
      </c>
      <c r="B47" s="74" t="s">
        <v>194</v>
      </c>
      <c r="C47" s="126" t="s">
        <v>195</v>
      </c>
      <c r="D47" s="127" t="s">
        <v>98</v>
      </c>
      <c r="E47" s="9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23"/>
      <c r="AQ47" s="23"/>
    </row>
    <row r="48" spans="1:44" s="1" customFormat="1" ht="30" customHeight="1">
      <c r="A48" s="71">
        <v>7</v>
      </c>
      <c r="B48" s="74" t="s">
        <v>196</v>
      </c>
      <c r="C48" s="126" t="s">
        <v>197</v>
      </c>
      <c r="D48" s="127" t="s">
        <v>198</v>
      </c>
      <c r="E48" s="9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0">
        <f t="shared" si="3"/>
        <v>0</v>
      </c>
      <c r="AK48" s="30">
        <f t="shared" si="4"/>
        <v>0</v>
      </c>
      <c r="AL48" s="30">
        <f t="shared" si="5"/>
        <v>0</v>
      </c>
      <c r="AM48" s="30">
        <f t="shared" si="6"/>
        <v>0</v>
      </c>
      <c r="AN48" s="30">
        <f t="shared" si="7"/>
        <v>0</v>
      </c>
      <c r="AO48" s="30">
        <f t="shared" si="8"/>
        <v>0</v>
      </c>
      <c r="AP48" s="23"/>
      <c r="AQ48" s="23"/>
    </row>
    <row r="49" spans="1:43" s="1" customFormat="1" ht="30" customHeight="1">
      <c r="A49" s="71">
        <v>8</v>
      </c>
      <c r="B49" s="74" t="s">
        <v>199</v>
      </c>
      <c r="C49" s="126" t="s">
        <v>200</v>
      </c>
      <c r="D49" s="127" t="s">
        <v>30</v>
      </c>
      <c r="E49" s="9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0">
        <f t="shared" si="3"/>
        <v>0</v>
      </c>
      <c r="AK49" s="30">
        <f t="shared" si="4"/>
        <v>0</v>
      </c>
      <c r="AL49" s="30">
        <f t="shared" si="5"/>
        <v>0</v>
      </c>
      <c r="AM49" s="30">
        <f t="shared" si="6"/>
        <v>0</v>
      </c>
      <c r="AN49" s="30">
        <f t="shared" si="7"/>
        <v>0</v>
      </c>
      <c r="AO49" s="30">
        <f t="shared" si="8"/>
        <v>0</v>
      </c>
      <c r="AP49" s="23"/>
      <c r="AQ49" s="23"/>
    </row>
    <row r="50" spans="1:43" s="1" customFormat="1" ht="30" customHeight="1">
      <c r="A50" s="71">
        <v>9</v>
      </c>
      <c r="B50" s="74" t="s">
        <v>202</v>
      </c>
      <c r="C50" s="126" t="s">
        <v>203</v>
      </c>
      <c r="D50" s="127" t="s">
        <v>204</v>
      </c>
      <c r="E50" s="9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0">
        <f t="shared" si="3"/>
        <v>0</v>
      </c>
      <c r="AK50" s="30">
        <f t="shared" si="4"/>
        <v>0</v>
      </c>
      <c r="AL50" s="30">
        <f t="shared" si="5"/>
        <v>0</v>
      </c>
      <c r="AM50" s="30">
        <f t="shared" si="6"/>
        <v>0</v>
      </c>
      <c r="AN50" s="30">
        <f t="shared" si="7"/>
        <v>0</v>
      </c>
      <c r="AO50" s="30">
        <f t="shared" si="8"/>
        <v>0</v>
      </c>
      <c r="AP50" s="23"/>
      <c r="AQ50" s="23"/>
    </row>
    <row r="51" spans="1:43" s="1" customFormat="1" ht="30" customHeight="1">
      <c r="A51" s="71">
        <v>10</v>
      </c>
      <c r="B51" s="74" t="s">
        <v>205</v>
      </c>
      <c r="C51" s="126" t="s">
        <v>32</v>
      </c>
      <c r="D51" s="127" t="s">
        <v>52</v>
      </c>
      <c r="E51" s="9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0">
        <f t="shared" si="3"/>
        <v>0</v>
      </c>
      <c r="AK51" s="30">
        <f t="shared" si="4"/>
        <v>0</v>
      </c>
      <c r="AL51" s="30">
        <f t="shared" si="5"/>
        <v>0</v>
      </c>
      <c r="AM51" s="30">
        <f t="shared" si="6"/>
        <v>0</v>
      </c>
      <c r="AN51" s="30">
        <f t="shared" si="7"/>
        <v>0</v>
      </c>
      <c r="AO51" s="30">
        <f t="shared" si="8"/>
        <v>0</v>
      </c>
      <c r="AP51" s="23"/>
      <c r="AQ51" s="23"/>
    </row>
    <row r="52" spans="1:43" s="1" customFormat="1" ht="30" customHeight="1">
      <c r="A52" s="71">
        <v>11</v>
      </c>
      <c r="B52" s="74" t="s">
        <v>394</v>
      </c>
      <c r="C52" s="126" t="s">
        <v>100</v>
      </c>
      <c r="D52" s="127" t="s">
        <v>72</v>
      </c>
      <c r="E52" s="9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0">
        <f t="shared" si="3"/>
        <v>0</v>
      </c>
      <c r="AK52" s="30">
        <f t="shared" si="4"/>
        <v>0</v>
      </c>
      <c r="AL52" s="30">
        <f t="shared" si="5"/>
        <v>0</v>
      </c>
      <c r="AM52" s="30">
        <f t="shared" si="6"/>
        <v>0</v>
      </c>
      <c r="AN52" s="30">
        <f t="shared" si="7"/>
        <v>0</v>
      </c>
      <c r="AO52" s="30">
        <f t="shared" si="8"/>
        <v>0</v>
      </c>
      <c r="AP52" s="23"/>
      <c r="AQ52" s="23"/>
    </row>
    <row r="53" spans="1:43" s="1" customFormat="1" ht="30" customHeight="1">
      <c r="A53" s="71">
        <v>12</v>
      </c>
      <c r="B53" s="74" t="s">
        <v>206</v>
      </c>
      <c r="C53" s="126" t="s">
        <v>207</v>
      </c>
      <c r="D53" s="127" t="s">
        <v>208</v>
      </c>
      <c r="E53" s="9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  <c r="AP53" s="23"/>
      <c r="AQ53" s="23"/>
    </row>
    <row r="54" spans="1:43" s="1" customFormat="1" ht="30" customHeight="1">
      <c r="A54" s="71">
        <v>13</v>
      </c>
      <c r="B54" s="74" t="s">
        <v>209</v>
      </c>
      <c r="C54" s="126" t="s">
        <v>210</v>
      </c>
      <c r="D54" s="127" t="s">
        <v>183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30">
        <f t="shared" si="3"/>
        <v>0</v>
      </c>
      <c r="AK54" s="30">
        <f t="shared" si="4"/>
        <v>0</v>
      </c>
      <c r="AL54" s="30">
        <f t="shared" si="5"/>
        <v>0</v>
      </c>
      <c r="AM54" s="30">
        <f t="shared" si="6"/>
        <v>0</v>
      </c>
      <c r="AN54" s="30">
        <f t="shared" si="7"/>
        <v>0</v>
      </c>
      <c r="AO54" s="30">
        <f t="shared" si="8"/>
        <v>0</v>
      </c>
      <c r="AP54" s="23"/>
      <c r="AQ54" s="23"/>
    </row>
    <row r="55" spans="1:43" s="1" customFormat="1" ht="30" customHeight="1">
      <c r="A55" s="71">
        <v>14</v>
      </c>
      <c r="B55" s="74" t="s">
        <v>211</v>
      </c>
      <c r="C55" s="126" t="s">
        <v>212</v>
      </c>
      <c r="D55" s="127" t="s">
        <v>213</v>
      </c>
      <c r="E55" s="9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0">
        <f t="shared" si="3"/>
        <v>0</v>
      </c>
      <c r="AK55" s="30">
        <f t="shared" si="4"/>
        <v>0</v>
      </c>
      <c r="AL55" s="30">
        <f t="shared" si="5"/>
        <v>0</v>
      </c>
      <c r="AM55" s="30">
        <f t="shared" si="6"/>
        <v>0</v>
      </c>
      <c r="AN55" s="30">
        <f t="shared" si="7"/>
        <v>0</v>
      </c>
      <c r="AO55" s="30">
        <f t="shared" si="8"/>
        <v>0</v>
      </c>
      <c r="AP55" s="234"/>
      <c r="AQ55" s="235"/>
    </row>
    <row r="56" spans="1:43" s="1" customFormat="1" ht="30" customHeight="1">
      <c r="A56" s="71">
        <v>15</v>
      </c>
      <c r="B56" s="74" t="s">
        <v>293</v>
      </c>
      <c r="C56" s="126" t="s">
        <v>294</v>
      </c>
      <c r="D56" s="127" t="s">
        <v>53</v>
      </c>
      <c r="E56" s="9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</row>
    <row r="57" spans="1:43" s="1" customFormat="1" ht="30" customHeight="1">
      <c r="A57" s="71">
        <v>16</v>
      </c>
      <c r="B57" s="74" t="s">
        <v>214</v>
      </c>
      <c r="C57" s="126" t="s">
        <v>215</v>
      </c>
      <c r="D57" s="127" t="s">
        <v>69</v>
      </c>
      <c r="E57" s="9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0">
        <f t="shared" si="3"/>
        <v>0</v>
      </c>
      <c r="AK57" s="30">
        <f t="shared" si="4"/>
        <v>0</v>
      </c>
      <c r="AL57" s="30">
        <f t="shared" si="5"/>
        <v>0</v>
      </c>
      <c r="AM57" s="30">
        <f t="shared" si="6"/>
        <v>0</v>
      </c>
      <c r="AN57" s="30">
        <f t="shared" si="7"/>
        <v>0</v>
      </c>
      <c r="AO57" s="30">
        <f t="shared" si="8"/>
        <v>0</v>
      </c>
    </row>
    <row r="58" spans="1:43" s="1" customFormat="1" ht="30" customHeight="1">
      <c r="A58" s="71">
        <v>17</v>
      </c>
      <c r="B58" s="74" t="s">
        <v>216</v>
      </c>
      <c r="C58" s="126" t="s">
        <v>106</v>
      </c>
      <c r="D58" s="127" t="s">
        <v>46</v>
      </c>
      <c r="E58" s="9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0">
        <f t="shared" si="3"/>
        <v>0</v>
      </c>
      <c r="AK58" s="30">
        <f t="shared" si="4"/>
        <v>0</v>
      </c>
      <c r="AL58" s="30">
        <f t="shared" si="5"/>
        <v>0</v>
      </c>
      <c r="AM58" s="30">
        <f t="shared" si="6"/>
        <v>0</v>
      </c>
      <c r="AN58" s="30">
        <f t="shared" si="7"/>
        <v>0</v>
      </c>
      <c r="AO58" s="30">
        <f t="shared" si="8"/>
        <v>0</v>
      </c>
    </row>
    <row r="59" spans="1:43" s="1" customFormat="1" ht="30" customHeight="1">
      <c r="A59" s="71">
        <v>18</v>
      </c>
      <c r="B59" s="74" t="s">
        <v>217</v>
      </c>
      <c r="C59" s="126" t="s">
        <v>218</v>
      </c>
      <c r="D59" s="127" t="s">
        <v>46</v>
      </c>
      <c r="E59" s="9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0">
        <f t="shared" si="3"/>
        <v>0</v>
      </c>
      <c r="AK59" s="30">
        <f t="shared" si="4"/>
        <v>0</v>
      </c>
      <c r="AL59" s="30">
        <f t="shared" si="5"/>
        <v>0</v>
      </c>
      <c r="AM59" s="30">
        <f t="shared" si="6"/>
        <v>0</v>
      </c>
      <c r="AN59" s="30">
        <f t="shared" si="7"/>
        <v>0</v>
      </c>
      <c r="AO59" s="30">
        <f t="shared" si="8"/>
        <v>0</v>
      </c>
    </row>
    <row r="60" spans="1:43" s="1" customFormat="1" ht="30" customHeight="1">
      <c r="A60" s="71">
        <v>19</v>
      </c>
      <c r="B60" s="74" t="s">
        <v>295</v>
      </c>
      <c r="C60" s="126" t="s">
        <v>296</v>
      </c>
      <c r="D60" s="127" t="s">
        <v>55</v>
      </c>
      <c r="E60" s="9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</row>
    <row r="61" spans="1:43" s="1" customFormat="1" ht="30" customHeight="1">
      <c r="A61" s="71">
        <v>20</v>
      </c>
      <c r="B61" s="74" t="s">
        <v>221</v>
      </c>
      <c r="C61" s="126" t="s">
        <v>222</v>
      </c>
      <c r="D61" s="127" t="s">
        <v>34</v>
      </c>
      <c r="E61" s="9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0">
        <f t="shared" si="3"/>
        <v>0</v>
      </c>
      <c r="AK61" s="30">
        <f t="shared" si="4"/>
        <v>0</v>
      </c>
      <c r="AL61" s="30">
        <f t="shared" si="5"/>
        <v>0</v>
      </c>
      <c r="AM61" s="30">
        <f t="shared" si="6"/>
        <v>0</v>
      </c>
      <c r="AN61" s="30">
        <f t="shared" si="7"/>
        <v>0</v>
      </c>
      <c r="AO61" s="30">
        <f t="shared" si="8"/>
        <v>0</v>
      </c>
    </row>
    <row r="62" spans="1:43" s="1" customFormat="1" ht="30" customHeight="1">
      <c r="A62" s="71">
        <v>21</v>
      </c>
      <c r="B62" s="74" t="s">
        <v>223</v>
      </c>
      <c r="C62" s="126" t="s">
        <v>224</v>
      </c>
      <c r="D62" s="127" t="s">
        <v>91</v>
      </c>
      <c r="E62" s="9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0">
        <f t="shared" si="3"/>
        <v>0</v>
      </c>
      <c r="AK62" s="30">
        <f t="shared" si="4"/>
        <v>0</v>
      </c>
      <c r="AL62" s="30">
        <f t="shared" si="5"/>
        <v>0</v>
      </c>
      <c r="AM62" s="30">
        <f t="shared" si="6"/>
        <v>0</v>
      </c>
      <c r="AN62" s="30">
        <f t="shared" si="7"/>
        <v>0</v>
      </c>
      <c r="AO62" s="30">
        <f t="shared" si="8"/>
        <v>0</v>
      </c>
    </row>
    <row r="63" spans="1:43" s="1" customFormat="1" ht="30" customHeight="1">
      <c r="A63" s="71">
        <v>22</v>
      </c>
      <c r="B63" s="74" t="s">
        <v>395</v>
      </c>
      <c r="C63" s="126" t="s">
        <v>225</v>
      </c>
      <c r="D63" s="127" t="s">
        <v>57</v>
      </c>
      <c r="E63" s="9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0">
        <f t="shared" si="3"/>
        <v>0</v>
      </c>
      <c r="AK63" s="30">
        <f t="shared" si="4"/>
        <v>0</v>
      </c>
      <c r="AL63" s="30">
        <f t="shared" si="5"/>
        <v>0</v>
      </c>
      <c r="AM63" s="30">
        <f t="shared" si="6"/>
        <v>0</v>
      </c>
      <c r="AN63" s="30">
        <f t="shared" si="7"/>
        <v>0</v>
      </c>
      <c r="AO63" s="30">
        <f t="shared" si="8"/>
        <v>0</v>
      </c>
    </row>
    <row r="64" spans="1:43" s="1" customFormat="1" ht="30" customHeight="1">
      <c r="A64" s="71">
        <v>23</v>
      </c>
      <c r="B64" s="74" t="s">
        <v>299</v>
      </c>
      <c r="C64" s="126" t="s">
        <v>300</v>
      </c>
      <c r="D64" s="127" t="s">
        <v>107</v>
      </c>
      <c r="E64" s="9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0">
        <f t="shared" si="3"/>
        <v>0</v>
      </c>
      <c r="AK64" s="30">
        <f t="shared" si="4"/>
        <v>0</v>
      </c>
      <c r="AL64" s="30">
        <f t="shared" si="5"/>
        <v>0</v>
      </c>
      <c r="AM64" s="30">
        <f t="shared" si="6"/>
        <v>0</v>
      </c>
      <c r="AN64" s="30">
        <f t="shared" si="7"/>
        <v>0</v>
      </c>
      <c r="AO64" s="30">
        <f t="shared" si="8"/>
        <v>0</v>
      </c>
    </row>
    <row r="65" spans="1:41" s="1" customFormat="1" ht="30" customHeight="1">
      <c r="A65" s="71">
        <v>24</v>
      </c>
      <c r="B65" s="74" t="s">
        <v>301</v>
      </c>
      <c r="C65" s="75" t="s">
        <v>127</v>
      </c>
      <c r="D65" s="76" t="s">
        <v>184</v>
      </c>
      <c r="E65" s="9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</row>
    <row r="66" spans="1:41" s="1" customFormat="1" ht="30" customHeight="1">
      <c r="A66" s="71">
        <v>25</v>
      </c>
      <c r="B66" s="74" t="s">
        <v>302</v>
      </c>
      <c r="C66" s="75" t="s">
        <v>303</v>
      </c>
      <c r="D66" s="76" t="s">
        <v>75</v>
      </c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0">
        <f t="shared" si="3"/>
        <v>0</v>
      </c>
      <c r="AK66" s="30">
        <f t="shared" si="4"/>
        <v>0</v>
      </c>
      <c r="AL66" s="30">
        <f t="shared" si="5"/>
        <v>0</v>
      </c>
      <c r="AM66" s="30">
        <f t="shared" si="6"/>
        <v>0</v>
      </c>
      <c r="AN66" s="30">
        <f t="shared" si="7"/>
        <v>0</v>
      </c>
      <c r="AO66" s="30">
        <f t="shared" si="8"/>
        <v>0</v>
      </c>
    </row>
    <row r="67" spans="1:41" s="1" customFormat="1" ht="30" customHeight="1">
      <c r="A67" s="71">
        <v>26</v>
      </c>
      <c r="B67" s="74" t="s">
        <v>227</v>
      </c>
      <c r="C67" s="75" t="s">
        <v>228</v>
      </c>
      <c r="D67" s="76" t="s">
        <v>229</v>
      </c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0">
        <f t="shared" si="3"/>
        <v>0</v>
      </c>
      <c r="AK67" s="30">
        <f t="shared" si="4"/>
        <v>0</v>
      </c>
      <c r="AL67" s="30">
        <f t="shared" si="5"/>
        <v>0</v>
      </c>
      <c r="AM67" s="30">
        <f t="shared" si="6"/>
        <v>0</v>
      </c>
      <c r="AN67" s="30">
        <f t="shared" si="7"/>
        <v>0</v>
      </c>
      <c r="AO67" s="30">
        <f t="shared" si="8"/>
        <v>0</v>
      </c>
    </row>
    <row r="68" spans="1:41" s="1" customFormat="1" ht="30" customHeight="1">
      <c r="A68" s="71">
        <v>27</v>
      </c>
      <c r="B68" s="74" t="s">
        <v>304</v>
      </c>
      <c r="C68" s="75" t="s">
        <v>305</v>
      </c>
      <c r="D68" s="76" t="s">
        <v>93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0">
        <f t="shared" si="3"/>
        <v>0</v>
      </c>
      <c r="AK68" s="30">
        <f t="shared" si="4"/>
        <v>0</v>
      </c>
      <c r="AL68" s="30">
        <f t="shared" si="5"/>
        <v>0</v>
      </c>
      <c r="AM68" s="30">
        <f t="shared" si="6"/>
        <v>0</v>
      </c>
      <c r="AN68" s="30">
        <f t="shared" si="7"/>
        <v>0</v>
      </c>
      <c r="AO68" s="30">
        <f t="shared" si="8"/>
        <v>0</v>
      </c>
    </row>
    <row r="69" spans="1:41" s="1" customFormat="1" ht="30" customHeight="1">
      <c r="A69" s="71">
        <v>28</v>
      </c>
      <c r="B69" s="74" t="s">
        <v>230</v>
      </c>
      <c r="C69" s="75" t="s">
        <v>149</v>
      </c>
      <c r="D69" s="76" t="s">
        <v>60</v>
      </c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0">
        <f t="shared" si="3"/>
        <v>0</v>
      </c>
      <c r="AK69" s="30">
        <f t="shared" si="4"/>
        <v>0</v>
      </c>
      <c r="AL69" s="30">
        <f t="shared" si="5"/>
        <v>0</v>
      </c>
      <c r="AM69" s="30">
        <f t="shared" si="6"/>
        <v>0</v>
      </c>
      <c r="AN69" s="30">
        <f t="shared" si="7"/>
        <v>0</v>
      </c>
      <c r="AO69" s="30">
        <f t="shared" si="8"/>
        <v>0</v>
      </c>
    </row>
    <row r="70" spans="1:41" s="1" customFormat="1" ht="30" customHeight="1">
      <c r="A70" s="71">
        <v>29</v>
      </c>
      <c r="B70" s="74"/>
      <c r="C70" s="75"/>
      <c r="D70" s="7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6"/>
        <v>0</v>
      </c>
      <c r="AN70" s="30">
        <f t="shared" si="7"/>
        <v>0</v>
      </c>
      <c r="AO70" s="30">
        <f t="shared" si="8"/>
        <v>0</v>
      </c>
    </row>
    <row r="71" spans="1:41" s="1" customFormat="1" ht="30" customHeight="1">
      <c r="A71" s="71">
        <v>30</v>
      </c>
      <c r="B71" s="74"/>
      <c r="C71" s="75"/>
      <c r="D71" s="76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0">
        <f t="shared" si="3"/>
        <v>0</v>
      </c>
      <c r="AK71" s="30">
        <f t="shared" si="4"/>
        <v>0</v>
      </c>
      <c r="AL71" s="30">
        <f t="shared" si="5"/>
        <v>0</v>
      </c>
      <c r="AM71" s="30">
        <f t="shared" si="6"/>
        <v>0</v>
      </c>
      <c r="AN71" s="30">
        <f t="shared" si="7"/>
        <v>0</v>
      </c>
      <c r="AO71" s="30">
        <f t="shared" si="8"/>
        <v>0</v>
      </c>
    </row>
    <row r="72" spans="1:41" s="1" customFormat="1" ht="30" customHeight="1">
      <c r="A72" s="71">
        <v>31</v>
      </c>
      <c r="B72" s="74"/>
      <c r="C72" s="75"/>
      <c r="D72" s="7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0">
        <f t="shared" si="3"/>
        <v>0</v>
      </c>
      <c r="AK72" s="30">
        <f t="shared" si="4"/>
        <v>0</v>
      </c>
      <c r="AL72" s="30">
        <f t="shared" si="5"/>
        <v>0</v>
      </c>
      <c r="AM72" s="30">
        <f t="shared" si="6"/>
        <v>0</v>
      </c>
      <c r="AN72" s="30">
        <f t="shared" si="7"/>
        <v>0</v>
      </c>
      <c r="AO72" s="30">
        <f t="shared" si="8"/>
        <v>0</v>
      </c>
    </row>
    <row r="73" spans="1:41" s="1" customFormat="1" ht="30" customHeight="1">
      <c r="A73" s="71">
        <v>32</v>
      </c>
      <c r="B73" s="74"/>
      <c r="C73" s="75"/>
      <c r="D73" s="76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0">
        <f t="shared" si="3"/>
        <v>0</v>
      </c>
      <c r="AK73" s="30">
        <f t="shared" si="4"/>
        <v>0</v>
      </c>
      <c r="AL73" s="30">
        <f t="shared" si="5"/>
        <v>0</v>
      </c>
      <c r="AM73" s="30">
        <f t="shared" si="6"/>
        <v>0</v>
      </c>
      <c r="AN73" s="30">
        <f t="shared" si="7"/>
        <v>0</v>
      </c>
      <c r="AO73" s="30">
        <f t="shared" si="8"/>
        <v>0</v>
      </c>
    </row>
    <row r="74" spans="1:41" s="1" customFormat="1" ht="30.75" customHeight="1">
      <c r="A74" s="68">
        <v>33</v>
      </c>
      <c r="B74" s="74"/>
      <c r="C74" s="75"/>
      <c r="D74" s="76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30">
        <f t="shared" si="3"/>
        <v>0</v>
      </c>
      <c r="AK74" s="30">
        <f t="shared" si="4"/>
        <v>0</v>
      </c>
      <c r="AL74" s="30">
        <f t="shared" si="5"/>
        <v>0</v>
      </c>
      <c r="AM74" s="30">
        <f t="shared" si="6"/>
        <v>0</v>
      </c>
      <c r="AN74" s="30">
        <f t="shared" si="7"/>
        <v>0</v>
      </c>
      <c r="AO74" s="30">
        <f t="shared" si="8"/>
        <v>0</v>
      </c>
    </row>
    <row r="75" spans="1:41" s="1" customFormat="1" ht="30.75" customHeight="1">
      <c r="A75" s="68">
        <v>34</v>
      </c>
      <c r="B75" s="82"/>
      <c r="C75" s="82"/>
      <c r="D75" s="82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30">
        <f t="shared" si="3"/>
        <v>0</v>
      </c>
      <c r="AK75" s="30">
        <f t="shared" si="4"/>
        <v>0</v>
      </c>
      <c r="AL75" s="30">
        <f t="shared" si="5"/>
        <v>0</v>
      </c>
      <c r="AM75" s="30">
        <f t="shared" si="6"/>
        <v>0</v>
      </c>
      <c r="AN75" s="30">
        <f t="shared" si="7"/>
        <v>0</v>
      </c>
      <c r="AO75" s="30">
        <f t="shared" si="8"/>
        <v>0</v>
      </c>
    </row>
    <row r="76" spans="1:41" ht="51" customHeight="1">
      <c r="A76" s="236" t="s">
        <v>16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70" t="e">
        <f t="shared" ref="AJ76:AO76" si="9">SUM(AJ42:AJ75)</f>
        <v>#REF!</v>
      </c>
      <c r="AK76" s="70">
        <f t="shared" si="9"/>
        <v>0</v>
      </c>
      <c r="AL76" s="70">
        <f t="shared" si="9"/>
        <v>0</v>
      </c>
      <c r="AM76" s="70">
        <f t="shared" si="9"/>
        <v>0</v>
      </c>
      <c r="AN76" s="70">
        <f t="shared" si="9"/>
        <v>0</v>
      </c>
      <c r="AO76" s="70">
        <f t="shared" si="9"/>
        <v>0</v>
      </c>
    </row>
    <row r="77" spans="1:41" ht="15.75" customHeight="1">
      <c r="A77" s="24"/>
      <c r="B77" s="24"/>
      <c r="C77" s="226"/>
      <c r="D77" s="226"/>
      <c r="E77" s="31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41" ht="15.75" customHeight="1">
      <c r="C78" s="66"/>
      <c r="D78" s="31"/>
      <c r="E78" s="3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41" ht="15.75" customHeight="1">
      <c r="C79" s="66"/>
      <c r="D79" s="31"/>
      <c r="E79" s="3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41" ht="15.75" customHeight="1">
      <c r="C80" s="226"/>
      <c r="D80" s="226"/>
      <c r="E80" s="31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3:38" ht="15.75" customHeight="1">
      <c r="C81" s="226"/>
      <c r="D81" s="226"/>
      <c r="E81" s="226"/>
      <c r="F81" s="226"/>
      <c r="G81" s="226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3:38" ht="15.75" customHeight="1">
      <c r="C82" s="226"/>
      <c r="D82" s="226"/>
      <c r="E82" s="226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3:38" ht="15.75" customHeight="1">
      <c r="C83" s="226"/>
      <c r="D83" s="226"/>
      <c r="E83" s="31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2020-12-31T07:13:36Z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