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7" firstSheet="1" activeTab="15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20.2'!$A$8:$AL$84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THUD20.3!$A$8:$AL$84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40" i="256" l="1"/>
  <c r="AK40" i="256"/>
  <c r="AL40" i="256"/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79" i="250" l="1"/>
  <c r="AL79" i="250" s="1"/>
  <c r="AK79" i="250"/>
  <c r="AJ80" i="250"/>
  <c r="AK80" i="250" s="1"/>
  <c r="AJ81" i="250"/>
  <c r="AL81" i="250" s="1"/>
  <c r="AK81" i="250"/>
  <c r="AJ82" i="250"/>
  <c r="AK82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K52" i="277"/>
  <c r="AL52" i="277" s="1"/>
  <c r="AJ52" i="277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6" i="277"/>
  <c r="AJ36" i="277"/>
  <c r="AK36" i="277" s="1"/>
  <c r="AL35" i="277"/>
  <c r="AJ35" i="277"/>
  <c r="AK35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K30" i="277"/>
  <c r="AJ30" i="277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K10" i="277"/>
  <c r="AJ10" i="277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L38" i="277" l="1"/>
  <c r="AL82" i="250"/>
  <c r="AM82" i="250" s="1"/>
  <c r="AL80" i="250"/>
  <c r="AM80" i="250" s="1"/>
  <c r="AN80" i="250" s="1"/>
  <c r="AM81" i="250"/>
  <c r="AO81" i="250" s="1"/>
  <c r="AM79" i="250"/>
  <c r="AN81" i="250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N82" i="250" l="1"/>
  <c r="AO82" i="250" s="1"/>
  <c r="AO80" i="250"/>
  <c r="AN79" i="250"/>
  <c r="AO79" i="250" s="1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M35" i="276" l="1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J39" i="256"/>
  <c r="AK39" i="256" s="1"/>
  <c r="AL39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1" i="256" s="1"/>
  <c r="AJ9" i="256"/>
  <c r="AJ56" i="256"/>
  <c r="AK56" i="256" s="1"/>
  <c r="AJ55" i="256"/>
  <c r="AK55" i="256" s="1"/>
  <c r="AJ54" i="256"/>
  <c r="AK54" i="256" s="1"/>
  <c r="AL54" i="256" s="1"/>
  <c r="AJ53" i="256"/>
  <c r="AK53" i="256" s="1"/>
  <c r="AJ52" i="256"/>
  <c r="AK52" i="256" s="1"/>
  <c r="AJ51" i="256"/>
  <c r="AK51" i="256" s="1"/>
  <c r="AJ50" i="256"/>
  <c r="AK50" i="256" s="1"/>
  <c r="AJ49" i="256"/>
  <c r="AK49" i="256" s="1"/>
  <c r="AJ48" i="256"/>
  <c r="AK48" i="256" s="1"/>
  <c r="AJ47" i="256"/>
  <c r="AK47" i="256" s="1"/>
  <c r="AJ46" i="256"/>
  <c r="AJ45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1" i="256" s="1"/>
  <c r="AJ41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6" i="256"/>
  <c r="AL46" i="256" s="1"/>
  <c r="AL49" i="256"/>
  <c r="AL50" i="256"/>
  <c r="AK45" i="256"/>
  <c r="AL53" i="256"/>
  <c r="AL47" i="256"/>
  <c r="AL55" i="256"/>
  <c r="AL51" i="256"/>
  <c r="AL48" i="256"/>
  <c r="AL52" i="256"/>
  <c r="AL56" i="256"/>
  <c r="AJ57" i="256"/>
  <c r="AJ72" i="249"/>
  <c r="AK72" i="249" s="1"/>
  <c r="AL72" i="249" s="1"/>
  <c r="AJ73" i="249"/>
  <c r="AK73" i="249" s="1"/>
  <c r="AJ74" i="249"/>
  <c r="AK74" i="249" s="1"/>
  <c r="AM74" i="249"/>
  <c r="AJ75" i="249"/>
  <c r="AK75" i="249" s="1"/>
  <c r="AM75" i="249"/>
  <c r="AJ76" i="249"/>
  <c r="AK76" i="249" s="1"/>
  <c r="AM76" i="249"/>
  <c r="AJ70" i="249"/>
  <c r="AK70" i="249" s="1"/>
  <c r="AJ71" i="249"/>
  <c r="AK71" i="249" s="1"/>
  <c r="AJ77" i="249"/>
  <c r="AK77" i="249" s="1"/>
  <c r="AM77" i="249"/>
  <c r="AJ79" i="249"/>
  <c r="AK79" i="249" s="1"/>
  <c r="AM79" i="249"/>
  <c r="AJ81" i="249"/>
  <c r="AK81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6" i="249"/>
  <c r="AN76" i="249" s="1"/>
  <c r="AO76" i="249" s="1"/>
  <c r="AL70" i="249"/>
  <c r="AL79" i="249"/>
  <c r="AN79" i="249" s="1"/>
  <c r="AL71" i="249"/>
  <c r="AL74" i="249"/>
  <c r="AN74" i="249" s="1"/>
  <c r="AO74" i="249" s="1"/>
  <c r="AO60" i="260"/>
  <c r="AK57" i="256"/>
  <c r="AL45" i="256"/>
  <c r="AL75" i="249"/>
  <c r="AN75" i="249" s="1"/>
  <c r="AO75" i="249" s="1"/>
  <c r="AL73" i="249"/>
  <c r="AL77" i="249"/>
  <c r="AN77" i="249" s="1"/>
  <c r="AO77" i="249" s="1"/>
  <c r="AL81" i="249"/>
  <c r="AN81" i="249" s="1"/>
  <c r="AO81" i="249" s="1"/>
  <c r="AO79" i="249" l="1"/>
  <c r="AL57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0"/>
  <c r="AK84" i="250" s="1"/>
  <c r="AL84" i="250" s="1"/>
  <c r="AJ83" i="250"/>
  <c r="AK83" i="250" s="1"/>
  <c r="AJ78" i="250"/>
  <c r="AK78" i="250" s="1"/>
  <c r="AL78" i="250" s="1"/>
  <c r="AJ77" i="250"/>
  <c r="AK77" i="250" s="1"/>
  <c r="AL77" i="250" s="1"/>
  <c r="AM77" i="250" s="1"/>
  <c r="AJ76" i="250"/>
  <c r="AK76" i="250" s="1"/>
  <c r="AL76" i="250" s="1"/>
  <c r="AJ75" i="250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J69" i="250"/>
  <c r="AJ68" i="250"/>
  <c r="AK68" i="250" s="1"/>
  <c r="AJ67" i="250"/>
  <c r="AJ66" i="250"/>
  <c r="AJ65" i="250"/>
  <c r="AJ64" i="250"/>
  <c r="AK64" i="250" s="1"/>
  <c r="AJ63" i="250"/>
  <c r="AJ62" i="250"/>
  <c r="AK62" i="250" s="1"/>
  <c r="AJ61" i="250"/>
  <c r="AJ60" i="250"/>
  <c r="AK60" i="250" s="1"/>
  <c r="AJ59" i="250"/>
  <c r="AJ58" i="250"/>
  <c r="AJ57" i="250"/>
  <c r="AJ56" i="250"/>
  <c r="AK56" i="250" s="1"/>
  <c r="AJ55" i="250"/>
  <c r="AJ54" i="250"/>
  <c r="AK54" i="250" s="1"/>
  <c r="AJ53" i="250"/>
  <c r="AJ52" i="250"/>
  <c r="AK52" i="250" s="1"/>
  <c r="AL52" i="250" s="1"/>
  <c r="AJ51" i="250"/>
  <c r="AJ50" i="250"/>
  <c r="AK50" i="250" s="1"/>
  <c r="AJ49" i="250"/>
  <c r="AL44" i="250"/>
  <c r="AJ44" i="250"/>
  <c r="AK44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4" i="249"/>
  <c r="AJ83" i="249"/>
  <c r="AJ82" i="249"/>
  <c r="AK82" i="249" s="1"/>
  <c r="AL82" i="249" s="1"/>
  <c r="AJ69" i="249"/>
  <c r="AJ68" i="249"/>
  <c r="AJ67" i="249"/>
  <c r="AJ66" i="249"/>
  <c r="AK66" i="249" s="1"/>
  <c r="AL66" i="249" s="1"/>
  <c r="AJ65" i="249"/>
  <c r="AJ64" i="249"/>
  <c r="AJ63" i="249"/>
  <c r="AJ62" i="249"/>
  <c r="AK62" i="249" s="1"/>
  <c r="AL62" i="249" s="1"/>
  <c r="AJ61" i="249"/>
  <c r="AJ60" i="249"/>
  <c r="AJ59" i="249"/>
  <c r="AJ58" i="249"/>
  <c r="AK58" i="249" s="1"/>
  <c r="AL58" i="249" s="1"/>
  <c r="AM53" i="249" s="1"/>
  <c r="AJ57" i="249"/>
  <c r="AJ56" i="249"/>
  <c r="AJ55" i="249"/>
  <c r="AJ54" i="249"/>
  <c r="AK54" i="249" s="1"/>
  <c r="AL54" i="249" s="1"/>
  <c r="AJ53" i="249"/>
  <c r="AJ52" i="249"/>
  <c r="AJ51" i="249"/>
  <c r="AJ50" i="249"/>
  <c r="AK50" i="249" s="1"/>
  <c r="AL50" i="249" s="1"/>
  <c r="AJ49" i="249"/>
  <c r="AL44" i="249"/>
  <c r="AJ44" i="249"/>
  <c r="AK44" i="249" s="1"/>
  <c r="AL43" i="249"/>
  <c r="AJ43" i="249"/>
  <c r="AK43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49" i="249"/>
  <c r="AL49" i="249" s="1"/>
  <c r="AK51" i="249"/>
  <c r="AL51" i="249" s="1"/>
  <c r="AK52" i="249"/>
  <c r="AL52" i="249" s="1"/>
  <c r="AK53" i="249"/>
  <c r="AK55" i="249"/>
  <c r="AL55" i="249" s="1"/>
  <c r="AK56" i="249"/>
  <c r="AL56" i="249" s="1"/>
  <c r="AM51" i="249" s="1"/>
  <c r="AK57" i="249"/>
  <c r="AK59" i="249"/>
  <c r="AL59" i="249" s="1"/>
  <c r="AM55" i="249" s="1"/>
  <c r="AN55" i="249" s="1"/>
  <c r="AO55" i="249" s="1"/>
  <c r="AK60" i="249"/>
  <c r="AK61" i="249"/>
  <c r="AL61" i="249" s="1"/>
  <c r="AK63" i="249"/>
  <c r="AL63" i="249" s="1"/>
  <c r="AK64" i="249"/>
  <c r="AL64" i="249" s="1"/>
  <c r="AK65" i="249"/>
  <c r="AK67" i="249"/>
  <c r="AL67" i="249" s="1"/>
  <c r="AM62" i="249" s="1"/>
  <c r="AK68" i="249"/>
  <c r="AK69" i="249"/>
  <c r="AL69" i="249" s="1"/>
  <c r="AK83" i="249"/>
  <c r="AL83" i="249" s="1"/>
  <c r="AM66" i="249" s="1"/>
  <c r="AK84" i="249"/>
  <c r="AL84" i="249" s="1"/>
  <c r="AM68" i="249"/>
  <c r="AM82" i="249"/>
  <c r="AK49" i="250"/>
  <c r="AL49" i="250" s="1"/>
  <c r="AM49" i="250" s="1"/>
  <c r="AK51" i="250"/>
  <c r="AL51" i="250" s="1"/>
  <c r="AM51" i="250" s="1"/>
  <c r="AN51" i="250" s="1"/>
  <c r="AK53" i="250"/>
  <c r="AL53" i="250" s="1"/>
  <c r="AK55" i="250"/>
  <c r="AL55" i="250" s="1"/>
  <c r="AK57" i="250"/>
  <c r="AL57" i="250" s="1"/>
  <c r="AK58" i="250"/>
  <c r="AK59" i="250"/>
  <c r="AL59" i="250" s="1"/>
  <c r="AK61" i="250"/>
  <c r="AL61" i="250" s="1"/>
  <c r="AM61" i="250" s="1"/>
  <c r="AK63" i="250"/>
  <c r="AK65" i="250"/>
  <c r="AL65" i="250" s="1"/>
  <c r="AK66" i="250"/>
  <c r="AK67" i="250"/>
  <c r="AL67" i="250" s="1"/>
  <c r="AK69" i="250"/>
  <c r="AL69" i="250" s="1"/>
  <c r="AL57" i="249"/>
  <c r="AL63" i="250"/>
  <c r="AK71" i="250"/>
  <c r="AL71" i="250" s="1"/>
  <c r="AK73" i="250"/>
  <c r="AL73" i="250" s="1"/>
  <c r="AK75" i="250"/>
  <c r="AL75" i="250" s="1"/>
  <c r="AL70" i="250"/>
  <c r="AK55" i="260" l="1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N62" i="249"/>
  <c r="AO62" i="249" s="1"/>
  <c r="AM70" i="249"/>
  <c r="AJ85" i="249"/>
  <c r="AK85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5" i="249"/>
  <c r="AM60" i="249" s="1"/>
  <c r="AM57" i="249"/>
  <c r="AN57" i="249" s="1"/>
  <c r="AO57" i="249" s="1"/>
  <c r="AM84" i="249"/>
  <c r="AN84" i="249" s="1"/>
  <c r="AO84" i="249" s="1"/>
  <c r="AL83" i="250"/>
  <c r="AM83" i="250" s="1"/>
  <c r="AK85" i="250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5" i="250"/>
  <c r="AJ75" i="257"/>
  <c r="AN55" i="268"/>
  <c r="AL63" i="270"/>
  <c r="AM69" i="250"/>
  <c r="AL68" i="249"/>
  <c r="AM63" i="249" s="1"/>
  <c r="AN63" i="249" s="1"/>
  <c r="AO63" i="249" s="1"/>
  <c r="AL60" i="249"/>
  <c r="AM56" i="249" s="1"/>
  <c r="AN56" i="249" s="1"/>
  <c r="AO56" i="249" s="1"/>
  <c r="AL53" i="249"/>
  <c r="AM67" i="250"/>
  <c r="AN67" i="250" s="1"/>
  <c r="AO67" i="250" s="1"/>
  <c r="AM59" i="250"/>
  <c r="AN59" i="250" s="1"/>
  <c r="AL56" i="250"/>
  <c r="AM56" i="250" s="1"/>
  <c r="AN56" i="250" s="1"/>
  <c r="AL64" i="250"/>
  <c r="AM64" i="250" s="1"/>
  <c r="AN77" i="250"/>
  <c r="AO77" i="250" s="1"/>
  <c r="AM45" i="260"/>
  <c r="AL45" i="249"/>
  <c r="AJ45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78" i="250"/>
  <c r="AN78" i="250" s="1"/>
  <c r="AM57" i="250"/>
  <c r="AM65" i="250"/>
  <c r="AN65" i="250" s="1"/>
  <c r="AM73" i="250"/>
  <c r="AN73" i="250" s="1"/>
  <c r="AO73" i="250" s="1"/>
  <c r="AM63" i="250"/>
  <c r="AN63" i="250" s="1"/>
  <c r="AO63" i="250" s="1"/>
  <c r="AM55" i="250"/>
  <c r="AN55" i="250" s="1"/>
  <c r="AN69" i="250"/>
  <c r="AO69" i="250" s="1"/>
  <c r="AN61" i="250"/>
  <c r="AO61" i="250" s="1"/>
  <c r="AN53" i="250"/>
  <c r="AO53" i="250" s="1"/>
  <c r="AO56" i="250"/>
  <c r="AO51" i="250"/>
  <c r="AM70" i="250"/>
  <c r="AM72" i="250"/>
  <c r="AN72" i="250" s="1"/>
  <c r="AM74" i="250"/>
  <c r="AM76" i="250"/>
  <c r="AN76" i="250" s="1"/>
  <c r="AN49" i="250"/>
  <c r="AM84" i="250"/>
  <c r="AN84" i="250" s="1"/>
  <c r="AL68" i="250"/>
  <c r="AM68" i="250" s="1"/>
  <c r="AN68" i="250" s="1"/>
  <c r="AL66" i="250"/>
  <c r="AL62" i="250"/>
  <c r="AM62" i="250" s="1"/>
  <c r="AL60" i="250"/>
  <c r="AL58" i="250"/>
  <c r="AL54" i="250"/>
  <c r="AM52" i="250"/>
  <c r="AL50" i="250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5" i="249"/>
  <c r="AK10" i="249"/>
  <c r="AK45" i="249" s="1"/>
  <c r="AK33" i="255"/>
  <c r="AL45" i="250"/>
  <c r="AK45" i="250"/>
  <c r="AJ44" i="260"/>
  <c r="AK44" i="260"/>
  <c r="AO59" i="250" l="1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5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5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AD1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2-6</t>
        </r>
      </text>
    </comment>
  </commentList>
</comments>
</file>

<file path=xl/sharedStrings.xml><?xml version="1.0" encoding="utf-8"?>
<sst xmlns="http://schemas.openxmlformats.org/spreadsheetml/2006/main" count="3058" uniqueCount="966">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</sst>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2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2"/>
  <sheetViews>
    <sheetView topLeftCell="A7" zoomScale="55" zoomScaleNormal="55" zoomScalePageLayoutView="55" workbookViewId="0">
      <selection activeCell="I28" sqref="I2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2" t="s">
        <v>578</v>
      </c>
      <c r="AG6" s="212"/>
      <c r="AH6" s="212"/>
      <c r="AI6" s="212"/>
      <c r="AJ6" s="212"/>
      <c r="AK6" s="21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4" si="2">COUNTIF(E10:AI10,"P")+2*COUNTIF(F10:AJ10,"2P")</f>
        <v>0</v>
      </c>
      <c r="AL10" s="3">
        <f t="shared" ref="AL10:AL44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4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1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0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3"/>
      <c r="AN22" s="204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197" t="s">
        <v>925</v>
      </c>
      <c r="C42" s="198" t="s">
        <v>926</v>
      </c>
      <c r="D42" s="199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>
        <v>35</v>
      </c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64">
        <v>36</v>
      </c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41">
        <f t="shared" si="4"/>
        <v>0</v>
      </c>
      <c r="AK44" s="41">
        <f t="shared" si="2"/>
        <v>0</v>
      </c>
      <c r="AL44" s="41">
        <f t="shared" si="3"/>
        <v>0</v>
      </c>
      <c r="AM44" s="56"/>
      <c r="AN44" s="56"/>
      <c r="AO44" s="56"/>
    </row>
    <row r="45" spans="1:44" s="53" customFormat="1" ht="30" customHeight="1">
      <c r="A45" s="205" t="s">
        <v>12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3">
        <f>SUM(AJ10:AJ44)</f>
        <v>1</v>
      </c>
      <c r="AK45" s="3">
        <f>SUM(AK10:AK44)</f>
        <v>2</v>
      </c>
      <c r="AL45" s="3">
        <f>SUM(AL10:AL44)</f>
        <v>1</v>
      </c>
      <c r="AM45" s="56"/>
      <c r="AN45" s="56"/>
    </row>
    <row r="46" spans="1:44" s="53" customFormat="1" ht="15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</row>
    <row r="47" spans="1:44" s="53" customFormat="1" ht="30" customHeight="1">
      <c r="A47" s="207" t="s">
        <v>13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8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3" t="s">
        <v>5</v>
      </c>
      <c r="B48" s="48"/>
      <c r="C48" s="209" t="s">
        <v>7</v>
      </c>
      <c r="D48" s="21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3">
        <v>1</v>
      </c>
      <c r="B49" s="82" t="s">
        <v>522</v>
      </c>
      <c r="C49" s="188" t="s">
        <v>140</v>
      </c>
      <c r="D49" s="189" t="s">
        <v>74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 t="shared" ref="AM49:AM64" si="8">COUNTIF(H54:AL54,"CT")</f>
        <v>0</v>
      </c>
      <c r="AN49" s="32">
        <f t="shared" ref="AN49:AN84" si="9">COUNTIF(I49:AM49,"HT")</f>
        <v>0</v>
      </c>
      <c r="AO49" s="32">
        <f t="shared" ref="AO49:AO84" si="10">COUNTIF(J49:AN49,"VK")</f>
        <v>0</v>
      </c>
      <c r="AP49" s="56"/>
      <c r="AQ49" s="56"/>
    </row>
    <row r="50" spans="1:43" s="53" customFormat="1" ht="27" customHeight="1">
      <c r="A50" s="3">
        <v>2</v>
      </c>
      <c r="B50" s="82" t="s">
        <v>523</v>
      </c>
      <c r="C50" s="188" t="s">
        <v>382</v>
      </c>
      <c r="D50" s="189" t="s">
        <v>95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11">COUNTIF(E50:AI50,"BT")</f>
        <v>0</v>
      </c>
      <c r="AK50" s="32">
        <f t="shared" ref="AK50:AK84" si="12">COUNTIF(F50:AJ50,"D")</f>
        <v>0</v>
      </c>
      <c r="AL50" s="32">
        <f t="shared" ref="AL50:AL84" si="13">COUNTIF(G50:AK50,"ĐP")</f>
        <v>0</v>
      </c>
      <c r="AM50" s="32">
        <f t="shared" si="8"/>
        <v>0</v>
      </c>
      <c r="AN50" s="32">
        <f t="shared" si="9"/>
        <v>0</v>
      </c>
      <c r="AO50" s="32">
        <f t="shared" si="10"/>
        <v>0</v>
      </c>
      <c r="AP50" s="56"/>
      <c r="AQ50" s="56"/>
    </row>
    <row r="51" spans="1:43" s="53" customFormat="1" ht="27" customHeight="1">
      <c r="A51" s="146">
        <v>3</v>
      </c>
      <c r="B51" s="82" t="s">
        <v>524</v>
      </c>
      <c r="C51" s="188" t="s">
        <v>474</v>
      </c>
      <c r="D51" s="189" t="s">
        <v>95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11"/>
        <v>0</v>
      </c>
      <c r="AK51" s="32">
        <f t="shared" si="12"/>
        <v>0</v>
      </c>
      <c r="AL51" s="32">
        <f t="shared" si="13"/>
        <v>0</v>
      </c>
      <c r="AM51" s="32">
        <f t="shared" si="8"/>
        <v>0</v>
      </c>
      <c r="AN51" s="32">
        <f t="shared" si="9"/>
        <v>0</v>
      </c>
      <c r="AO51" s="32">
        <f t="shared" si="10"/>
        <v>0</v>
      </c>
      <c r="AP51" s="56"/>
      <c r="AQ51" s="56"/>
    </row>
    <row r="52" spans="1:43" s="53" customFormat="1" ht="27" customHeight="1">
      <c r="A52" s="146">
        <v>4</v>
      </c>
      <c r="B52" s="82" t="s">
        <v>525</v>
      </c>
      <c r="C52" s="188" t="s">
        <v>365</v>
      </c>
      <c r="D52" s="189" t="s">
        <v>126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11"/>
        <v>0</v>
      </c>
      <c r="AK52" s="32">
        <f t="shared" si="12"/>
        <v>0</v>
      </c>
      <c r="AL52" s="32">
        <f t="shared" si="13"/>
        <v>0</v>
      </c>
      <c r="AM52" s="32">
        <f t="shared" si="8"/>
        <v>0</v>
      </c>
      <c r="AN52" s="32">
        <f t="shared" si="9"/>
        <v>0</v>
      </c>
      <c r="AO52" s="32">
        <f t="shared" si="10"/>
        <v>0</v>
      </c>
      <c r="AP52" s="56"/>
      <c r="AQ52" s="56"/>
    </row>
    <row r="53" spans="1:43" s="53" customFormat="1" ht="27" customHeight="1">
      <c r="A53" s="146">
        <v>5</v>
      </c>
      <c r="B53" s="82" t="s">
        <v>526</v>
      </c>
      <c r="C53" s="188" t="s">
        <v>527</v>
      </c>
      <c r="D53" s="189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1"/>
        <v>0</v>
      </c>
      <c r="AK53" s="32">
        <f t="shared" si="12"/>
        <v>0</v>
      </c>
      <c r="AL53" s="32">
        <f t="shared" si="13"/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6">
        <v>6</v>
      </c>
      <c r="B54" s="82" t="s">
        <v>528</v>
      </c>
      <c r="C54" s="188" t="s">
        <v>529</v>
      </c>
      <c r="D54" s="189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 t="e">
        <f>COUNTIF(#REF!,"CT")</f>
        <v>#REF!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6">
        <v>7</v>
      </c>
      <c r="B55" s="82" t="s">
        <v>530</v>
      </c>
      <c r="C55" s="188" t="s">
        <v>82</v>
      </c>
      <c r="D55" s="189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>COUNTIF(H59:AL59,"CT")</f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6">
        <v>8</v>
      </c>
      <c r="B56" s="82" t="s">
        <v>531</v>
      </c>
      <c r="C56" s="188" t="s">
        <v>532</v>
      </c>
      <c r="D56" s="189" t="s">
        <v>88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>
        <f>COUNTIF(H60:AL60,"CT")</f>
        <v>0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6">
        <v>9</v>
      </c>
      <c r="B57" s="82" t="s">
        <v>533</v>
      </c>
      <c r="C57" s="188" t="s">
        <v>534</v>
      </c>
      <c r="D57" s="189" t="s">
        <v>26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>
        <f>COUNTIF(H61:AL61,"CT")</f>
        <v>0</v>
      </c>
      <c r="AN57" s="32">
        <f t="shared" si="9"/>
        <v>0</v>
      </c>
      <c r="AO57" s="32">
        <f t="shared" si="10"/>
        <v>0</v>
      </c>
      <c r="AP57" s="203"/>
      <c r="AQ57" s="204"/>
    </row>
    <row r="58" spans="1:43" s="53" customFormat="1" ht="27" customHeight="1">
      <c r="A58" s="146">
        <v>10</v>
      </c>
      <c r="B58" s="82" t="s">
        <v>535</v>
      </c>
      <c r="C58" s="188" t="s">
        <v>401</v>
      </c>
      <c r="D58" s="189" t="s">
        <v>26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</row>
    <row r="59" spans="1:43" s="53" customFormat="1" ht="27" customHeight="1">
      <c r="A59" s="160">
        <v>11</v>
      </c>
      <c r="B59" s="82" t="s">
        <v>536</v>
      </c>
      <c r="C59" s="188" t="s">
        <v>537</v>
      </c>
      <c r="D59" s="189" t="s">
        <v>54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 t="shared" si="8"/>
        <v>0</v>
      </c>
      <c r="AN59" s="32">
        <f t="shared" si="9"/>
        <v>0</v>
      </c>
      <c r="AO59" s="32">
        <f t="shared" si="10"/>
        <v>0</v>
      </c>
    </row>
    <row r="60" spans="1:43" s="53" customFormat="1" ht="27" customHeight="1">
      <c r="A60" s="160">
        <v>12</v>
      </c>
      <c r="B60" s="82" t="s">
        <v>538</v>
      </c>
      <c r="C60" s="188" t="s">
        <v>77</v>
      </c>
      <c r="D60" s="189" t="s">
        <v>54</v>
      </c>
      <c r="E60" s="90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1"/>
      <c r="Q60" s="91"/>
      <c r="R60" s="91"/>
      <c r="S60" s="91"/>
      <c r="T60" s="91"/>
      <c r="U60" s="91"/>
      <c r="V60" s="85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 t="shared" si="8"/>
        <v>0</v>
      </c>
      <c r="AN60" s="32">
        <f t="shared" si="9"/>
        <v>0</v>
      </c>
      <c r="AO60" s="32">
        <f t="shared" si="10"/>
        <v>0</v>
      </c>
    </row>
    <row r="61" spans="1:43" s="53" customFormat="1" ht="27" customHeight="1">
      <c r="A61" s="160">
        <v>13</v>
      </c>
      <c r="B61" s="82" t="s">
        <v>539</v>
      </c>
      <c r="C61" s="188" t="s">
        <v>128</v>
      </c>
      <c r="D61" s="189" t="s">
        <v>54</v>
      </c>
      <c r="E61" s="81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 t="shared" si="8"/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0">
        <v>14</v>
      </c>
      <c r="B62" s="82" t="s">
        <v>540</v>
      </c>
      <c r="C62" s="188" t="s">
        <v>89</v>
      </c>
      <c r="D62" s="189" t="s">
        <v>105</v>
      </c>
      <c r="E62" s="80"/>
      <c r="F62" s="89"/>
      <c r="G62" s="89"/>
      <c r="H62" s="89"/>
      <c r="I62" s="89"/>
      <c r="J62" s="89"/>
      <c r="K62" s="89"/>
      <c r="L62" s="89"/>
      <c r="M62" s="89"/>
      <c r="N62" s="89"/>
      <c r="O62" s="101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0">
        <v>15</v>
      </c>
      <c r="B63" s="82" t="s">
        <v>541</v>
      </c>
      <c r="C63" s="188" t="s">
        <v>542</v>
      </c>
      <c r="D63" s="189" t="s">
        <v>105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0">
        <v>16</v>
      </c>
      <c r="B64" s="82" t="s">
        <v>543</v>
      </c>
      <c r="C64" s="188" t="s">
        <v>108</v>
      </c>
      <c r="D64" s="189" t="s">
        <v>27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0">
        <v>17</v>
      </c>
      <c r="B65" s="82" t="s">
        <v>544</v>
      </c>
      <c r="C65" s="188" t="s">
        <v>545</v>
      </c>
      <c r="D65" s="189" t="s">
        <v>107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ref="AM65:AM67" si="14">COUNTIF(H82:AL82,"CT")</f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0">
        <v>18</v>
      </c>
      <c r="B66" s="82" t="s">
        <v>546</v>
      </c>
      <c r="C66" s="188" t="s">
        <v>547</v>
      </c>
      <c r="D66" s="189" t="s">
        <v>65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14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0">
        <v>19</v>
      </c>
      <c r="B67" s="82" t="s">
        <v>548</v>
      </c>
      <c r="C67" s="188" t="s">
        <v>64</v>
      </c>
      <c r="D67" s="189" t="s">
        <v>65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si="14"/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0">
        <v>20</v>
      </c>
      <c r="B68" s="82" t="s">
        <v>551</v>
      </c>
      <c r="C68" s="188" t="s">
        <v>28</v>
      </c>
      <c r="D68" s="189" t="s">
        <v>40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 t="e">
        <f>COUNTIF(#REF!,"CT")</f>
        <v>#REF!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0">
        <v>21</v>
      </c>
      <c r="B69" s="82" t="s">
        <v>552</v>
      </c>
      <c r="C69" s="188" t="s">
        <v>553</v>
      </c>
      <c r="D69" s="189" t="s">
        <v>500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 t="e">
        <f>COUNTIF(#REF!,"CT")</f>
        <v>#REF!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0">
        <v>22</v>
      </c>
      <c r="B70" s="82" t="s">
        <v>554</v>
      </c>
      <c r="C70" s="188" t="s">
        <v>77</v>
      </c>
      <c r="D70" s="189" t="s">
        <v>68</v>
      </c>
      <c r="E70" s="6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51"/>
      <c r="W70" s="8"/>
      <c r="X70" s="8"/>
      <c r="Y70" s="8"/>
      <c r="Z70" s="8"/>
      <c r="AA70" s="8"/>
      <c r="AB70" s="8"/>
      <c r="AC70" s="151"/>
      <c r="AD70" s="8"/>
      <c r="AE70" s="8"/>
      <c r="AF70" s="8"/>
      <c r="AG70" s="8"/>
      <c r="AH70" s="8"/>
      <c r="AI70" s="8"/>
      <c r="AJ70" s="32">
        <f t="shared" ref="AJ70" si="15">COUNTIF(E70:AI70,"BT")</f>
        <v>0</v>
      </c>
      <c r="AK70" s="32">
        <f t="shared" ref="AK70" si="16">COUNTIF(F70:AJ70,"D")</f>
        <v>0</v>
      </c>
      <c r="AL70" s="32">
        <f t="shared" ref="AL70" si="17">COUNTIF(G70:AK70,"ĐP")</f>
        <v>0</v>
      </c>
      <c r="AM70" s="32" t="e">
        <f>COUNTIF(#REF!,"CT")</f>
        <v>#REF!</v>
      </c>
      <c r="AN70" s="32">
        <f t="shared" ref="AN70" si="18">COUNTIF(I70:AM70,"HT")</f>
        <v>0</v>
      </c>
      <c r="AO70" s="32">
        <f t="shared" ref="AO70" si="19">COUNTIF(J70:AN70,"VK")</f>
        <v>0</v>
      </c>
    </row>
    <row r="71" spans="1:41" s="53" customFormat="1" ht="27" customHeight="1">
      <c r="A71" s="160">
        <v>23</v>
      </c>
      <c r="B71" s="82" t="s">
        <v>555</v>
      </c>
      <c r="C71" s="188" t="s">
        <v>556</v>
      </c>
      <c r="D71" s="189" t="s">
        <v>91</v>
      </c>
      <c r="E71" s="63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51"/>
      <c r="W71" s="8"/>
      <c r="X71" s="8"/>
      <c r="Y71" s="8"/>
      <c r="Z71" s="8"/>
      <c r="AA71" s="8"/>
      <c r="AB71" s="8"/>
      <c r="AC71" s="151"/>
      <c r="AD71" s="8"/>
      <c r="AE71" s="8"/>
      <c r="AF71" s="8"/>
      <c r="AG71" s="8"/>
      <c r="AH71" s="8"/>
      <c r="AI71" s="8"/>
      <c r="AJ71" s="32">
        <f t="shared" ref="AJ71" si="20">COUNTIF(E71:AI71,"BT")</f>
        <v>0</v>
      </c>
      <c r="AK71" s="32">
        <f t="shared" ref="AK71" si="21">COUNTIF(F71:AJ71,"D")</f>
        <v>0</v>
      </c>
      <c r="AL71" s="32">
        <f t="shared" ref="AL71" si="22">COUNTIF(G71:AK71,"ĐP")</f>
        <v>0</v>
      </c>
      <c r="AM71" s="32" t="e">
        <f>COUNTIF(#REF!,"CT")</f>
        <v>#REF!</v>
      </c>
      <c r="AN71" s="32">
        <f t="shared" ref="AN71" si="23">COUNTIF(I71:AM71,"HT")</f>
        <v>0</v>
      </c>
      <c r="AO71" s="32">
        <f t="shared" ref="AO71" si="24">COUNTIF(J71:AN71,"VK")</f>
        <v>0</v>
      </c>
    </row>
    <row r="72" spans="1:41" s="53" customFormat="1" ht="27" customHeight="1">
      <c r="A72" s="160">
        <v>24</v>
      </c>
      <c r="B72" s="82" t="s">
        <v>557</v>
      </c>
      <c r="C72" s="188" t="s">
        <v>558</v>
      </c>
      <c r="D72" s="189" t="s">
        <v>56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:AJ76" si="25">COUNTIF(E72:AI72,"BT")</f>
        <v>0</v>
      </c>
      <c r="AK72" s="32">
        <f t="shared" ref="AK72:AK76" si="26">COUNTIF(F72:AJ72,"D")</f>
        <v>0</v>
      </c>
      <c r="AL72" s="32">
        <f t="shared" ref="AL72:AL76" si="27">COUNTIF(G72:AK72,"ĐP")</f>
        <v>0</v>
      </c>
      <c r="AM72" s="32" t="e">
        <f>COUNTIF(#REF!,"CT")</f>
        <v>#REF!</v>
      </c>
      <c r="AN72" s="32">
        <f t="shared" ref="AN72:AN76" si="28">COUNTIF(I72:AM72,"HT")</f>
        <v>0</v>
      </c>
      <c r="AO72" s="32">
        <f t="shared" ref="AO72:AO76" si="29">COUNTIF(J72:AN72,"VK")</f>
        <v>0</v>
      </c>
    </row>
    <row r="73" spans="1:41" s="53" customFormat="1" ht="27" customHeight="1">
      <c r="A73" s="160">
        <v>25</v>
      </c>
      <c r="B73" s="82" t="s">
        <v>559</v>
      </c>
      <c r="C73" s="188" t="s">
        <v>560</v>
      </c>
      <c r="D73" s="189" t="s">
        <v>57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si="25"/>
        <v>0</v>
      </c>
      <c r="AK73" s="32">
        <f t="shared" si="26"/>
        <v>0</v>
      </c>
      <c r="AL73" s="32">
        <f t="shared" si="27"/>
        <v>0</v>
      </c>
      <c r="AM73" s="32">
        <f>COUNTIF(H85:AL85,"CT")</f>
        <v>0</v>
      </c>
      <c r="AN73" s="32">
        <f t="shared" si="28"/>
        <v>0</v>
      </c>
      <c r="AO73" s="32">
        <f t="shared" si="29"/>
        <v>0</v>
      </c>
    </row>
    <row r="74" spans="1:41" s="53" customFormat="1" ht="27" customHeight="1">
      <c r="A74" s="160">
        <v>26</v>
      </c>
      <c r="B74" s="82" t="s">
        <v>561</v>
      </c>
      <c r="C74" s="188" t="s">
        <v>109</v>
      </c>
      <c r="D74" s="189" t="s">
        <v>58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si="25"/>
        <v>0</v>
      </c>
      <c r="AK74" s="32">
        <f t="shared" si="26"/>
        <v>0</v>
      </c>
      <c r="AL74" s="32">
        <f t="shared" si="27"/>
        <v>0</v>
      </c>
      <c r="AM74" s="32">
        <f>COUNTIF(H86:AL86,"CT")</f>
        <v>0</v>
      </c>
      <c r="AN74" s="32">
        <f t="shared" si="28"/>
        <v>0</v>
      </c>
      <c r="AO74" s="32">
        <f t="shared" si="29"/>
        <v>0</v>
      </c>
    </row>
    <row r="75" spans="1:41" s="53" customFormat="1" ht="27" customHeight="1">
      <c r="A75" s="160">
        <v>27</v>
      </c>
      <c r="B75" s="82" t="s">
        <v>562</v>
      </c>
      <c r="C75" s="188" t="s">
        <v>563</v>
      </c>
      <c r="D75" s="189" t="s">
        <v>212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5"/>
        <v>0</v>
      </c>
      <c r="AK75" s="32">
        <f t="shared" si="26"/>
        <v>0</v>
      </c>
      <c r="AL75" s="32">
        <f t="shared" si="27"/>
        <v>0</v>
      </c>
      <c r="AM75" s="32">
        <f>COUNTIF(H87:AL87,"CT")</f>
        <v>0</v>
      </c>
      <c r="AN75" s="32">
        <f t="shared" si="28"/>
        <v>0</v>
      </c>
      <c r="AO75" s="32">
        <f t="shared" si="29"/>
        <v>0</v>
      </c>
    </row>
    <row r="76" spans="1:41" s="53" customFormat="1" ht="27" customHeight="1">
      <c r="A76" s="160">
        <v>28</v>
      </c>
      <c r="B76" s="82" t="s">
        <v>564</v>
      </c>
      <c r="C76" s="188" t="s">
        <v>565</v>
      </c>
      <c r="D76" s="189" t="s">
        <v>566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COUNTIF(H88:AL88,"CT")</f>
        <v>0</v>
      </c>
      <c r="AN76" s="32">
        <f t="shared" si="28"/>
        <v>0</v>
      </c>
      <c r="AO76" s="32">
        <f t="shared" si="29"/>
        <v>0</v>
      </c>
    </row>
    <row r="77" spans="1:41" ht="27" customHeight="1">
      <c r="A77" s="160">
        <v>29</v>
      </c>
      <c r="B77" s="82" t="s">
        <v>567</v>
      </c>
      <c r="C77" s="188" t="s">
        <v>568</v>
      </c>
      <c r="D77" s="189" t="s">
        <v>112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ref="AJ77" si="30">COUNTIF(E77:AI77,"BT")</f>
        <v>0</v>
      </c>
      <c r="AK77" s="32">
        <f t="shared" ref="AK77" si="31">COUNTIF(F77:AJ77,"D")</f>
        <v>0</v>
      </c>
      <c r="AL77" s="32">
        <f t="shared" ref="AL77" si="32">COUNTIF(G77:AK77,"ĐP")</f>
        <v>0</v>
      </c>
      <c r="AM77" s="32">
        <f t="shared" ref="AM77" si="33">COUNTIF(H89:AL89,"CT")</f>
        <v>0</v>
      </c>
      <c r="AN77" s="32">
        <f t="shared" ref="AN77" si="34">COUNTIF(I77:AM77,"HT")</f>
        <v>0</v>
      </c>
      <c r="AO77" s="32">
        <f t="shared" ref="AO77" si="35">COUNTIF(J77:AN77,"VK")</f>
        <v>0</v>
      </c>
    </row>
    <row r="78" spans="1:41" ht="27" customHeight="1">
      <c r="A78" s="160">
        <v>30</v>
      </c>
      <c r="B78" s="82" t="s">
        <v>569</v>
      </c>
      <c r="C78" s="188" t="s">
        <v>570</v>
      </c>
      <c r="D78" s="189" t="s">
        <v>59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ht="27" customHeight="1">
      <c r="A79" s="160">
        <v>31</v>
      </c>
      <c r="B79" s="82" t="s">
        <v>857</v>
      </c>
      <c r="C79" s="188" t="s">
        <v>924</v>
      </c>
      <c r="D79" s="189" t="s">
        <v>59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6">COUNTIF(E79:AI79,"BT")</f>
        <v>0</v>
      </c>
      <c r="AK79" s="32">
        <f t="shared" ref="AK79" si="37">COUNTIF(F79:AJ79,"D")</f>
        <v>0</v>
      </c>
      <c r="AL79" s="32">
        <f t="shared" ref="AL79" si="38">COUNTIF(G79:AK79,"ĐP")</f>
        <v>0</v>
      </c>
      <c r="AM79" s="32">
        <f t="shared" ref="AM79" si="39">COUNTIF(H91:AL91,"CT")</f>
        <v>0</v>
      </c>
      <c r="AN79" s="32">
        <f t="shared" ref="AN79" si="40">COUNTIF(I79:AM79,"HT")</f>
        <v>0</v>
      </c>
      <c r="AO79" s="32">
        <f t="shared" ref="AO79" si="41">COUNTIF(J79:AN79,"VK")</f>
        <v>0</v>
      </c>
    </row>
    <row r="80" spans="1:41" ht="27" customHeight="1">
      <c r="A80" s="160">
        <v>32</v>
      </c>
      <c r="B80" s="82" t="s">
        <v>571</v>
      </c>
      <c r="C80" s="188" t="s">
        <v>93</v>
      </c>
      <c r="D80" s="189" t="s">
        <v>94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33</v>
      </c>
      <c r="B81" s="82" t="s">
        <v>572</v>
      </c>
      <c r="C81" s="188" t="s">
        <v>573</v>
      </c>
      <c r="D81" s="189" t="s">
        <v>120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42">COUNTIF(E81:AI81,"BT")</f>
        <v>0</v>
      </c>
      <c r="AK81" s="32">
        <f t="shared" ref="AK81" si="43">COUNTIF(F81:AJ81,"D")</f>
        <v>0</v>
      </c>
      <c r="AL81" s="32">
        <f t="shared" ref="AL81" si="44">COUNTIF(G81:AK81,"ĐP")</f>
        <v>0</v>
      </c>
      <c r="AM81" s="32">
        <f t="shared" ref="AM81" si="45">COUNTIF(H93:AL93,"CT")</f>
        <v>0</v>
      </c>
      <c r="AN81" s="32">
        <f t="shared" ref="AN81" si="46">COUNTIF(I81:AM81,"HT")</f>
        <v>0</v>
      </c>
      <c r="AO81" s="32">
        <f t="shared" ref="AO81" si="47">COUNTIF(J81:AN81,"VK")</f>
        <v>0</v>
      </c>
    </row>
    <row r="82" spans="1:41" ht="27" customHeight="1">
      <c r="A82" s="160">
        <v>34</v>
      </c>
      <c r="B82" s="197" t="s">
        <v>925</v>
      </c>
      <c r="C82" s="198" t="s">
        <v>926</v>
      </c>
      <c r="D82" s="199" t="s">
        <v>72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1"/>
        <v>0</v>
      </c>
      <c r="AK82" s="32">
        <f t="shared" si="12"/>
        <v>0</v>
      </c>
      <c r="AL82" s="32">
        <f t="shared" si="13"/>
        <v>0</v>
      </c>
      <c r="AM82" s="32" t="e">
        <f>COUNTIF(#REF!,"CT")</f>
        <v>#REF!</v>
      </c>
      <c r="AN82" s="32">
        <f t="shared" si="9"/>
        <v>0</v>
      </c>
      <c r="AO82" s="32">
        <f t="shared" si="10"/>
        <v>0</v>
      </c>
    </row>
    <row r="83" spans="1:41" ht="27" customHeight="1">
      <c r="A83" s="160">
        <v>35</v>
      </c>
      <c r="B83" s="82" t="s">
        <v>574</v>
      </c>
      <c r="C83" s="70" t="s">
        <v>575</v>
      </c>
      <c r="D83" s="71" t="s">
        <v>102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1"/>
        <v>0</v>
      </c>
      <c r="AK83" s="32">
        <f t="shared" si="12"/>
        <v>0</v>
      </c>
      <c r="AL83" s="32">
        <f t="shared" si="13"/>
        <v>0</v>
      </c>
      <c r="AM83" s="32" t="e">
        <f>COUNTIF(#REF!,"CT")</f>
        <v>#REF!</v>
      </c>
      <c r="AN83" s="32">
        <f t="shared" si="9"/>
        <v>0</v>
      </c>
      <c r="AO83" s="32">
        <f t="shared" si="10"/>
        <v>0</v>
      </c>
    </row>
    <row r="84" spans="1:41" ht="27" customHeight="1">
      <c r="A84" s="160">
        <v>36</v>
      </c>
      <c r="B84" s="82" t="s">
        <v>576</v>
      </c>
      <c r="C84" s="70" t="s">
        <v>577</v>
      </c>
      <c r="D84" s="71" t="s">
        <v>102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1"/>
        <v>0</v>
      </c>
      <c r="AK84" s="32">
        <f t="shared" si="12"/>
        <v>0</v>
      </c>
      <c r="AL84" s="32">
        <f t="shared" si="13"/>
        <v>0</v>
      </c>
      <c r="AM84" s="32" t="e">
        <f>COUNTIF(#REF!,"CT")</f>
        <v>#REF!</v>
      </c>
      <c r="AN84" s="32">
        <f t="shared" si="9"/>
        <v>0</v>
      </c>
      <c r="AO84" s="32">
        <f t="shared" si="10"/>
        <v>0</v>
      </c>
    </row>
    <row r="85" spans="1:41">
      <c r="A85" s="205" t="s">
        <v>12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3">
        <f>SUM(AJ49:AJ84)</f>
        <v>0</v>
      </c>
      <c r="AK85" s="3">
        <f>SUM(AK49:AK84)</f>
        <v>0</v>
      </c>
      <c r="AL85" s="3">
        <f>SUM(AL49:AL84)</f>
        <v>0</v>
      </c>
    </row>
    <row r="86" spans="1:41">
      <c r="A86" s="26"/>
      <c r="B86" s="26"/>
      <c r="C86" s="206"/>
      <c r="D86" s="206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206"/>
      <c r="D89" s="206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206"/>
      <c r="D90" s="206"/>
      <c r="E90" s="206"/>
      <c r="F90" s="206"/>
      <c r="G90" s="206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06"/>
      <c r="D91" s="206"/>
      <c r="E91" s="206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06"/>
      <c r="D92" s="206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8:D48"/>
    <mergeCell ref="C89:D89"/>
    <mergeCell ref="AP57:AQ57"/>
    <mergeCell ref="A85:AI85"/>
    <mergeCell ref="C86:D86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M18" sqref="M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0" t="s">
        <v>158</v>
      </c>
      <c r="AG6" s="220"/>
      <c r="AH6" s="220"/>
      <c r="AI6" s="220"/>
      <c r="AJ6" s="220"/>
      <c r="AK6" s="22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4"/>
      <c r="AN22" s="215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16" t="s">
        <v>12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76">
        <f>SUM(AJ9:AJ33)</f>
        <v>2</v>
      </c>
      <c r="AK34" s="76">
        <f>SUM(AK9:AK33)</f>
        <v>0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17" t="s">
        <v>13</v>
      </c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9" t="s">
        <v>7</v>
      </c>
      <c r="D37" s="210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4"/>
      <c r="AQ38" s="215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4"/>
      <c r="AQ51" s="215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16" t="s">
        <v>12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6"/>
      <c r="D64" s="206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6"/>
      <c r="D67" s="206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6"/>
      <c r="D68" s="206"/>
      <c r="E68" s="206"/>
      <c r="F68" s="206"/>
      <c r="G68" s="20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6"/>
      <c r="D69" s="206"/>
      <c r="E69" s="20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6"/>
      <c r="D70" s="206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5" zoomScale="55" zoomScaleNormal="55" workbookViewId="0">
      <selection activeCell="I30" sqref="I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0" t="s">
        <v>159</v>
      </c>
      <c r="AG6" s="220"/>
      <c r="AH6" s="220"/>
      <c r="AI6" s="220"/>
      <c r="AJ6" s="220"/>
      <c r="AK6" s="22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4"/>
      <c r="AN22" s="215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16" t="s">
        <v>12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76">
        <f>SUM(AJ9:AJ35)</f>
        <v>3</v>
      </c>
      <c r="AK36" s="100">
        <f>SUM(AK9:AK35)</f>
        <v>0</v>
      </c>
      <c r="AL36" s="100">
        <f>SUM(AL9:AL35)</f>
        <v>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17" t="s">
        <v>13</v>
      </c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9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09" t="s">
        <v>7</v>
      </c>
      <c r="D39" s="210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14"/>
      <c r="AQ39" s="215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14"/>
      <c r="AQ52" s="215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16" t="s">
        <v>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06"/>
      <c r="D68" s="20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6"/>
      <c r="D71" s="20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6"/>
      <c r="D72" s="206"/>
      <c r="E72" s="206"/>
      <c r="F72" s="206"/>
      <c r="G72" s="20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6"/>
      <c r="D73" s="206"/>
      <c r="E73" s="20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06"/>
      <c r="D74" s="20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6" zoomScale="55" zoomScaleNormal="55" workbookViewId="0">
      <selection activeCell="I34" sqref="I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0" t="s">
        <v>160</v>
      </c>
      <c r="AG6" s="220"/>
      <c r="AH6" s="220"/>
      <c r="AI6" s="220"/>
      <c r="AJ6" s="220"/>
      <c r="AK6" s="22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14"/>
      <c r="AN22" s="215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3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16" t="s">
        <v>12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76">
        <f>SUM(AJ9:AJ36)</f>
        <v>8</v>
      </c>
      <c r="AK37" s="76">
        <f>SUM(AK9:AK36)</f>
        <v>1</v>
      </c>
      <c r="AL37" s="76">
        <f>SUM(AL9:AL36)</f>
        <v>0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17" t="s">
        <v>13</v>
      </c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9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09" t="s">
        <v>7</v>
      </c>
      <c r="D40" s="21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14"/>
      <c r="AQ41" s="215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14"/>
      <c r="AQ54" s="215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16" t="s">
        <v>12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06"/>
      <c r="D70" s="206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6"/>
      <c r="D73" s="206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6"/>
      <c r="D74" s="206"/>
      <c r="E74" s="206"/>
      <c r="F74" s="206"/>
      <c r="G74" s="20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06"/>
      <c r="D75" s="206"/>
      <c r="E75" s="20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06"/>
      <c r="D76" s="206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5" zoomScale="55" zoomScaleNormal="55" workbookViewId="0">
      <selection activeCell="M30" sqref="M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0" t="s">
        <v>161</v>
      </c>
      <c r="AG6" s="220"/>
      <c r="AH6" s="220"/>
      <c r="AI6" s="220"/>
      <c r="AJ6" s="220"/>
      <c r="AK6" s="22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7"/>
      <c r="AK15" s="97"/>
      <c r="AL15" s="97"/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2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14"/>
      <c r="AN23" s="215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16" t="s">
        <v>12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76">
        <f>SUM(AJ9:AJ30)</f>
        <v>9</v>
      </c>
      <c r="AK31" s="76">
        <f>SUM(AK9:AK30)</f>
        <v>1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17" t="s">
        <v>13</v>
      </c>
      <c r="B33" s="21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9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09" t="s">
        <v>7</v>
      </c>
      <c r="D34" s="210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14"/>
      <c r="AQ35" s="215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3">COUNTIF(E36:AI36,"BT")</f>
        <v>0</v>
      </c>
      <c r="AK36" s="32">
        <f t="shared" ref="AK36:AK56" si="4">COUNTIF(F36:AJ36,"D")</f>
        <v>0</v>
      </c>
      <c r="AL36" s="32">
        <f t="shared" ref="AL36:AL56" si="5">COUNTIF(G36:AK36,"ĐP")</f>
        <v>0</v>
      </c>
      <c r="AM36" s="32">
        <f t="shared" ref="AM36:AM56" si="6">COUNTIF(H36:AL36,"CT")</f>
        <v>0</v>
      </c>
      <c r="AN36" s="32">
        <f t="shared" ref="AN36:AN56" si="7">COUNTIF(I36:AM36,"HT")</f>
        <v>0</v>
      </c>
      <c r="AO36" s="32">
        <f t="shared" ref="AO36:AO56" si="8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14"/>
      <c r="AQ48" s="215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ht="15.75" customHeight="1">
      <c r="A57" s="216" t="s">
        <v>12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76">
        <f t="shared" ref="AJ57:AO57" si="9">SUM(AJ35:AJ56)</f>
        <v>0</v>
      </c>
      <c r="AK57" s="76">
        <f t="shared" si="9"/>
        <v>0</v>
      </c>
      <c r="AL57" s="76">
        <f t="shared" si="9"/>
        <v>0</v>
      </c>
      <c r="AM57" s="76">
        <f t="shared" si="9"/>
        <v>0</v>
      </c>
      <c r="AN57" s="76">
        <f t="shared" si="9"/>
        <v>0</v>
      </c>
      <c r="AO57" s="76">
        <f t="shared" si="9"/>
        <v>0</v>
      </c>
    </row>
    <row r="58" spans="1:41" ht="15.75" customHeight="1">
      <c r="A58" s="26"/>
      <c r="B58" s="26"/>
      <c r="C58" s="206"/>
      <c r="D58" s="206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06"/>
      <c r="D61" s="206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06"/>
      <c r="D62" s="206"/>
      <c r="E62" s="206"/>
      <c r="F62" s="206"/>
      <c r="G62" s="20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06"/>
      <c r="D63" s="206"/>
      <c r="E63" s="20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06"/>
      <c r="D64" s="206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K15" sqref="K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0" t="s">
        <v>162</v>
      </c>
      <c r="AG6" s="220"/>
      <c r="AH6" s="220"/>
      <c r="AI6" s="220"/>
      <c r="AJ6" s="220"/>
      <c r="AK6" s="22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4"/>
      <c r="AN22" s="215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16" t="s">
        <v>12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76">
        <f>SUM(AJ9:AJ33)</f>
        <v>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17" t="s">
        <v>13</v>
      </c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9" t="s">
        <v>7</v>
      </c>
      <c r="D37" s="210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4"/>
      <c r="AQ38" s="215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4"/>
      <c r="AQ51" s="215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16" t="s">
        <v>12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6"/>
      <c r="D64" s="206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6"/>
      <c r="D67" s="206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6"/>
      <c r="D68" s="206"/>
      <c r="E68" s="206"/>
      <c r="F68" s="206"/>
      <c r="G68" s="20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6"/>
      <c r="D69" s="206"/>
      <c r="E69" s="20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6"/>
      <c r="D70" s="206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M19" sqref="M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0" t="s">
        <v>163</v>
      </c>
      <c r="AG6" s="220"/>
      <c r="AH6" s="220"/>
      <c r="AI6" s="220"/>
      <c r="AJ6" s="220"/>
      <c r="AK6" s="22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4"/>
      <c r="AN22" s="215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1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16" t="s">
        <v>12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76">
        <f>SUM(AJ9:AJ28)</f>
        <v>1</v>
      </c>
      <c r="AK29" s="76">
        <f>SUM(AK9:AK28)</f>
        <v>3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17" t="s">
        <v>13</v>
      </c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9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09" t="s">
        <v>7</v>
      </c>
      <c r="D32" s="210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14"/>
      <c r="AQ33" s="215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14"/>
      <c r="AQ46" s="215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16" t="s">
        <v>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06"/>
      <c r="D68" s="20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6"/>
      <c r="D71" s="20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6"/>
      <c r="D72" s="206"/>
      <c r="E72" s="206"/>
      <c r="F72" s="206"/>
      <c r="G72" s="20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6"/>
      <c r="D73" s="206"/>
      <c r="E73" s="20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6"/>
      <c r="D74" s="20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zoomScale="55" zoomScaleNormal="55" workbookViewId="0">
      <selection activeCell="M10" sqref="M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0" t="s">
        <v>514</v>
      </c>
      <c r="AG6" s="220"/>
      <c r="AH6" s="220"/>
      <c r="AI6" s="220"/>
      <c r="AJ6" s="220"/>
      <c r="AK6" s="22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2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16" t="s">
        <v>12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76">
        <f>SUM(AJ9:AJ18)</f>
        <v>0</v>
      </c>
      <c r="AK19" s="76">
        <f>SUM(AK9:AK18)</f>
        <v>2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17" t="s">
        <v>13</v>
      </c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9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09" t="s">
        <v>7</v>
      </c>
      <c r="D22" s="210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14"/>
      <c r="AQ23" s="215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16" t="s">
        <v>12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06"/>
      <c r="D34" s="206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06"/>
      <c r="D37" s="206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06"/>
      <c r="D38" s="206"/>
      <c r="E38" s="206"/>
      <c r="F38" s="206"/>
      <c r="G38" s="20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06"/>
      <c r="D39" s="206"/>
      <c r="E39" s="20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06"/>
      <c r="D40" s="206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5" zoomScale="55" zoomScaleNormal="55" workbookViewId="0">
      <selection activeCell="K43" sqref="K4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2" t="s">
        <v>641</v>
      </c>
      <c r="AG6" s="212"/>
      <c r="AH6" s="212"/>
      <c r="AI6" s="212"/>
      <c r="AJ6" s="212"/>
      <c r="AK6" s="21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1</v>
      </c>
      <c r="AK18" s="3">
        <f t="shared" si="0"/>
        <v>0</v>
      </c>
      <c r="AL18" s="3">
        <f t="shared" si="1"/>
        <v>0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3"/>
      <c r="AN22" s="204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1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2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174">
        <v>36</v>
      </c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3">
        <f t="shared" si="2"/>
        <v>0</v>
      </c>
      <c r="AK44" s="3">
        <f t="shared" si="0"/>
        <v>0</v>
      </c>
      <c r="AL44" s="3">
        <f t="shared" si="1"/>
        <v>0</v>
      </c>
      <c r="AM44" s="56"/>
      <c r="AN44" s="56"/>
      <c r="AO44" s="56"/>
    </row>
    <row r="45" spans="1:44" s="53" customFormat="1" ht="48" customHeight="1">
      <c r="A45" s="205" t="s">
        <v>12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3">
        <f>SUM(AJ9:AJ44)</f>
        <v>7</v>
      </c>
      <c r="AK45" s="3">
        <f>SUM(AK9:AK44)</f>
        <v>2</v>
      </c>
      <c r="AL45" s="3">
        <f>SUM(AL9:AL44)</f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  <c r="AO46" s="56"/>
    </row>
    <row r="47" spans="1:44" s="53" customFormat="1" ht="41.25" customHeight="1">
      <c r="A47" s="207" t="s">
        <v>13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8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3" t="s">
        <v>5</v>
      </c>
      <c r="B48" s="48"/>
      <c r="C48" s="209" t="s">
        <v>7</v>
      </c>
      <c r="D48" s="21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174">
        <v>1</v>
      </c>
      <c r="B49" s="82" t="s">
        <v>581</v>
      </c>
      <c r="C49" s="70" t="s">
        <v>582</v>
      </c>
      <c r="D49" s="71" t="s">
        <v>31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203"/>
      <c r="AQ49" s="204"/>
    </row>
    <row r="50" spans="1:43" s="53" customFormat="1" ht="30" customHeight="1">
      <c r="A50" s="174">
        <v>2</v>
      </c>
      <c r="B50" s="82" t="s">
        <v>583</v>
      </c>
      <c r="C50" s="70" t="s">
        <v>584</v>
      </c>
      <c r="D50" s="71" t="s">
        <v>52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6">COUNTIF(E50:AI50,"BT")</f>
        <v>0</v>
      </c>
      <c r="AK50" s="32">
        <f t="shared" ref="AK50:AK84" si="7">COUNTIF(F50:AJ50,"D")</f>
        <v>0</v>
      </c>
      <c r="AL50" s="32">
        <f t="shared" ref="AL50:AL84" si="8">COUNTIF(G50:AK50,"ĐP")</f>
        <v>0</v>
      </c>
      <c r="AM50" s="32">
        <f t="shared" ref="AM50:AM84" si="9">COUNTIF(H50:AL50,"CT")</f>
        <v>0</v>
      </c>
      <c r="AN50" s="32">
        <f t="shared" ref="AN50:AN84" si="10">COUNTIF(I50:AM50,"HT")</f>
        <v>0</v>
      </c>
      <c r="AO50" s="32">
        <f t="shared" ref="AO50:AO84" si="11">COUNTIF(J50:AN50,"VK")</f>
        <v>0</v>
      </c>
      <c r="AP50" s="56"/>
      <c r="AQ50" s="56"/>
    </row>
    <row r="51" spans="1:43" s="53" customFormat="1" ht="30" customHeight="1">
      <c r="A51" s="174">
        <v>3</v>
      </c>
      <c r="B51" s="82" t="s">
        <v>585</v>
      </c>
      <c r="C51" s="70" t="s">
        <v>586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56"/>
      <c r="AQ51" s="56"/>
    </row>
    <row r="52" spans="1:43" s="53" customFormat="1" ht="30" customHeight="1">
      <c r="A52" s="174">
        <v>4</v>
      </c>
      <c r="B52" s="82" t="s">
        <v>587</v>
      </c>
      <c r="C52" s="70" t="s">
        <v>588</v>
      </c>
      <c r="D52" s="71" t="s">
        <v>52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56"/>
      <c r="AQ52" s="56"/>
    </row>
    <row r="53" spans="1:43" s="53" customFormat="1" ht="30" customHeight="1">
      <c r="A53" s="174">
        <v>5</v>
      </c>
      <c r="B53" s="82" t="s">
        <v>589</v>
      </c>
      <c r="C53" s="70" t="s">
        <v>590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56"/>
      <c r="AQ53" s="56"/>
    </row>
    <row r="54" spans="1:43" s="53" customFormat="1" ht="30" customHeight="1">
      <c r="A54" s="174">
        <v>6</v>
      </c>
      <c r="B54" s="82" t="s">
        <v>591</v>
      </c>
      <c r="C54" s="70" t="s">
        <v>592</v>
      </c>
      <c r="D54" s="71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56"/>
      <c r="AQ54" s="56"/>
    </row>
    <row r="55" spans="1:43" s="53" customFormat="1" ht="30" customHeight="1">
      <c r="A55" s="174">
        <v>7</v>
      </c>
      <c r="B55" s="82" t="s">
        <v>579</v>
      </c>
      <c r="C55" s="70" t="s">
        <v>580</v>
      </c>
      <c r="D55" s="71" t="s">
        <v>130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56"/>
      <c r="AQ55" s="56"/>
    </row>
    <row r="56" spans="1:43" s="53" customFormat="1" ht="30" customHeight="1">
      <c r="A56" s="174">
        <v>8</v>
      </c>
      <c r="B56" s="82" t="s">
        <v>593</v>
      </c>
      <c r="C56" s="70" t="s">
        <v>594</v>
      </c>
      <c r="D56" s="71" t="s">
        <v>61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56"/>
      <c r="AQ56" s="56"/>
    </row>
    <row r="57" spans="1:43" s="53" customFormat="1" ht="30" customHeight="1">
      <c r="A57" s="174">
        <v>9</v>
      </c>
      <c r="B57" s="82" t="s">
        <v>595</v>
      </c>
      <c r="C57" s="70" t="s">
        <v>596</v>
      </c>
      <c r="D57" s="71" t="s">
        <v>62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56"/>
      <c r="AQ57" s="56"/>
    </row>
    <row r="58" spans="1:43" s="53" customFormat="1" ht="30" customHeight="1">
      <c r="A58" s="174">
        <v>10</v>
      </c>
      <c r="B58" s="82" t="s">
        <v>597</v>
      </c>
      <c r="C58" s="70" t="s">
        <v>598</v>
      </c>
      <c r="D58" s="71" t="s">
        <v>88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56"/>
      <c r="AQ58" s="56"/>
    </row>
    <row r="59" spans="1:43" s="53" customFormat="1" ht="30" customHeight="1">
      <c r="A59" s="174">
        <v>11</v>
      </c>
      <c r="B59" s="82" t="s">
        <v>599</v>
      </c>
      <c r="C59" s="70" t="s">
        <v>600</v>
      </c>
      <c r="D59" s="71" t="s">
        <v>26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56"/>
      <c r="AQ59" s="56"/>
    </row>
    <row r="60" spans="1:43" s="53" customFormat="1" ht="30" customHeight="1">
      <c r="A60" s="174">
        <v>12</v>
      </c>
      <c r="B60" s="82" t="s">
        <v>603</v>
      </c>
      <c r="C60" s="70" t="s">
        <v>239</v>
      </c>
      <c r="D60" s="71" t="s">
        <v>105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56"/>
      <c r="AQ60" s="56"/>
    </row>
    <row r="61" spans="1:43" s="53" customFormat="1" ht="30" customHeight="1">
      <c r="A61" s="174">
        <v>13</v>
      </c>
      <c r="B61" s="82" t="s">
        <v>604</v>
      </c>
      <c r="C61" s="70" t="s">
        <v>605</v>
      </c>
      <c r="D61" s="71" t="s">
        <v>32</v>
      </c>
      <c r="E61" s="90"/>
      <c r="F61" s="91"/>
      <c r="G61" s="91"/>
      <c r="H61" s="92"/>
      <c r="I61" s="92"/>
      <c r="J61" s="92"/>
      <c r="K61" s="92"/>
      <c r="L61" s="92"/>
      <c r="M61" s="92"/>
      <c r="N61" s="92"/>
      <c r="O61" s="92"/>
      <c r="P61" s="91"/>
      <c r="Q61" s="91"/>
      <c r="R61" s="91"/>
      <c r="S61" s="91"/>
      <c r="T61" s="91"/>
      <c r="U61" s="91"/>
      <c r="V61" s="85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56"/>
      <c r="AQ61" s="56"/>
    </row>
    <row r="62" spans="1:43" s="53" customFormat="1" ht="30" customHeight="1">
      <c r="A62" s="174">
        <v>14</v>
      </c>
      <c r="B62" s="82" t="s">
        <v>606</v>
      </c>
      <c r="C62" s="70" t="s">
        <v>137</v>
      </c>
      <c r="D62" s="71" t="s">
        <v>607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203"/>
      <c r="AQ62" s="204"/>
    </row>
    <row r="63" spans="1:43" s="53" customFormat="1" ht="30" customHeight="1">
      <c r="A63" s="174">
        <v>15</v>
      </c>
      <c r="B63" s="82" t="s">
        <v>608</v>
      </c>
      <c r="C63" s="70" t="s">
        <v>609</v>
      </c>
      <c r="D63" s="71" t="s">
        <v>65</v>
      </c>
      <c r="E63" s="80"/>
      <c r="F63" s="89"/>
      <c r="G63" s="89"/>
      <c r="H63" s="89"/>
      <c r="I63" s="89"/>
      <c r="J63" s="89"/>
      <c r="K63" s="89"/>
      <c r="L63" s="89"/>
      <c r="M63" s="89"/>
      <c r="N63" s="89"/>
      <c r="O63" s="101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53" customFormat="1" ht="30" customHeight="1">
      <c r="A64" s="174">
        <v>16</v>
      </c>
      <c r="B64" s="82" t="s">
        <v>610</v>
      </c>
      <c r="C64" s="70" t="s">
        <v>611</v>
      </c>
      <c r="D64" s="71" t="s">
        <v>66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53" customFormat="1" ht="30" customHeight="1">
      <c r="A65" s="174">
        <v>17</v>
      </c>
      <c r="B65" s="82" t="s">
        <v>549</v>
      </c>
      <c r="C65" s="70" t="s">
        <v>550</v>
      </c>
      <c r="D65" s="71" t="s">
        <v>119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53" customFormat="1" ht="30" customHeight="1">
      <c r="A66" s="174">
        <v>18</v>
      </c>
      <c r="B66" s="82" t="s">
        <v>612</v>
      </c>
      <c r="C66" s="70" t="s">
        <v>613</v>
      </c>
      <c r="D66" s="71" t="s">
        <v>38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53" customFormat="1" ht="30" customHeight="1">
      <c r="A67" s="174">
        <v>19</v>
      </c>
      <c r="B67" s="82" t="s">
        <v>614</v>
      </c>
      <c r="C67" s="70" t="s">
        <v>615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53" customFormat="1" ht="30" customHeight="1">
      <c r="A68" s="174">
        <v>20</v>
      </c>
      <c r="B68" s="82" t="s">
        <v>616</v>
      </c>
      <c r="C68" s="70" t="s">
        <v>617</v>
      </c>
      <c r="D68" s="71" t="s">
        <v>116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53" customFormat="1" ht="30" customHeight="1">
      <c r="A69" s="174">
        <v>21</v>
      </c>
      <c r="B69" s="82" t="s">
        <v>618</v>
      </c>
      <c r="C69" s="70" t="s">
        <v>82</v>
      </c>
      <c r="D69" s="71" t="s">
        <v>68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53" customFormat="1" ht="30" customHeight="1">
      <c r="A70" s="174">
        <v>22</v>
      </c>
      <c r="B70" s="82" t="s">
        <v>619</v>
      </c>
      <c r="C70" s="70" t="s">
        <v>70</v>
      </c>
      <c r="D70" s="71" t="s">
        <v>396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53" customFormat="1" ht="30" customHeight="1">
      <c r="A71" s="174">
        <v>23</v>
      </c>
      <c r="B71" s="82" t="s">
        <v>620</v>
      </c>
      <c r="C71" s="70" t="s">
        <v>131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53" customFormat="1" ht="30" customHeight="1">
      <c r="A72" s="174">
        <v>24</v>
      </c>
      <c r="B72" s="82" t="s">
        <v>621</v>
      </c>
      <c r="C72" s="70" t="s">
        <v>622</v>
      </c>
      <c r="D72" s="71" t="s">
        <v>91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53" customFormat="1" ht="30" customHeight="1">
      <c r="A73" s="174">
        <v>25</v>
      </c>
      <c r="B73" s="82" t="s">
        <v>623</v>
      </c>
      <c r="C73" s="70" t="s">
        <v>624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53" customFormat="1" ht="30" customHeight="1">
      <c r="A74" s="174">
        <v>26</v>
      </c>
      <c r="B74" s="82" t="s">
        <v>625</v>
      </c>
      <c r="C74" s="70" t="s">
        <v>626</v>
      </c>
      <c r="D74" s="71" t="s">
        <v>56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53" customFormat="1" ht="30" customHeight="1">
      <c r="A75" s="174">
        <v>27</v>
      </c>
      <c r="B75" s="82" t="s">
        <v>627</v>
      </c>
      <c r="C75" s="70" t="s">
        <v>628</v>
      </c>
      <c r="D75" s="71" t="s">
        <v>125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53" customFormat="1" ht="30" customHeight="1">
      <c r="A76" s="174">
        <v>28</v>
      </c>
      <c r="B76" s="82" t="s">
        <v>629</v>
      </c>
      <c r="C76" s="70" t="s">
        <v>114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53" customFormat="1" ht="30" customHeight="1">
      <c r="A77" s="174">
        <v>29</v>
      </c>
      <c r="B77" s="82" t="s">
        <v>630</v>
      </c>
      <c r="C77" s="70" t="s">
        <v>631</v>
      </c>
      <c r="D77" s="71" t="s">
        <v>34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53" customFormat="1" ht="30" customHeight="1">
      <c r="A78" s="174">
        <v>30</v>
      </c>
      <c r="B78" s="82" t="s">
        <v>632</v>
      </c>
      <c r="C78" s="70" t="s">
        <v>633</v>
      </c>
      <c r="D78" s="71" t="s">
        <v>112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53" customFormat="1" ht="30" customHeight="1">
      <c r="A79" s="174">
        <v>31</v>
      </c>
      <c r="B79" s="82" t="s">
        <v>634</v>
      </c>
      <c r="C79" s="70" t="s">
        <v>635</v>
      </c>
      <c r="D79" s="71" t="s">
        <v>59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ref="AJ79:AJ82" si="12">COUNTIF(E79:AI79,"BT")</f>
        <v>0</v>
      </c>
      <c r="AK79" s="32">
        <f t="shared" ref="AK79:AK82" si="13">COUNTIF(F79:AJ79,"D")</f>
        <v>0</v>
      </c>
      <c r="AL79" s="32">
        <f t="shared" ref="AL79:AL82" si="14">COUNTIF(G79:AK79,"ĐP")</f>
        <v>0</v>
      </c>
      <c r="AM79" s="32">
        <f t="shared" ref="AM79:AM82" si="15">COUNTIF(H79:AL79,"CT")</f>
        <v>0</v>
      </c>
      <c r="AN79" s="32">
        <f t="shared" ref="AN79:AN82" si="16">COUNTIF(I79:AM79,"HT")</f>
        <v>0</v>
      </c>
      <c r="AO79" s="32">
        <f t="shared" ref="AO79:AO82" si="17">COUNTIF(J79:AN79,"VK")</f>
        <v>0</v>
      </c>
    </row>
    <row r="80" spans="1:41" s="53" customFormat="1" ht="30" customHeight="1">
      <c r="A80" s="174">
        <v>32</v>
      </c>
      <c r="B80" s="82" t="s">
        <v>636</v>
      </c>
      <c r="C80" s="70" t="s">
        <v>637</v>
      </c>
      <c r="D80" s="71" t="s">
        <v>97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12"/>
        <v>0</v>
      </c>
      <c r="AK80" s="32">
        <f t="shared" si="13"/>
        <v>0</v>
      </c>
      <c r="AL80" s="32">
        <f t="shared" si="14"/>
        <v>0</v>
      </c>
      <c r="AM80" s="32">
        <f t="shared" si="15"/>
        <v>0</v>
      </c>
      <c r="AN80" s="32">
        <f t="shared" si="16"/>
        <v>0</v>
      </c>
      <c r="AO80" s="32">
        <f t="shared" si="17"/>
        <v>0</v>
      </c>
    </row>
    <row r="81" spans="1:41" s="53" customFormat="1" ht="30" customHeight="1">
      <c r="A81" s="174">
        <v>33</v>
      </c>
      <c r="B81" s="82" t="s">
        <v>919</v>
      </c>
      <c r="C81" s="70" t="s">
        <v>920</v>
      </c>
      <c r="D81" s="71" t="s">
        <v>921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2"/>
        <v>0</v>
      </c>
      <c r="AK81" s="32">
        <f t="shared" si="13"/>
        <v>0</v>
      </c>
      <c r="AL81" s="32">
        <f t="shared" si="14"/>
        <v>0</v>
      </c>
      <c r="AM81" s="32">
        <f t="shared" si="15"/>
        <v>0</v>
      </c>
      <c r="AN81" s="32">
        <f t="shared" si="16"/>
        <v>0</v>
      </c>
      <c r="AO81" s="32">
        <f t="shared" si="17"/>
        <v>0</v>
      </c>
    </row>
    <row r="82" spans="1:41" s="53" customFormat="1" ht="30" customHeight="1">
      <c r="A82" s="174">
        <v>34</v>
      </c>
      <c r="B82" s="82" t="s">
        <v>922</v>
      </c>
      <c r="C82" s="70" t="s">
        <v>923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s="53" customFormat="1" ht="30" customHeight="1">
      <c r="A83" s="174">
        <v>35</v>
      </c>
      <c r="B83" s="82" t="s">
        <v>638</v>
      </c>
      <c r="C83" s="70" t="s">
        <v>639</v>
      </c>
      <c r="D83" s="71" t="s">
        <v>35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s="53" customFormat="1" ht="30" customHeight="1">
      <c r="A84" s="174">
        <v>36</v>
      </c>
      <c r="B84" s="82" t="s">
        <v>640</v>
      </c>
      <c r="C84" s="70" t="s">
        <v>108</v>
      </c>
      <c r="D84" s="71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6"/>
        <v>0</v>
      </c>
      <c r="AK84" s="32">
        <f t="shared" si="7"/>
        <v>0</v>
      </c>
      <c r="AL84" s="32">
        <f t="shared" si="8"/>
        <v>0</v>
      </c>
      <c r="AM84" s="32">
        <f t="shared" si="9"/>
        <v>0</v>
      </c>
      <c r="AN84" s="32">
        <f t="shared" si="10"/>
        <v>0</v>
      </c>
      <c r="AO84" s="32">
        <f t="shared" si="11"/>
        <v>0</v>
      </c>
    </row>
    <row r="85" spans="1:41" ht="51" customHeight="1">
      <c r="A85" s="205" t="s">
        <v>12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3">
        <f t="shared" ref="AJ85:AO85" si="18">SUM(AJ49:AJ84)</f>
        <v>0</v>
      </c>
      <c r="AK85" s="3">
        <f t="shared" si="18"/>
        <v>0</v>
      </c>
      <c r="AL85" s="3">
        <f t="shared" si="18"/>
        <v>0</v>
      </c>
      <c r="AM85" s="3">
        <f t="shared" si="18"/>
        <v>0</v>
      </c>
      <c r="AN85" s="3">
        <f t="shared" si="18"/>
        <v>0</v>
      </c>
      <c r="AO85" s="3">
        <f t="shared" si="18"/>
        <v>0</v>
      </c>
    </row>
    <row r="86" spans="1:41" ht="15.75" customHeight="1">
      <c r="A86" s="26"/>
      <c r="B86" s="26"/>
      <c r="C86" s="206"/>
      <c r="D86" s="206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206"/>
      <c r="D89" s="206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06"/>
      <c r="D90" s="206"/>
      <c r="E90" s="206"/>
      <c r="F90" s="206"/>
      <c r="G90" s="206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06"/>
      <c r="D91" s="206"/>
      <c r="E91" s="206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06"/>
      <c r="D92" s="206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1:E91"/>
    <mergeCell ref="C92:D92"/>
    <mergeCell ref="C90:G90"/>
    <mergeCell ref="C48:D48"/>
    <mergeCell ref="AP49:AQ49"/>
    <mergeCell ref="AP62:AQ62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M22" sqref="M2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0" t="s">
        <v>829</v>
      </c>
      <c r="AG6" s="220"/>
      <c r="AH6" s="220"/>
      <c r="AI6" s="220"/>
      <c r="AJ6" s="220"/>
      <c r="AK6" s="220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0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214"/>
      <c r="AN22" s="215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0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16" t="s">
        <v>12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45">
        <f>SUM(AJ9:AJ43)</f>
        <v>2</v>
      </c>
      <c r="AK44" s="45">
        <f>SUM(AK9:AK43)</f>
        <v>0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17" t="s">
        <v>13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9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09" t="s">
        <v>7</v>
      </c>
      <c r="D47" s="210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14"/>
      <c r="AQ49" s="215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16" t="s">
        <v>12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06"/>
      <c r="D86" s="206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06"/>
      <c r="D89" s="206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06"/>
      <c r="D90" s="206"/>
      <c r="E90" s="206"/>
      <c r="F90" s="206"/>
      <c r="G90" s="20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06"/>
      <c r="D91" s="206"/>
      <c r="E91" s="20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06"/>
      <c r="D92" s="206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7:D47"/>
    <mergeCell ref="A5:AL5"/>
    <mergeCell ref="AF6:AK6"/>
    <mergeCell ref="C8:D8"/>
    <mergeCell ref="AP49:AQ49"/>
    <mergeCell ref="A85:AI85"/>
    <mergeCell ref="C86:D86"/>
    <mergeCell ref="C89:D89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17" zoomScale="70" zoomScaleNormal="70" workbookViewId="0">
      <selection activeCell="J25" sqref="J25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s="50" customFormat="1" ht="18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</row>
    <row r="5" spans="1:41" s="50" customFormat="1" ht="18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2" t="s">
        <v>909</v>
      </c>
      <c r="AG6" s="212"/>
      <c r="AH6" s="212"/>
      <c r="AI6" s="212"/>
      <c r="AJ6" s="212"/>
      <c r="AK6" s="212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0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3"/>
      <c r="AN22" s="204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0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05" t="s">
        <v>12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166">
        <f>SUM(AJ9:AJ29)</f>
        <v>2</v>
      </c>
      <c r="AK30" s="166">
        <f>SUM(AK9:AK29)</f>
        <v>0</v>
      </c>
      <c r="AL30" s="166">
        <f>SUM(AL9:AL29)</f>
        <v>0</v>
      </c>
      <c r="AM30" s="30"/>
      <c r="AN30" s="58"/>
      <c r="AO30" s="58"/>
    </row>
    <row r="33" spans="1:43" s="53" customFormat="1" ht="30" customHeight="1">
      <c r="A33" s="207" t="s">
        <v>13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8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09" t="s">
        <v>7</v>
      </c>
      <c r="D34" s="210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3"/>
      <c r="AQ45" s="204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K26" sqref="K26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2" t="s">
        <v>867</v>
      </c>
      <c r="AG6" s="212"/>
      <c r="AH6" s="212"/>
      <c r="AI6" s="212"/>
      <c r="AJ6" s="212"/>
      <c r="AK6" s="21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0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4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0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0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1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3"/>
      <c r="AN22" s="204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1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0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2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05" t="s">
        <v>12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3">
        <f>SUM(AJ9:AJ32)</f>
        <v>9</v>
      </c>
      <c r="AK33" s="3">
        <f>SUM(AK9:AK32)</f>
        <v>1</v>
      </c>
      <c r="AL33" s="3">
        <f>SUM(AL9:AL32)</f>
        <v>0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3"/>
      <c r="AQ34" s="204"/>
    </row>
    <row r="35" spans="1:43" s="53" customFormat="1" ht="30" customHeight="1">
      <c r="A35" s="207" t="s">
        <v>13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8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09" t="s">
        <v>7</v>
      </c>
      <c r="D36" s="21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3"/>
      <c r="AQ47" s="204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06"/>
      <c r="D62" s="206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06"/>
      <c r="D65" s="206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06"/>
      <c r="D66" s="206"/>
      <c r="E66" s="206"/>
      <c r="F66" s="206"/>
      <c r="G66" s="206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06"/>
      <c r="D67" s="206"/>
      <c r="E67" s="206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06"/>
      <c r="D68" s="206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2"/>
  <sheetViews>
    <sheetView topLeftCell="A4" zoomScale="55" zoomScaleNormal="55" workbookViewId="0">
      <selection activeCell="M38" sqref="M3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2" t="s">
        <v>763</v>
      </c>
      <c r="AG6" s="212"/>
      <c r="AH6" s="212"/>
      <c r="AI6" s="212"/>
      <c r="AJ6" s="212"/>
      <c r="AK6" s="212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9" si="2">COUNTIF(E10:AI10,"K")+2*COUNTIF(E10:AI10,"2K")+COUNTIF(E10:AI10,"TK")+COUNTIF(E10:AI10,"KT")</f>
        <v>0</v>
      </c>
      <c r="AK10" s="162">
        <f t="shared" ref="AK10:AK39" si="3">COUNTIF(E10:AI10,"P")+2*COUNTIF(F10:AJ10,"2P")</f>
        <v>1</v>
      </c>
      <c r="AL10" s="162">
        <f t="shared" ref="AL10:AL39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0</v>
      </c>
      <c r="AK12" s="162">
        <f t="shared" si="3"/>
        <v>1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0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0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0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1</v>
      </c>
      <c r="AK24" s="162">
        <f t="shared" si="3"/>
        <v>0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0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0</v>
      </c>
    </row>
    <row r="38" spans="1:38" s="53" customFormat="1" ht="30" customHeight="1">
      <c r="A38" s="97"/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" si="5">COUNTIF(E38:AI38,"K")+2*COUNTIF(E38:AI38,"2K")+COUNTIF(E38:AI38,"TK")+COUNTIF(E38:AI38,"KT")</f>
        <v>1</v>
      </c>
      <c r="AK38" s="179">
        <f t="shared" ref="AK38" si="6">COUNTIF(E38:AI38,"P")+2*COUNTIF(F38:AJ38,"2P")</f>
        <v>0</v>
      </c>
      <c r="AL38" s="179">
        <f t="shared" ref="AL38" si="7">COUNTIF(E38:AI38,"T")+2*COUNTIF(E38:AI38,"2T")+COUNTIF(E38:AI38,"TK")+COUNTIF(E38:AI38,"KT")</f>
        <v>0</v>
      </c>
    </row>
    <row r="39" spans="1:38" s="53" customFormat="1" ht="30" customHeight="1">
      <c r="A39" s="147">
        <v>30</v>
      </c>
      <c r="B39" s="194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2">
        <f t="shared" si="2"/>
        <v>1</v>
      </c>
      <c r="AK39" s="162">
        <f t="shared" si="3"/>
        <v>0</v>
      </c>
      <c r="AL39" s="162">
        <f t="shared" si="4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ref="AJ40" si="8">COUNTIF(E40:AI40,"K")+2*COUNTIF(E40:AI40,"2K")+COUNTIF(E40:AI40,"TK")+COUNTIF(E40:AI40,"KT")</f>
        <v>0</v>
      </c>
      <c r="AK40" s="202">
        <f t="shared" ref="AK40" si="9">COUNTIF(E40:AI40,"P")+2*COUNTIF(F40:AJ40,"2P")</f>
        <v>1</v>
      </c>
      <c r="AL40" s="202">
        <f t="shared" ref="AL40" si="10">COUNTIF(E40:AI40,"T")+2*COUNTIF(E40:AI40,"2T")+COUNTIF(E40:AI40,"TK")+COUNTIF(E40:AI40,"KT")</f>
        <v>0</v>
      </c>
    </row>
    <row r="41" spans="1:38" ht="20.25">
      <c r="A41" s="216" t="s">
        <v>12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169">
        <f>SUM(AJ9:AJ39)</f>
        <v>15</v>
      </c>
      <c r="AK41" s="169">
        <f>SUM(AK9:AK39)</f>
        <v>2</v>
      </c>
      <c r="AL41" s="169">
        <f>SUM(AL9:AL39)</f>
        <v>2</v>
      </c>
    </row>
    <row r="42" spans="1:3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38" ht="20.25">
      <c r="A43" s="217" t="s">
        <v>13</v>
      </c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9"/>
      <c r="AJ43" s="28" t="s">
        <v>14</v>
      </c>
      <c r="AK43" s="28" t="s">
        <v>15</v>
      </c>
      <c r="AL43" s="28" t="s">
        <v>16</v>
      </c>
    </row>
    <row r="44" spans="1:38">
      <c r="A44" s="147" t="s">
        <v>5</v>
      </c>
      <c r="B44" s="148"/>
      <c r="C44" s="209" t="s">
        <v>7</v>
      </c>
      <c r="D44" s="210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38">
      <c r="A45" s="147">
        <v>1</v>
      </c>
      <c r="B45" s="69" t="s">
        <v>154</v>
      </c>
      <c r="C45" s="70" t="s">
        <v>47</v>
      </c>
      <c r="D45" s="71" t="s">
        <v>60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38">
      <c r="A46" s="147">
        <v>2</v>
      </c>
      <c r="B46" s="82" t="s">
        <v>142</v>
      </c>
      <c r="C46" s="70" t="s">
        <v>143</v>
      </c>
      <c r="D46" s="71" t="s">
        <v>62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2">
        <f t="shared" ref="AJ46:AJ56" si="11">COUNTIF(E46:AI46,"BT")</f>
        <v>0</v>
      </c>
      <c r="AK46" s="32">
        <f t="shared" ref="AK46:AK56" si="12">COUNTIF(F46:AJ46,"D")</f>
        <v>0</v>
      </c>
      <c r="AL46" s="32">
        <f t="shared" ref="AL46:AL56" si="13">COUNTIF(G46:AK46,"ĐP")</f>
        <v>0</v>
      </c>
    </row>
    <row r="47" spans="1:38">
      <c r="A47" s="147">
        <v>3</v>
      </c>
      <c r="B47" s="82" t="s">
        <v>144</v>
      </c>
      <c r="C47" s="70" t="s">
        <v>145</v>
      </c>
      <c r="D47" s="71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38">
      <c r="A48" s="147">
        <v>4</v>
      </c>
      <c r="B48" s="82" t="s">
        <v>146</v>
      </c>
      <c r="C48" s="70" t="s">
        <v>89</v>
      </c>
      <c r="D48" s="71" t="s">
        <v>26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>
      <c r="A49" s="147">
        <v>5</v>
      </c>
      <c r="B49" s="82" t="s">
        <v>147</v>
      </c>
      <c r="C49" s="70" t="s">
        <v>36</v>
      </c>
      <c r="D49" s="71" t="s">
        <v>26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>
      <c r="A50" s="147">
        <v>6</v>
      </c>
      <c r="B50" s="82">
        <v>1810140037</v>
      </c>
      <c r="C50" s="70" t="s">
        <v>156</v>
      </c>
      <c r="D50" s="71" t="s">
        <v>127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>
      <c r="A51" s="147">
        <v>7</v>
      </c>
      <c r="B51" s="82">
        <v>1810140034</v>
      </c>
      <c r="C51" s="70" t="s">
        <v>152</v>
      </c>
      <c r="D51" s="71" t="s">
        <v>91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>
      <c r="A52" s="147">
        <v>8</v>
      </c>
      <c r="B52" s="82" t="s">
        <v>149</v>
      </c>
      <c r="C52" s="70" t="s">
        <v>150</v>
      </c>
      <c r="D52" s="71" t="s">
        <v>97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>
      <c r="A53" s="147">
        <v>9</v>
      </c>
      <c r="B53" s="82">
        <v>1810140036</v>
      </c>
      <c r="C53" s="70" t="s">
        <v>153</v>
      </c>
      <c r="D53" s="71" t="s">
        <v>80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>
      <c r="A54" s="147">
        <v>10</v>
      </c>
      <c r="B54" s="82" t="s">
        <v>151</v>
      </c>
      <c r="C54" s="70" t="s">
        <v>109</v>
      </c>
      <c r="D54" s="71" t="s">
        <v>73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>
      <c r="A55" s="147">
        <v>11</v>
      </c>
      <c r="B55" s="82" t="s">
        <v>148</v>
      </c>
      <c r="C55" s="70" t="s">
        <v>67</v>
      </c>
      <c r="D55" s="71" t="s">
        <v>73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>
      <c r="A56" s="147">
        <v>12</v>
      </c>
      <c r="B56" s="82" t="s">
        <v>519</v>
      </c>
      <c r="C56" s="70" t="s">
        <v>520</v>
      </c>
      <c r="D56" s="71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20.25">
      <c r="A57" s="216" t="s">
        <v>12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149">
        <f t="shared" ref="AJ57:AL57" si="14">SUM(AJ45:AJ56)</f>
        <v>0</v>
      </c>
      <c r="AK57" s="149">
        <f t="shared" si="14"/>
        <v>0</v>
      </c>
      <c r="AL57" s="149">
        <f t="shared" si="14"/>
        <v>0</v>
      </c>
    </row>
    <row r="107" spans="3:38">
      <c r="C107" s="64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</row>
    <row r="108" spans="3:38">
      <c r="C108" s="64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</row>
    <row r="109" spans="3:38">
      <c r="C109" s="206"/>
      <c r="D109" s="206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</row>
    <row r="110" spans="3:38">
      <c r="C110" s="206"/>
      <c r="D110" s="206"/>
      <c r="E110" s="206"/>
      <c r="F110" s="206"/>
      <c r="G110" s="206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206"/>
      <c r="D111" s="206"/>
      <c r="E111" s="206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06"/>
      <c r="D112" s="206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</sheetData>
  <mergeCells count="16">
    <mergeCell ref="A1:P1"/>
    <mergeCell ref="Q1:AL1"/>
    <mergeCell ref="A2:P2"/>
    <mergeCell ref="Q2:AL2"/>
    <mergeCell ref="A4:AL4"/>
    <mergeCell ref="C111:E111"/>
    <mergeCell ref="C112:D112"/>
    <mergeCell ref="C110:G110"/>
    <mergeCell ref="C109:D109"/>
    <mergeCell ref="A5:AL5"/>
    <mergeCell ref="AF6:AK6"/>
    <mergeCell ref="C8:D8"/>
    <mergeCell ref="A41:AI41"/>
    <mergeCell ref="A43:AI43"/>
    <mergeCell ref="C44:D44"/>
    <mergeCell ref="A57:AI5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J15" sqref="J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0" t="s">
        <v>762</v>
      </c>
      <c r="AG6" s="220"/>
      <c r="AH6" s="220"/>
      <c r="AI6" s="220"/>
      <c r="AJ6" s="220"/>
      <c r="AK6" s="220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0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3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0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0</v>
      </c>
      <c r="AK25" s="147">
        <f t="shared" si="3"/>
        <v>0</v>
      </c>
      <c r="AL25" s="147">
        <f t="shared" si="4"/>
        <v>2</v>
      </c>
      <c r="AM25" s="214"/>
      <c r="AN25" s="215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0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0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0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16" t="s">
        <v>12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39">
        <f>SUM(AJ9:AJ40)</f>
        <v>4</v>
      </c>
      <c r="AK41" s="172">
        <f>SUM(AK9:AK40)</f>
        <v>0</v>
      </c>
      <c r="AL41" s="172">
        <f>SUM(AL9:AL40)</f>
        <v>6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17" t="s">
        <v>13</v>
      </c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9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09" t="s">
        <v>7</v>
      </c>
      <c r="D44" s="210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16" t="s">
        <v>12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06"/>
      <c r="D76" s="206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06"/>
      <c r="D79" s="206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06"/>
      <c r="D80" s="206"/>
      <c r="E80" s="206"/>
      <c r="F80" s="206"/>
      <c r="G80" s="20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06"/>
      <c r="D81" s="206"/>
      <c r="E81" s="20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06"/>
      <c r="D82" s="206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6" zoomScale="85" zoomScaleNormal="85" workbookViewId="0">
      <selection activeCell="I9" sqref="I9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16.5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0" t="s">
        <v>762</v>
      </c>
      <c r="AG6" s="220"/>
      <c r="AH6" s="220"/>
      <c r="AI6" s="220"/>
      <c r="AJ6" s="220"/>
      <c r="AK6" s="220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2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939</v>
      </c>
      <c r="C14" s="87" t="s">
        <v>940</v>
      </c>
      <c r="D14" s="88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941</v>
      </c>
      <c r="C15" s="87" t="s">
        <v>942</v>
      </c>
      <c r="D15" s="88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0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943</v>
      </c>
      <c r="C16" s="87" t="s">
        <v>944</v>
      </c>
      <c r="D16" s="88" t="s">
        <v>127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1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945</v>
      </c>
      <c r="C17" s="87" t="s">
        <v>946</v>
      </c>
      <c r="D17" s="88" t="s">
        <v>107</v>
      </c>
      <c r="E17" s="4"/>
      <c r="F17" s="4"/>
      <c r="G17" s="4"/>
      <c r="H17" s="4"/>
      <c r="I17" s="4" t="s">
        <v>8</v>
      </c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0</v>
      </c>
      <c r="AL17" s="174">
        <f t="shared" si="1"/>
        <v>0</v>
      </c>
      <c r="AM17" s="25"/>
      <c r="AN17" s="25"/>
      <c r="AO17" s="25"/>
    </row>
    <row r="18" spans="1:44" s="1" customFormat="1" ht="18.75">
      <c r="A18" s="190">
        <v>10</v>
      </c>
      <c r="B18" s="86" t="s">
        <v>713</v>
      </c>
      <c r="C18" s="87" t="s">
        <v>714</v>
      </c>
      <c r="D18" s="88" t="s">
        <v>65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715</v>
      </c>
      <c r="C19" s="87" t="s">
        <v>115</v>
      </c>
      <c r="D19" s="88" t="s">
        <v>716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0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947</v>
      </c>
      <c r="C20" s="87" t="s">
        <v>948</v>
      </c>
      <c r="D20" s="88" t="s">
        <v>116</v>
      </c>
      <c r="E20" s="4"/>
      <c r="F20" s="4"/>
      <c r="G20" s="4" t="s">
        <v>8</v>
      </c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5"/>
      <c r="AN20" s="25"/>
      <c r="AO20" s="25"/>
    </row>
    <row r="21" spans="1:44" s="1" customFormat="1" ht="18.75">
      <c r="A21" s="190">
        <v>13</v>
      </c>
      <c r="B21" s="86" t="s">
        <v>949</v>
      </c>
      <c r="C21" s="87" t="s">
        <v>950</v>
      </c>
      <c r="D21" s="88" t="s">
        <v>908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1</v>
      </c>
      <c r="AK21" s="174">
        <f t="shared" si="0"/>
        <v>0</v>
      </c>
      <c r="AL21" s="174">
        <f t="shared" si="1"/>
        <v>0</v>
      </c>
      <c r="AM21" s="27"/>
      <c r="AN21" s="26"/>
      <c r="AO21" s="26"/>
      <c r="AP21" s="33"/>
      <c r="AQ21"/>
      <c r="AR21"/>
    </row>
    <row r="22" spans="1:44" s="1" customFormat="1" ht="18.75">
      <c r="A22" s="190">
        <v>14</v>
      </c>
      <c r="B22" s="86" t="s">
        <v>951</v>
      </c>
      <c r="C22" s="87" t="s">
        <v>952</v>
      </c>
      <c r="D22" s="88" t="s">
        <v>396</v>
      </c>
      <c r="E22" s="4"/>
      <c r="F22" s="4"/>
      <c r="G22" s="4"/>
      <c r="H22" s="4"/>
      <c r="I22" s="4" t="s">
        <v>10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0</v>
      </c>
      <c r="AK22" s="174">
        <f t="shared" si="0"/>
        <v>0</v>
      </c>
      <c r="AL22" s="174">
        <f t="shared" si="1"/>
        <v>1</v>
      </c>
      <c r="AM22" s="27"/>
      <c r="AN22" s="25"/>
      <c r="AO22" s="25"/>
    </row>
    <row r="23" spans="1:44" s="1" customFormat="1" ht="18.75">
      <c r="A23" s="190">
        <v>15</v>
      </c>
      <c r="B23" s="86" t="s">
        <v>953</v>
      </c>
      <c r="C23" s="87" t="s">
        <v>70</v>
      </c>
      <c r="D23" s="88" t="s">
        <v>91</v>
      </c>
      <c r="E23" s="4"/>
      <c r="F23" s="4"/>
      <c r="G23" s="4"/>
      <c r="H23" s="4"/>
      <c r="I23" s="4" t="s">
        <v>8</v>
      </c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1</v>
      </c>
      <c r="AK23" s="174">
        <f t="shared" si="0"/>
        <v>0</v>
      </c>
      <c r="AL23" s="174">
        <f t="shared" si="1"/>
        <v>0</v>
      </c>
    </row>
    <row r="24" spans="1:44" s="1" customFormat="1" ht="18.75">
      <c r="A24" s="190">
        <v>16</v>
      </c>
      <c r="B24" s="86" t="s">
        <v>728</v>
      </c>
      <c r="C24" s="87" t="s">
        <v>720</v>
      </c>
      <c r="D24" s="88" t="s">
        <v>313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</row>
    <row r="25" spans="1:44" s="1" customFormat="1" ht="21">
      <c r="A25" s="190">
        <v>17</v>
      </c>
      <c r="B25" s="86" t="s">
        <v>729</v>
      </c>
      <c r="C25" s="87" t="s">
        <v>730</v>
      </c>
      <c r="D25" s="88" t="s">
        <v>731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14"/>
      <c r="AN25" s="215"/>
    </row>
    <row r="26" spans="1:44" s="1" customFormat="1" ht="18.75">
      <c r="A26" s="190">
        <v>18</v>
      </c>
      <c r="B26" s="86" t="s">
        <v>734</v>
      </c>
      <c r="C26" s="87" t="s">
        <v>46</v>
      </c>
      <c r="D26" s="88" t="s">
        <v>57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954</v>
      </c>
      <c r="C27" s="87" t="s">
        <v>101</v>
      </c>
      <c r="D27" s="88" t="s">
        <v>955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956</v>
      </c>
      <c r="C28" s="87" t="s">
        <v>957</v>
      </c>
      <c r="D28" s="88" t="s">
        <v>58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741</v>
      </c>
      <c r="C29" s="87" t="s">
        <v>742</v>
      </c>
      <c r="D29" s="88" t="s">
        <v>743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0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958</v>
      </c>
      <c r="C30" s="87" t="s">
        <v>959</v>
      </c>
      <c r="D30" s="88" t="s">
        <v>122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960</v>
      </c>
      <c r="C31" s="87" t="s">
        <v>961</v>
      </c>
      <c r="D31" s="88" t="s">
        <v>59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74">
        <f t="shared" si="2"/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744</v>
      </c>
      <c r="C32" s="87" t="s">
        <v>36</v>
      </c>
      <c r="D32" s="88" t="s">
        <v>59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74">
        <f t="shared" si="2"/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962</v>
      </c>
      <c r="C33" s="87" t="s">
        <v>963</v>
      </c>
      <c r="D33" s="88" t="s">
        <v>360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174">
        <f>COUNTIF(E33:AI33,"K")+2*COUNTIF(E33:AI33,"2K")+COUNTIF(E33:AI33,"TK")+COUNTIF(E33:AI33,"KT")</f>
        <v>0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964</v>
      </c>
      <c r="C34" s="87" t="s">
        <v>965</v>
      </c>
      <c r="D34" s="88" t="s">
        <v>72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174">
        <f t="shared" ref="AJ34:AJ37" si="3">COUNTIF(E34:AI34,"K")+2*COUNTIF(E34:AI34,"2K")+COUNTIF(E34:AI34,"TK")+COUNTIF(E34:AI34,"KT")</f>
        <v>0</v>
      </c>
      <c r="AK34" s="174">
        <f t="shared" si="0"/>
        <v>0</v>
      </c>
      <c r="AL34" s="174">
        <f t="shared" si="1"/>
        <v>0</v>
      </c>
      <c r="AM34" s="25"/>
      <c r="AN34" s="25"/>
    </row>
    <row r="35" spans="1:40" s="1" customFormat="1" ht="18.75">
      <c r="A35" s="190">
        <v>27</v>
      </c>
      <c r="B35" s="86" t="s">
        <v>754</v>
      </c>
      <c r="C35" s="87" t="s">
        <v>368</v>
      </c>
      <c r="D35" s="88" t="s">
        <v>81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74">
        <f t="shared" si="3"/>
        <v>0</v>
      </c>
      <c r="AK35" s="174">
        <f t="shared" si="0"/>
        <v>0</v>
      </c>
      <c r="AL35" s="174">
        <f t="shared" si="1"/>
        <v>0</v>
      </c>
      <c r="AM35" s="25"/>
      <c r="AN35" s="25"/>
    </row>
    <row r="36" spans="1:40" s="1" customFormat="1" ht="18.75">
      <c r="A36" s="190">
        <v>28</v>
      </c>
      <c r="B36" s="86" t="s">
        <v>755</v>
      </c>
      <c r="C36" s="87" t="s">
        <v>756</v>
      </c>
      <c r="D36" s="88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74">
        <f t="shared" si="3"/>
        <v>0</v>
      </c>
      <c r="AK36" s="174">
        <f t="shared" si="0"/>
        <v>0</v>
      </c>
      <c r="AL36" s="174">
        <f t="shared" si="1"/>
        <v>0</v>
      </c>
      <c r="AM36" s="25"/>
      <c r="AN36" s="25"/>
    </row>
    <row r="37" spans="1:40" ht="18.75">
      <c r="A37" s="190">
        <v>29</v>
      </c>
      <c r="B37" s="86" t="s">
        <v>759</v>
      </c>
      <c r="C37" s="87" t="s">
        <v>760</v>
      </c>
      <c r="D37" s="88" t="s">
        <v>102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/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0</v>
      </c>
      <c r="AL37" s="174">
        <f t="shared" si="1"/>
        <v>0</v>
      </c>
    </row>
    <row r="38" spans="1:40" ht="20.25">
      <c r="A38" s="216" t="s">
        <v>12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177">
        <f>SUM(AJ9:AJ37)</f>
        <v>7</v>
      </c>
      <c r="AK38" s="177">
        <f>SUM(AK9:AK37)</f>
        <v>0</v>
      </c>
      <c r="AL38" s="177">
        <f>SUM(AL9:AL37)</f>
        <v>1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17" t="s">
        <v>13</v>
      </c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9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09" t="s">
        <v>7</v>
      </c>
      <c r="D41" s="210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16" t="s">
        <v>12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06"/>
      <c r="D72" s="206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06"/>
      <c r="D75" s="206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06"/>
      <c r="D76" s="206"/>
      <c r="E76" s="206"/>
      <c r="F76" s="206"/>
      <c r="G76" s="20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06"/>
      <c r="D77" s="206"/>
      <c r="E77" s="20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06"/>
      <c r="D78" s="206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A5:AL5"/>
    <mergeCell ref="A1:P1"/>
    <mergeCell ref="Q1:AL1"/>
    <mergeCell ref="A2:P2"/>
    <mergeCell ref="Q2:AL2"/>
    <mergeCell ref="A4:AL4"/>
    <mergeCell ref="C78:D78"/>
    <mergeCell ref="AF6:AK6"/>
    <mergeCell ref="C8:D8"/>
    <mergeCell ref="AM25:AN25"/>
    <mergeCell ref="A38:AI38"/>
    <mergeCell ref="A40:AI40"/>
    <mergeCell ref="C41:D41"/>
    <mergeCell ref="A71:AI71"/>
    <mergeCell ref="C72:D72"/>
    <mergeCell ref="C75:D75"/>
    <mergeCell ref="C76:G76"/>
    <mergeCell ref="C77:E7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55" zoomScaleNormal="55" workbookViewId="0">
      <selection activeCell="M26" sqref="M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1" t="s">
        <v>911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0" t="s">
        <v>157</v>
      </c>
      <c r="AG6" s="220"/>
      <c r="AH6" s="220"/>
      <c r="AI6" s="220"/>
      <c r="AJ6" s="220"/>
      <c r="AK6" s="22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9" t="s">
        <v>7</v>
      </c>
      <c r="D8" s="21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14"/>
      <c r="AN22" s="215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0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/>
      <c r="P26" s="115"/>
      <c r="Q26" s="115"/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1</v>
      </c>
      <c r="AK26" s="152">
        <f t="shared" si="0"/>
        <v>0</v>
      </c>
      <c r="AL26" s="152">
        <f t="shared" si="1"/>
        <v>2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16" t="s">
        <v>12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76">
        <f>SUM(AJ9:AJ35)</f>
        <v>3</v>
      </c>
      <c r="AK36" s="76">
        <f>SUM(AK9:AK35)</f>
        <v>0</v>
      </c>
      <c r="AL36" s="76">
        <f>SUM(AL9:AL35)</f>
        <v>2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17" t="s">
        <v>13</v>
      </c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9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09" t="s">
        <v>7</v>
      </c>
      <c r="D39" s="210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14"/>
      <c r="AQ40" s="215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14"/>
      <c r="AQ53" s="215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4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6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06"/>
      <c r="D68" s="20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6"/>
      <c r="D71" s="20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6"/>
      <c r="D72" s="206"/>
      <c r="E72" s="206"/>
      <c r="F72" s="206"/>
      <c r="G72" s="20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6"/>
      <c r="D73" s="206"/>
      <c r="E73" s="20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6"/>
      <c r="D74" s="20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2020-10-14T03:18:10Z</cp:lastPrinted>
  <dcterms:created xsi:type="dcterms:W3CDTF">2001-09-21T17:17:00Z</dcterms:created>
  <dcterms:modified xsi:type="dcterms:W3CDTF">2020-11-09T09:04:37Z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