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6"/>
  </bookViews>
  <sheets>
    <sheet name="KTDN20.1" sheetId="206" r:id="rId1"/>
    <sheet name="KTDN20.2" sheetId="207" r:id="rId2"/>
    <sheet name="TCNH20" sheetId="213" r:id="rId3"/>
    <sheet name="LGT20" sheetId="214" r:id="rId4"/>
    <sheet name="BHST20.1" sheetId="215" r:id="rId5"/>
    <sheet name="BHST20.2" sheetId="216" r:id="rId6"/>
    <sheet name="KTDN19.1" sheetId="228" r:id="rId7"/>
    <sheet name="KTDN19.2" sheetId="229" r:id="rId8"/>
    <sheet name="TCNH19" sheetId="230" r:id="rId9"/>
    <sheet name="LGT19.1" sheetId="231" r:id="rId10"/>
    <sheet name="LGT19.2" sheetId="232" r:id="rId11"/>
    <sheet name="XNK19.1" sheetId="233" r:id="rId12"/>
    <sheet name="XNK19.2" sheetId="234" r:id="rId13"/>
    <sheet name="BHST19" sheetId="235" r:id="rId14"/>
    <sheet name="Sheet1" sheetId="236" r:id="rId15"/>
    <sheet name="Sheet2" sheetId="237" r:id="rId16"/>
  </sheets>
  <definedNames>
    <definedName name="_xlnm._FilterDatabase" localSheetId="13" hidden="1">BHST19!$A$8:$AL$64</definedName>
    <definedName name="_xlnm._FilterDatabase" localSheetId="4" hidden="1">BHST20.1!$A$8:$AL$96</definedName>
    <definedName name="_xlnm._FilterDatabase" localSheetId="5" hidden="1">BHST20.2!$A$8:$AL$98</definedName>
    <definedName name="_xlnm._FilterDatabase" localSheetId="6" hidden="1">KTDN19.1!$A$8:$AL$71</definedName>
    <definedName name="_xlnm._FilterDatabase" localSheetId="7" hidden="1">KTDN19.2!$A$8:$AL$60</definedName>
    <definedName name="_xlnm._FilterDatabase" localSheetId="0" hidden="1">KTDN20.1!$A$8:$AL$78</definedName>
    <definedName name="_xlnm._FilterDatabase" localSheetId="1" hidden="1">KTDN20.2!$A$8:$AL$74</definedName>
    <definedName name="_xlnm._FilterDatabase" localSheetId="9" hidden="1">LGT19.1!$A$8:$AL$91</definedName>
    <definedName name="_xlnm._FilterDatabase" localSheetId="10" hidden="1">LGT19.2!$A$8:$AL$91</definedName>
    <definedName name="_xlnm._FilterDatabase" localSheetId="3" hidden="1">'LGT20'!$A$8:$AL$101</definedName>
    <definedName name="_xlnm._FilterDatabase" localSheetId="8" hidden="1">TCNH19!$A$8:$AL$49</definedName>
    <definedName name="_xlnm._FilterDatabase" localSheetId="2" hidden="1">TCNH20!$A$8:$AL$91</definedName>
    <definedName name="_xlnm._FilterDatabase" localSheetId="11" hidden="1">XNK19.1!$A$8:$AL$55</definedName>
    <definedName name="_xlnm._FilterDatabase" localSheetId="12" hidden="1">XNK19.2!$A$8:$AL$56</definedName>
    <definedName name="_xlnm.Print_Titles" localSheetId="13">BHST19!$8:$8</definedName>
    <definedName name="_xlnm.Print_Titles" localSheetId="4">BHST20.1!$8:$8</definedName>
    <definedName name="_xlnm.Print_Titles" localSheetId="5">BHST20.2!$8:$8</definedName>
    <definedName name="_xlnm.Print_Titles" localSheetId="6">KTDN19.1!$8:$8</definedName>
    <definedName name="_xlnm.Print_Titles" localSheetId="7">KTDN19.2!$8:$8</definedName>
    <definedName name="_xlnm.Print_Titles" localSheetId="0">KTDN20.1!$8:$8</definedName>
    <definedName name="_xlnm.Print_Titles" localSheetId="1">KTDN20.2!$8:$8</definedName>
    <definedName name="_xlnm.Print_Titles" localSheetId="9">LGT19.1!$8:$8</definedName>
    <definedName name="_xlnm.Print_Titles" localSheetId="10">LGT19.2!$8:$8</definedName>
    <definedName name="_xlnm.Print_Titles" localSheetId="3">'LGT20'!$8:$8</definedName>
    <definedName name="_xlnm.Print_Titles" localSheetId="8">TCNH19!$8:$8</definedName>
    <definedName name="_xlnm.Print_Titles" localSheetId="2">TCNH20!$8:$8</definedName>
    <definedName name="_xlnm.Print_Titles" localSheetId="11">XNK19.1!$8:$8</definedName>
    <definedName name="_xlnm.Print_Titles" localSheetId="12">XNK19.2!$8:$8</definedName>
    <definedName name="Z_DC1AF667_86ED_4035_8279_B6038EE7C7B4_.wvu.PrintTitles" localSheetId="13" hidden="1">BHST19!$8:$8</definedName>
    <definedName name="Z_DC1AF667_86ED_4035_8279_B6038EE7C7B4_.wvu.PrintTitles" localSheetId="4" hidden="1">BHST20.1!$8:$8</definedName>
    <definedName name="Z_DC1AF667_86ED_4035_8279_B6038EE7C7B4_.wvu.PrintTitles" localSheetId="5" hidden="1">BHST20.2!$8:$8</definedName>
    <definedName name="Z_DC1AF667_86ED_4035_8279_B6038EE7C7B4_.wvu.PrintTitles" localSheetId="6" hidden="1">KTDN19.1!$8:$8</definedName>
    <definedName name="Z_DC1AF667_86ED_4035_8279_B6038EE7C7B4_.wvu.PrintTitles" localSheetId="7" hidden="1">KTDN19.2!$8:$8</definedName>
    <definedName name="Z_DC1AF667_86ED_4035_8279_B6038EE7C7B4_.wvu.PrintTitles" localSheetId="0" hidden="1">KTDN20.1!$8:$8</definedName>
    <definedName name="Z_DC1AF667_86ED_4035_8279_B6038EE7C7B4_.wvu.PrintTitles" localSheetId="1" hidden="1">KTDN20.2!$8:$8</definedName>
    <definedName name="Z_DC1AF667_86ED_4035_8279_B6038EE7C7B4_.wvu.PrintTitles" localSheetId="9" hidden="1">LGT19.1!$8:$8</definedName>
    <definedName name="Z_DC1AF667_86ED_4035_8279_B6038EE7C7B4_.wvu.PrintTitles" localSheetId="10" hidden="1">LGT19.2!$8:$8</definedName>
    <definedName name="Z_DC1AF667_86ED_4035_8279_B6038EE7C7B4_.wvu.PrintTitles" localSheetId="3" hidden="1">'LGT20'!$8:$8</definedName>
    <definedName name="Z_DC1AF667_86ED_4035_8279_B6038EE7C7B4_.wvu.PrintTitles" localSheetId="8" hidden="1">TCNH19!$8:$8</definedName>
    <definedName name="Z_DC1AF667_86ED_4035_8279_B6038EE7C7B4_.wvu.PrintTitles" localSheetId="2" hidden="1">TCNH20!$8:$8</definedName>
    <definedName name="Z_DC1AF667_86ED_4035_8279_B6038EE7C7B4_.wvu.PrintTitles" localSheetId="11" hidden="1">XNK19.1!$8:$8</definedName>
    <definedName name="Z_DC1AF667_86ED_4035_8279_B6038EE7C7B4_.wvu.PrintTitles" localSheetId="12" hidden="1">XNK19.2!$8:$8</definedName>
  </definedNames>
  <calcPr calcId="144525"/>
</workbook>
</file>

<file path=xl/calcChain.xml><?xml version="1.0" encoding="utf-8"?>
<calcChain xmlns="http://schemas.openxmlformats.org/spreadsheetml/2006/main">
  <c r="AJ26" i="230" l="1"/>
  <c r="AK26" i="230" s="1"/>
  <c r="AL26" i="230"/>
  <c r="AJ29" i="233" l="1"/>
  <c r="AK29" i="233" s="1"/>
  <c r="AL29" i="233"/>
  <c r="AJ85" i="215" l="1"/>
  <c r="AK85" i="215" s="1"/>
  <c r="AJ86" i="215"/>
  <c r="AK86" i="215"/>
  <c r="AL86" i="215" s="1"/>
  <c r="AJ87" i="215"/>
  <c r="AK87" i="215" s="1"/>
  <c r="AJ88" i="215"/>
  <c r="AK88" i="215"/>
  <c r="AL88" i="215" s="1"/>
  <c r="AJ89" i="215"/>
  <c r="AK89" i="215" s="1"/>
  <c r="AJ90" i="215"/>
  <c r="AK90" i="215"/>
  <c r="AL90" i="215" s="1"/>
  <c r="AJ94" i="214"/>
  <c r="AK94" i="214" s="1"/>
  <c r="AJ95" i="214"/>
  <c r="AK95" i="214"/>
  <c r="AL95" i="214" s="1"/>
  <c r="AJ96" i="214"/>
  <c r="AK96" i="214" s="1"/>
  <c r="AJ97" i="214"/>
  <c r="AK97" i="214"/>
  <c r="AL97" i="214" s="1"/>
  <c r="AJ73" i="206"/>
  <c r="AK73" i="206" s="1"/>
  <c r="AJ74" i="206"/>
  <c r="AK74" i="206"/>
  <c r="AL74" i="206"/>
  <c r="AJ75" i="206"/>
  <c r="AK75" i="206" s="1"/>
  <c r="AM74" i="206" l="1"/>
  <c r="AN90" i="215"/>
  <c r="AL89" i="215"/>
  <c r="AL87" i="215"/>
  <c r="AN86" i="215"/>
  <c r="AL85" i="215"/>
  <c r="AM90" i="215"/>
  <c r="AO90" i="215" s="1"/>
  <c r="AM88" i="215"/>
  <c r="AN88" i="215" s="1"/>
  <c r="AM86" i="215"/>
  <c r="AO86" i="215" s="1"/>
  <c r="AL96" i="214"/>
  <c r="AL94" i="214"/>
  <c r="AM97" i="214"/>
  <c r="AM95" i="214"/>
  <c r="AN95" i="214" s="1"/>
  <c r="AL75" i="206"/>
  <c r="AM75" i="206" s="1"/>
  <c r="AN74" i="206"/>
  <c r="AO74" i="206" s="1"/>
  <c r="AL73" i="206"/>
  <c r="AM73" i="206" s="1"/>
  <c r="AJ85" i="216"/>
  <c r="AM85" i="216" s="1"/>
  <c r="AK85" i="216"/>
  <c r="AN85" i="216" s="1"/>
  <c r="AL85" i="216"/>
  <c r="AO85" i="216" s="1"/>
  <c r="AJ86" i="216"/>
  <c r="AJ87" i="216"/>
  <c r="AM87" i="216" s="1"/>
  <c r="AK87" i="216"/>
  <c r="AL87" i="216"/>
  <c r="AJ88" i="216"/>
  <c r="AK88" i="216" s="1"/>
  <c r="AJ89" i="216"/>
  <c r="AM89" i="216" s="1"/>
  <c r="AK89" i="216"/>
  <c r="AN89" i="216" s="1"/>
  <c r="AL89" i="216"/>
  <c r="AO89" i="216" s="1"/>
  <c r="AJ90" i="216"/>
  <c r="AJ91" i="216"/>
  <c r="AM91" i="216" s="1"/>
  <c r="AK91" i="216"/>
  <c r="AL91" i="216"/>
  <c r="AN85" i="215" l="1"/>
  <c r="AO85" i="215" s="1"/>
  <c r="AM87" i="215"/>
  <c r="AM85" i="215"/>
  <c r="AO88" i="215"/>
  <c r="AM89" i="215"/>
  <c r="AM94" i="214"/>
  <c r="AN94" i="214" s="1"/>
  <c r="AO95" i="214"/>
  <c r="AM96" i="214"/>
  <c r="AN97" i="214"/>
  <c r="AO97" i="214" s="1"/>
  <c r="AN73" i="206"/>
  <c r="AO73" i="206" s="1"/>
  <c r="AN75" i="206"/>
  <c r="AO75" i="206"/>
  <c r="AO91" i="216"/>
  <c r="AL90" i="216"/>
  <c r="AM90" i="216" s="1"/>
  <c r="AM88" i="216"/>
  <c r="AO88" i="216" s="1"/>
  <c r="AN91" i="216"/>
  <c r="AL88" i="216"/>
  <c r="AN88" i="216" s="1"/>
  <c r="AN87" i="216"/>
  <c r="AO87" i="216" s="1"/>
  <c r="AL86" i="216"/>
  <c r="AM86" i="216" s="1"/>
  <c r="AK90" i="216"/>
  <c r="AK86" i="216"/>
  <c r="AN89" i="215" l="1"/>
  <c r="AO89" i="215" s="1"/>
  <c r="AN87" i="215"/>
  <c r="AO87" i="215" s="1"/>
  <c r="AN96" i="214"/>
  <c r="AO96" i="214" s="1"/>
  <c r="AO94" i="214"/>
  <c r="AN86" i="216"/>
  <c r="AO86" i="216" s="1"/>
  <c r="AN90" i="216"/>
  <c r="AO90" i="216" s="1"/>
  <c r="AJ9" i="228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64" i="235" l="1"/>
  <c r="AJ63" i="235"/>
  <c r="AJ62" i="235"/>
  <c r="AJ61" i="235"/>
  <c r="AJ60" i="235"/>
  <c r="AJ59" i="235"/>
  <c r="AJ58" i="235"/>
  <c r="AJ57" i="235"/>
  <c r="AJ56" i="235"/>
  <c r="AJ55" i="235"/>
  <c r="AJ54" i="235"/>
  <c r="AJ53" i="235"/>
  <c r="AJ52" i="235"/>
  <c r="AJ51" i="235"/>
  <c r="AJ50" i="235"/>
  <c r="AJ49" i="235"/>
  <c r="AJ48" i="235"/>
  <c r="AJ47" i="235"/>
  <c r="AJ46" i="235"/>
  <c r="AJ45" i="235"/>
  <c r="AJ44" i="235"/>
  <c r="AJ43" i="235"/>
  <c r="AJ42" i="235"/>
  <c r="AJ41" i="235"/>
  <c r="AJ40" i="235"/>
  <c r="AJ39" i="235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56" i="234"/>
  <c r="AJ55" i="234"/>
  <c r="AJ54" i="234"/>
  <c r="AJ53" i="234"/>
  <c r="AJ52" i="234"/>
  <c r="AJ51" i="234"/>
  <c r="AJ50" i="234"/>
  <c r="AJ49" i="234"/>
  <c r="AJ48" i="234"/>
  <c r="AJ47" i="234"/>
  <c r="AJ46" i="234"/>
  <c r="AJ45" i="234"/>
  <c r="AJ44" i="234"/>
  <c r="AJ43" i="234"/>
  <c r="AJ42" i="234"/>
  <c r="AJ41" i="234"/>
  <c r="AK41" i="234" s="1"/>
  <c r="AJ40" i="234"/>
  <c r="AJ39" i="234"/>
  <c r="AJ38" i="234"/>
  <c r="AJ37" i="234"/>
  <c r="AJ36" i="234"/>
  <c r="AJ35" i="234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35" i="233"/>
  <c r="AJ34" i="233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J49" i="230"/>
  <c r="AK49" i="230" s="1"/>
  <c r="AJ48" i="230"/>
  <c r="AK48" i="230" s="1"/>
  <c r="AJ47" i="230"/>
  <c r="AK47" i="230" s="1"/>
  <c r="AJ46" i="230"/>
  <c r="AK46" i="230" s="1"/>
  <c r="AJ45" i="230"/>
  <c r="AK45" i="230" s="1"/>
  <c r="AJ44" i="230"/>
  <c r="AK44" i="230" s="1"/>
  <c r="AJ43" i="230"/>
  <c r="AK43" i="230" s="1"/>
  <c r="AJ42" i="230"/>
  <c r="AK42" i="230" s="1"/>
  <c r="AJ41" i="230"/>
  <c r="AK41" i="230" s="1"/>
  <c r="AJ40" i="230"/>
  <c r="AK40" i="230" s="1"/>
  <c r="AJ39" i="230"/>
  <c r="AK39" i="230" s="1"/>
  <c r="AJ38" i="230"/>
  <c r="AK38" i="230" s="1"/>
  <c r="AJ37" i="230"/>
  <c r="AK37" i="230" s="1"/>
  <c r="AJ36" i="230"/>
  <c r="AK36" i="230" s="1"/>
  <c r="AJ35" i="230"/>
  <c r="AK35" i="230" s="1"/>
  <c r="AJ34" i="230"/>
  <c r="AK34" i="230" s="1"/>
  <c r="AJ33" i="230"/>
  <c r="AK33" i="230" s="1"/>
  <c r="AJ32" i="230"/>
  <c r="AJ50" i="230" s="1"/>
  <c r="AL27" i="230"/>
  <c r="AJ27" i="230"/>
  <c r="AK27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60" i="229"/>
  <c r="AJ59" i="229"/>
  <c r="AJ58" i="229"/>
  <c r="AJ57" i="229"/>
  <c r="AJ56" i="229"/>
  <c r="AJ55" i="229"/>
  <c r="AJ54" i="229"/>
  <c r="AJ53" i="229"/>
  <c r="AJ52" i="229"/>
  <c r="AJ51" i="229"/>
  <c r="AJ50" i="229"/>
  <c r="AJ49" i="229"/>
  <c r="AJ48" i="229"/>
  <c r="AJ47" i="229"/>
  <c r="AJ46" i="229"/>
  <c r="AJ45" i="229"/>
  <c r="AJ44" i="229"/>
  <c r="AJ43" i="229"/>
  <c r="AJ42" i="229"/>
  <c r="AJ41" i="229"/>
  <c r="AJ40" i="229"/>
  <c r="AJ39" i="229"/>
  <c r="AJ38" i="229"/>
  <c r="AJ37" i="229"/>
  <c r="AJ61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J43" i="228"/>
  <c r="AJ42" i="228"/>
  <c r="AJ41" i="228"/>
  <c r="AJ40" i="228"/>
  <c r="AJ39" i="228"/>
  <c r="AJ38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56" i="233"/>
  <c r="AL30" i="233"/>
  <c r="AK25" i="233"/>
  <c r="AJ30" i="233"/>
  <c r="AL31" i="234"/>
  <c r="AJ92" i="231"/>
  <c r="AL34" i="228"/>
  <c r="AK58" i="232"/>
  <c r="AK32" i="230"/>
  <c r="AK50" i="230" s="1"/>
  <c r="AJ57" i="234"/>
  <c r="AJ65" i="235"/>
  <c r="AJ72" i="228"/>
  <c r="AJ31" i="234"/>
  <c r="AL54" i="231"/>
  <c r="AJ35" i="235"/>
  <c r="AL28" i="230"/>
  <c r="AJ54" i="232"/>
  <c r="AL35" i="235"/>
  <c r="AJ33" i="229"/>
  <c r="AL33" i="229"/>
  <c r="AL54" i="232"/>
  <c r="AJ34" i="228"/>
  <c r="AJ54" i="231"/>
  <c r="AJ28" i="230"/>
  <c r="AK9" i="235"/>
  <c r="AK35" i="235" s="1"/>
  <c r="AK39" i="235"/>
  <c r="AK40" i="235"/>
  <c r="AK41" i="235"/>
  <c r="AK42" i="235"/>
  <c r="AK43" i="235"/>
  <c r="AK44" i="235"/>
  <c r="AK45" i="235"/>
  <c r="AK46" i="235"/>
  <c r="AK47" i="235"/>
  <c r="AK48" i="235"/>
  <c r="AK49" i="235"/>
  <c r="AK50" i="235"/>
  <c r="AK51" i="235"/>
  <c r="AK52" i="235"/>
  <c r="AK53" i="235"/>
  <c r="AK54" i="235"/>
  <c r="AK55" i="235"/>
  <c r="AK56" i="235"/>
  <c r="AK57" i="235"/>
  <c r="AK58" i="235"/>
  <c r="AK59" i="235"/>
  <c r="AK60" i="235"/>
  <c r="AK61" i="235"/>
  <c r="AK62" i="235"/>
  <c r="AK63" i="235"/>
  <c r="AK64" i="235"/>
  <c r="AL41" i="234"/>
  <c r="AK9" i="234"/>
  <c r="AK31" i="234" s="1"/>
  <c r="AK35" i="234"/>
  <c r="AL35" i="234" s="1"/>
  <c r="AK36" i="234"/>
  <c r="AK37" i="234"/>
  <c r="AK38" i="234"/>
  <c r="AK39" i="234"/>
  <c r="AK40" i="234"/>
  <c r="AM41" i="234"/>
  <c r="AK42" i="234"/>
  <c r="AK43" i="234"/>
  <c r="AK44" i="234"/>
  <c r="AL44" i="234" s="1"/>
  <c r="AK45" i="234"/>
  <c r="AL45" i="234" s="1"/>
  <c r="AK46" i="234"/>
  <c r="AK47" i="234"/>
  <c r="AK48" i="234"/>
  <c r="AL48" i="234" s="1"/>
  <c r="AK49" i="234"/>
  <c r="AL49" i="234" s="1"/>
  <c r="AK50" i="234"/>
  <c r="AK51" i="234"/>
  <c r="AK52" i="234"/>
  <c r="AL52" i="234" s="1"/>
  <c r="AK53" i="234"/>
  <c r="AL53" i="234" s="1"/>
  <c r="AK54" i="234"/>
  <c r="AK55" i="234"/>
  <c r="AK56" i="234"/>
  <c r="AL56" i="234" s="1"/>
  <c r="AK9" i="233"/>
  <c r="AK34" i="233"/>
  <c r="AK35" i="233"/>
  <c r="AK36" i="233"/>
  <c r="AL36" i="233" s="1"/>
  <c r="AK37" i="233"/>
  <c r="AK38" i="233"/>
  <c r="AK39" i="233"/>
  <c r="AK40" i="233"/>
  <c r="AL40" i="233" s="1"/>
  <c r="AM40" i="233" s="1"/>
  <c r="AL34" i="233"/>
  <c r="AM34" i="233" s="1"/>
  <c r="AN34" i="233" s="1"/>
  <c r="AL38" i="233"/>
  <c r="AM38" i="233" s="1"/>
  <c r="AK41" i="233"/>
  <c r="AK42" i="233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28" i="230" s="1"/>
  <c r="AL32" i="230"/>
  <c r="AL33" i="230"/>
  <c r="AL34" i="230"/>
  <c r="AL35" i="230"/>
  <c r="AM35" i="230" s="1"/>
  <c r="AL36" i="230"/>
  <c r="AL37" i="230"/>
  <c r="AL38" i="230"/>
  <c r="AL39" i="230"/>
  <c r="AM39" i="230" s="1"/>
  <c r="AL40" i="230"/>
  <c r="AL41" i="230"/>
  <c r="AL42" i="230"/>
  <c r="AL43" i="230"/>
  <c r="AM43" i="230" s="1"/>
  <c r="AL44" i="230"/>
  <c r="AL45" i="230"/>
  <c r="AL46" i="230"/>
  <c r="AL47" i="230"/>
  <c r="AM47" i="230" s="1"/>
  <c r="AL48" i="230"/>
  <c r="AL49" i="230"/>
  <c r="AM32" i="230"/>
  <c r="AN32" i="230" s="1"/>
  <c r="AM33" i="230"/>
  <c r="AM34" i="230"/>
  <c r="AM36" i="230"/>
  <c r="AM37" i="230"/>
  <c r="AM38" i="230"/>
  <c r="AM40" i="230"/>
  <c r="AM41" i="230"/>
  <c r="AM42" i="230"/>
  <c r="AM44" i="230"/>
  <c r="AM45" i="230"/>
  <c r="AM46" i="230"/>
  <c r="AM48" i="230"/>
  <c r="AM49" i="230"/>
  <c r="AK9" i="229"/>
  <c r="AK33" i="229" s="1"/>
  <c r="AK37" i="229"/>
  <c r="AL37" i="229" s="1"/>
  <c r="AK38" i="229"/>
  <c r="AK39" i="229"/>
  <c r="AL39" i="229" s="1"/>
  <c r="AM39" i="229" s="1"/>
  <c r="AK40" i="229"/>
  <c r="AK41" i="229"/>
  <c r="AL41" i="229" s="1"/>
  <c r="AM41" i="229" s="1"/>
  <c r="AK42" i="229"/>
  <c r="AK43" i="229"/>
  <c r="AL38" i="229"/>
  <c r="AL40" i="229"/>
  <c r="AL42" i="229"/>
  <c r="AL43" i="229"/>
  <c r="AK44" i="229"/>
  <c r="AK45" i="229"/>
  <c r="AK46" i="229"/>
  <c r="AK47" i="229"/>
  <c r="AK48" i="229"/>
  <c r="AK49" i="229"/>
  <c r="AK50" i="229"/>
  <c r="AK51" i="229"/>
  <c r="AK52" i="229"/>
  <c r="AK53" i="229"/>
  <c r="AK54" i="229"/>
  <c r="AK55" i="229"/>
  <c r="AK56" i="229"/>
  <c r="AK57" i="229"/>
  <c r="AK58" i="229"/>
  <c r="AK59" i="229"/>
  <c r="AK60" i="229"/>
  <c r="AK9" i="228"/>
  <c r="AK34" i="228" s="1"/>
  <c r="AL38" i="228"/>
  <c r="AK39" i="228"/>
  <c r="AK40" i="228"/>
  <c r="AK41" i="228"/>
  <c r="AK42" i="228"/>
  <c r="AK43" i="228"/>
  <c r="AK44" i="228"/>
  <c r="AL44" i="228" s="1"/>
  <c r="AK45" i="228"/>
  <c r="AL45" i="228" s="1"/>
  <c r="AK46" i="228"/>
  <c r="AK47" i="228"/>
  <c r="AK48" i="228"/>
  <c r="AK49" i="228"/>
  <c r="AK50" i="228"/>
  <c r="AK51" i="228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8" i="216"/>
  <c r="AJ97" i="216"/>
  <c r="AJ96" i="216"/>
  <c r="AJ95" i="216"/>
  <c r="AL95" i="216" s="1"/>
  <c r="AM95" i="216" s="1"/>
  <c r="AJ94" i="216"/>
  <c r="AJ93" i="216"/>
  <c r="AJ92" i="216"/>
  <c r="AJ84" i="216"/>
  <c r="AL84" i="216" s="1"/>
  <c r="AM84" i="216" s="1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N68" i="216" s="1"/>
  <c r="AO68" i="216" s="1"/>
  <c r="AJ67" i="216"/>
  <c r="AJ66" i="216"/>
  <c r="AJ65" i="216"/>
  <c r="AJ64" i="216"/>
  <c r="AJ63" i="216"/>
  <c r="AJ62" i="216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 s="1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6" i="215"/>
  <c r="AJ95" i="215"/>
  <c r="AJ94" i="215"/>
  <c r="AJ93" i="215"/>
  <c r="AJ92" i="215"/>
  <c r="AJ91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L62" i="215" s="1"/>
  <c r="AJ61" i="215"/>
  <c r="AJ60" i="215"/>
  <c r="AJ59" i="215"/>
  <c r="AJ58" i="215"/>
  <c r="AL58" i="215" s="1"/>
  <c r="AJ57" i="215"/>
  <c r="AJ97" i="215" s="1"/>
  <c r="AL52" i="215"/>
  <c r="AJ52" i="215"/>
  <c r="AK52" i="215" s="1"/>
  <c r="AL51" i="215"/>
  <c r="AJ51" i="215"/>
  <c r="AK51" i="215"/>
  <c r="AL50" i="215"/>
  <c r="AJ50" i="215"/>
  <c r="AK50" i="215"/>
  <c r="AL49" i="215"/>
  <c r="AJ49" i="215"/>
  <c r="AK49" i="215" s="1"/>
  <c r="AL48" i="215"/>
  <c r="AJ48" i="215"/>
  <c r="AK48" i="215" s="1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57" i="207"/>
  <c r="AJ56" i="207"/>
  <c r="AL51" i="207"/>
  <c r="AJ51" i="207"/>
  <c r="AK51" i="207" s="1"/>
  <c r="AL50" i="207"/>
  <c r="AJ50" i="207"/>
  <c r="AK50" i="207" s="1"/>
  <c r="AL49" i="207"/>
  <c r="AJ49" i="207"/>
  <c r="AK49" i="207" s="1"/>
  <c r="AL48" i="207"/>
  <c r="AJ48" i="207"/>
  <c r="AK48" i="207" s="1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 s="1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78" i="206"/>
  <c r="AK78" i="206" s="1"/>
  <c r="AJ77" i="206"/>
  <c r="AJ76" i="206"/>
  <c r="AJ72" i="206"/>
  <c r="AJ71" i="206"/>
  <c r="AK71" i="206" s="1"/>
  <c r="AJ70" i="206"/>
  <c r="AJ69" i="206"/>
  <c r="AJ68" i="206"/>
  <c r="AJ67" i="206"/>
  <c r="AJ66" i="206"/>
  <c r="AJ65" i="206"/>
  <c r="AJ64" i="206"/>
  <c r="AJ63" i="206"/>
  <c r="AK63" i="206" s="1"/>
  <c r="AJ62" i="206"/>
  <c r="AJ61" i="206"/>
  <c r="AJ60" i="206"/>
  <c r="AJ59" i="206"/>
  <c r="AK59" i="206" s="1"/>
  <c r="AL59" i="206" s="1"/>
  <c r="AJ58" i="206"/>
  <c r="AJ57" i="206"/>
  <c r="AJ56" i="206"/>
  <c r="AJ55" i="206"/>
  <c r="AJ54" i="206"/>
  <c r="AJ53" i="206"/>
  <c r="AJ52" i="206"/>
  <c r="AJ51" i="206"/>
  <c r="AK51" i="206" s="1"/>
  <c r="AL51" i="206" s="1"/>
  <c r="AJ50" i="206"/>
  <c r="AJ49" i="206"/>
  <c r="AJ48" i="206"/>
  <c r="AJ47" i="206"/>
  <c r="AJ46" i="206"/>
  <c r="AJ45" i="206"/>
  <c r="AJ44" i="206"/>
  <c r="AJ43" i="206"/>
  <c r="AK43" i="206" s="1"/>
  <c r="AJ42" i="206"/>
  <c r="AL37" i="206"/>
  <c r="AJ37" i="206"/>
  <c r="AK37" i="206" s="1"/>
  <c r="AL36" i="206"/>
  <c r="AJ36" i="206"/>
  <c r="AK36" i="206" s="1"/>
  <c r="AL35" i="206"/>
  <c r="AJ35" i="206"/>
  <c r="AK35" i="206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N66" i="213" s="1"/>
  <c r="AO66" i="213" s="1"/>
  <c r="AL68" i="213"/>
  <c r="AL70" i="213"/>
  <c r="AN70" i="213" s="1"/>
  <c r="AO70" i="213" s="1"/>
  <c r="AL72" i="213"/>
  <c r="AL74" i="213"/>
  <c r="AN74" i="213" s="1"/>
  <c r="AO74" i="213" s="1"/>
  <c r="AL76" i="213"/>
  <c r="AL78" i="213"/>
  <c r="AN78" i="213" s="1"/>
  <c r="AO78" i="213" s="1"/>
  <c r="AL80" i="213"/>
  <c r="AL82" i="213"/>
  <c r="AN82" i="213" s="1"/>
  <c r="AO82" i="213" s="1"/>
  <c r="AL84" i="213"/>
  <c r="AL86" i="213"/>
  <c r="AN86" i="213" s="1"/>
  <c r="AO86" i="213" s="1"/>
  <c r="AL88" i="213"/>
  <c r="AL90" i="213"/>
  <c r="AK57" i="215"/>
  <c r="AM57" i="215" s="1"/>
  <c r="AK58" i="215"/>
  <c r="AM58" i="215" s="1"/>
  <c r="AN58" i="215" s="1"/>
  <c r="AK59" i="215"/>
  <c r="AK60" i="215"/>
  <c r="AK61" i="215"/>
  <c r="AO61" i="215" s="1"/>
  <c r="AK62" i="215"/>
  <c r="AM62" i="215" s="1"/>
  <c r="AK63" i="215"/>
  <c r="AK64" i="215"/>
  <c r="AK65" i="215"/>
  <c r="AK66" i="215"/>
  <c r="AL66" i="215" s="1"/>
  <c r="AK67" i="215"/>
  <c r="AK68" i="215"/>
  <c r="AK69" i="215"/>
  <c r="AO69" i="215" s="1"/>
  <c r="AK70" i="215"/>
  <c r="AL70" i="215" s="1"/>
  <c r="AK71" i="215"/>
  <c r="AK72" i="215"/>
  <c r="AM72" i="215" s="1"/>
  <c r="AN72" i="215" s="1"/>
  <c r="AO72" i="215" s="1"/>
  <c r="AK73" i="215"/>
  <c r="AM73" i="215" s="1"/>
  <c r="AK74" i="215"/>
  <c r="AL74" i="215" s="1"/>
  <c r="AK75" i="215"/>
  <c r="AK76" i="215"/>
  <c r="AK77" i="215"/>
  <c r="AO77" i="215" s="1"/>
  <c r="AK78" i="215"/>
  <c r="AL78" i="215" s="1"/>
  <c r="AM78" i="215" s="1"/>
  <c r="AK79" i="215"/>
  <c r="AK80" i="215"/>
  <c r="AK81" i="215"/>
  <c r="AK82" i="215"/>
  <c r="AL82" i="215" s="1"/>
  <c r="AK83" i="215"/>
  <c r="AK84" i="215"/>
  <c r="AK91" i="215"/>
  <c r="AO91" i="215" s="1"/>
  <c r="AK92" i="215"/>
  <c r="AL92" i="215" s="1"/>
  <c r="AK93" i="215"/>
  <c r="AK94" i="215"/>
  <c r="AM94" i="215" s="1"/>
  <c r="AN94" i="215" s="1"/>
  <c r="AO94" i="215" s="1"/>
  <c r="AK95" i="215"/>
  <c r="AM95" i="215" s="1"/>
  <c r="AK96" i="215"/>
  <c r="AL96" i="215" s="1"/>
  <c r="AM96" i="215" s="1"/>
  <c r="AN96" i="215" s="1"/>
  <c r="AO96" i="215" s="1"/>
  <c r="AK58" i="216"/>
  <c r="AN58" i="216" s="1"/>
  <c r="AK59" i="216"/>
  <c r="AK60" i="216"/>
  <c r="AK61" i="216"/>
  <c r="AK62" i="216"/>
  <c r="AK99" i="216" s="1"/>
  <c r="AK63" i="216"/>
  <c r="AK64" i="216"/>
  <c r="AK65" i="216"/>
  <c r="AK66" i="216"/>
  <c r="AK67" i="216"/>
  <c r="AK68" i="216"/>
  <c r="AK69" i="216"/>
  <c r="AK70" i="216"/>
  <c r="AM70" i="216" s="1"/>
  <c r="AK71" i="216"/>
  <c r="AK72" i="216"/>
  <c r="AK73" i="216"/>
  <c r="AK74" i="216"/>
  <c r="AM74" i="216" s="1"/>
  <c r="AK75" i="216"/>
  <c r="AK76" i="216"/>
  <c r="AK77" i="216"/>
  <c r="AK78" i="216"/>
  <c r="AK79" i="216"/>
  <c r="AK80" i="216"/>
  <c r="AK81" i="216"/>
  <c r="AK82" i="216"/>
  <c r="AM82" i="216" s="1"/>
  <c r="AN82" i="216" s="1"/>
  <c r="AK83" i="216"/>
  <c r="AK84" i="216"/>
  <c r="AK92" i="216"/>
  <c r="AK93" i="216"/>
  <c r="AL93" i="216" s="1"/>
  <c r="AK94" i="216"/>
  <c r="AK95" i="216"/>
  <c r="AK96" i="216"/>
  <c r="AK97" i="216"/>
  <c r="AM97" i="216" s="1"/>
  <c r="AK98" i="216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9" i="215"/>
  <c r="AM59" i="215" s="1"/>
  <c r="AN59" i="215" s="1"/>
  <c r="AL60" i="215"/>
  <c r="AN60" i="215" s="1"/>
  <c r="AL61" i="215"/>
  <c r="AL63" i="215"/>
  <c r="AL64" i="215"/>
  <c r="AL65" i="215"/>
  <c r="AL67" i="215"/>
  <c r="AM67" i="215" s="1"/>
  <c r="AN67" i="215" s="1"/>
  <c r="AL68" i="215"/>
  <c r="AM68" i="215" s="1"/>
  <c r="AN68" i="215" s="1"/>
  <c r="AL69" i="215"/>
  <c r="AL71" i="215"/>
  <c r="AL72" i="215"/>
  <c r="AL73" i="215"/>
  <c r="AL75" i="215"/>
  <c r="AM75" i="215" s="1"/>
  <c r="AN75" i="215" s="1"/>
  <c r="AL76" i="215"/>
  <c r="AN76" i="215" s="1"/>
  <c r="AL77" i="215"/>
  <c r="AL79" i="215"/>
  <c r="AL80" i="215"/>
  <c r="AL81" i="215"/>
  <c r="AL83" i="215"/>
  <c r="AM83" i="215" s="1"/>
  <c r="AN83" i="215" s="1"/>
  <c r="AL84" i="215"/>
  <c r="AM84" i="215" s="1"/>
  <c r="AN84" i="215" s="1"/>
  <c r="AL91" i="215"/>
  <c r="AL93" i="215"/>
  <c r="AL94" i="215"/>
  <c r="AL95" i="215"/>
  <c r="AL58" i="216"/>
  <c r="AL59" i="216"/>
  <c r="AL60" i="216"/>
  <c r="AM60" i="216" s="1"/>
  <c r="AL61" i="216"/>
  <c r="AL62" i="216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L83" i="216"/>
  <c r="AL92" i="216"/>
  <c r="AM92" i="216" s="1"/>
  <c r="AN92" i="216" s="1"/>
  <c r="AL94" i="216"/>
  <c r="AL96" i="216"/>
  <c r="AL97" i="216"/>
  <c r="AL98" i="216"/>
  <c r="AN98" i="216" s="1"/>
  <c r="AK56" i="207"/>
  <c r="AK57" i="207"/>
  <c r="AK58" i="207"/>
  <c r="AL58" i="207" s="1"/>
  <c r="AK59" i="207"/>
  <c r="AL59" i="207" s="1"/>
  <c r="AM59" i="207" s="1"/>
  <c r="AK60" i="207"/>
  <c r="AL60" i="207" s="1"/>
  <c r="AM60" i="207" s="1"/>
  <c r="AK61" i="207"/>
  <c r="AK62" i="207"/>
  <c r="AL62" i="207" s="1"/>
  <c r="AK63" i="207"/>
  <c r="AK64" i="207"/>
  <c r="AL64" i="207" s="1"/>
  <c r="AM64" i="207" s="1"/>
  <c r="AK65" i="207"/>
  <c r="AK66" i="207"/>
  <c r="AK67" i="207"/>
  <c r="AK68" i="207"/>
  <c r="AL68" i="207" s="1"/>
  <c r="AM68" i="207" s="1"/>
  <c r="AK69" i="207"/>
  <c r="AK70" i="207"/>
  <c r="AL70" i="207" s="1"/>
  <c r="AK71" i="207"/>
  <c r="AL71" i="207" s="1"/>
  <c r="AK72" i="207"/>
  <c r="AL72" i="207" s="1"/>
  <c r="AM72" i="207" s="1"/>
  <c r="AK73" i="207"/>
  <c r="AK74" i="207"/>
  <c r="AL74" i="207" s="1"/>
  <c r="AL61" i="207"/>
  <c r="AL63" i="207"/>
  <c r="AL65" i="207"/>
  <c r="AL69" i="207"/>
  <c r="AL73" i="207"/>
  <c r="AM73" i="207" s="1"/>
  <c r="AN73" i="207" s="1"/>
  <c r="AO73" i="207" s="1"/>
  <c r="AK50" i="206"/>
  <c r="AL50" i="206"/>
  <c r="AM50" i="206" s="1"/>
  <c r="AN50" i="206" s="1"/>
  <c r="AK42" i="206"/>
  <c r="AK44" i="206"/>
  <c r="AL44" i="206" s="1"/>
  <c r="AK45" i="206"/>
  <c r="AL45" i="206" s="1"/>
  <c r="AK46" i="206"/>
  <c r="AL46" i="206" s="1"/>
  <c r="AK47" i="206"/>
  <c r="AK48" i="206"/>
  <c r="AK49" i="206"/>
  <c r="AL49" i="206" s="1"/>
  <c r="AM49" i="206" s="1"/>
  <c r="AN49" i="206" s="1"/>
  <c r="AO49" i="206" s="1"/>
  <c r="AK52" i="206"/>
  <c r="AL52" i="206" s="1"/>
  <c r="AK53" i="206"/>
  <c r="AK54" i="206"/>
  <c r="AK55" i="206"/>
  <c r="AK56" i="206"/>
  <c r="AL56" i="206" s="1"/>
  <c r="AK57" i="206"/>
  <c r="AK58" i="206"/>
  <c r="AL58" i="206" s="1"/>
  <c r="AM58" i="206" s="1"/>
  <c r="AN58" i="206" s="1"/>
  <c r="AO58" i="206" s="1"/>
  <c r="AK60" i="206"/>
  <c r="AL60" i="206" s="1"/>
  <c r="AK61" i="206"/>
  <c r="AL61" i="206" s="1"/>
  <c r="AK62" i="206"/>
  <c r="AK64" i="206"/>
  <c r="AL64" i="206" s="1"/>
  <c r="AK65" i="206"/>
  <c r="AK66" i="206"/>
  <c r="AL66" i="206" s="1"/>
  <c r="AM66" i="206" s="1"/>
  <c r="AK67" i="206"/>
  <c r="AK68" i="206"/>
  <c r="AL68" i="206" s="1"/>
  <c r="AM68" i="206" s="1"/>
  <c r="AK69" i="206"/>
  <c r="AK70" i="206"/>
  <c r="AK72" i="206"/>
  <c r="AL72" i="206" s="1"/>
  <c r="AM72" i="206" s="1"/>
  <c r="AN72" i="206" s="1"/>
  <c r="AO72" i="206" s="1"/>
  <c r="AK76" i="206"/>
  <c r="AL76" i="206" s="1"/>
  <c r="AM76" i="206" s="1"/>
  <c r="AK77" i="206"/>
  <c r="AL77" i="206" s="1"/>
  <c r="AM77" i="206" s="1"/>
  <c r="AM65" i="213"/>
  <c r="AO65" i="213" s="1"/>
  <c r="AM80" i="215"/>
  <c r="AN80" i="215" s="1"/>
  <c r="AO80" i="215" s="1"/>
  <c r="AM76" i="215"/>
  <c r="AM64" i="215"/>
  <c r="AN64" i="215" s="1"/>
  <c r="AO64" i="215" s="1"/>
  <c r="AM60" i="215"/>
  <c r="AO60" i="215" s="1"/>
  <c r="AN64" i="214"/>
  <c r="AN58" i="213"/>
  <c r="AO58" i="213" s="1"/>
  <c r="AM98" i="216"/>
  <c r="AM96" i="216"/>
  <c r="AO96" i="216" s="1"/>
  <c r="AM94" i="216"/>
  <c r="AM81" i="216"/>
  <c r="AN81" i="216" s="1"/>
  <c r="AM79" i="216"/>
  <c r="AM77" i="216"/>
  <c r="AO77" i="216" s="1"/>
  <c r="AM75" i="216"/>
  <c r="AM73" i="216"/>
  <c r="AN73" i="216" s="1"/>
  <c r="AM71" i="216"/>
  <c r="AM69" i="216"/>
  <c r="AO69" i="216" s="1"/>
  <c r="AM67" i="216"/>
  <c r="AM65" i="216"/>
  <c r="AN65" i="216" s="1"/>
  <c r="AM63" i="216"/>
  <c r="AM61" i="216"/>
  <c r="AO61" i="216" s="1"/>
  <c r="AM59" i="216"/>
  <c r="AM93" i="215"/>
  <c r="AN93" i="215" s="1"/>
  <c r="AO93" i="215" s="1"/>
  <c r="AM91" i="215"/>
  <c r="AM79" i="215"/>
  <c r="AN79" i="215" s="1"/>
  <c r="AO79" i="215" s="1"/>
  <c r="AM77" i="215"/>
  <c r="AM71" i="215"/>
  <c r="AN71" i="215" s="1"/>
  <c r="AO71" i="215" s="1"/>
  <c r="AM69" i="215"/>
  <c r="AM63" i="215"/>
  <c r="AN63" i="215" s="1"/>
  <c r="AO63" i="215" s="1"/>
  <c r="AM61" i="215"/>
  <c r="AM99" i="214"/>
  <c r="AM91" i="214"/>
  <c r="AN76" i="216"/>
  <c r="AO76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 s="1"/>
  <c r="AO88" i="213" s="1"/>
  <c r="AM86" i="213"/>
  <c r="AM84" i="213"/>
  <c r="AN84" i="213" s="1"/>
  <c r="AO84" i="213" s="1"/>
  <c r="AM82" i="213"/>
  <c r="AM80" i="213"/>
  <c r="AN80" i="213" s="1"/>
  <c r="AO80" i="213" s="1"/>
  <c r="AM78" i="213"/>
  <c r="AM76" i="213"/>
  <c r="AN76" i="213" s="1"/>
  <c r="AO76" i="213" s="1"/>
  <c r="AM74" i="213"/>
  <c r="AM72" i="213"/>
  <c r="AN72" i="213" s="1"/>
  <c r="AM70" i="213"/>
  <c r="AM68" i="213"/>
  <c r="AN68" i="213" s="1"/>
  <c r="AO68" i="213" s="1"/>
  <c r="AM66" i="213"/>
  <c r="AM64" i="213"/>
  <c r="AN64" i="213" s="1"/>
  <c r="AO64" i="213" s="1"/>
  <c r="AM62" i="213"/>
  <c r="AN62" i="213" s="1"/>
  <c r="AO62" i="213" s="1"/>
  <c r="AM60" i="213"/>
  <c r="AN60" i="213" s="1"/>
  <c r="AO60" i="213" s="1"/>
  <c r="AN89" i="213"/>
  <c r="AO89" i="213"/>
  <c r="AN85" i="213"/>
  <c r="AO85" i="213" s="1"/>
  <c r="AN81" i="213"/>
  <c r="AO81" i="213" s="1"/>
  <c r="AN77" i="213"/>
  <c r="AO77" i="213" s="1"/>
  <c r="AN73" i="213"/>
  <c r="AO73" i="213" s="1"/>
  <c r="AN69" i="213"/>
  <c r="AO69" i="213" s="1"/>
  <c r="AN65" i="213"/>
  <c r="AN61" i="213"/>
  <c r="AO61" i="213" s="1"/>
  <c r="AM78" i="216"/>
  <c r="AM66" i="216"/>
  <c r="AN66" i="216" s="1"/>
  <c r="AO66" i="216" s="1"/>
  <c r="AM58" i="216"/>
  <c r="AK97" i="215"/>
  <c r="AM100" i="214"/>
  <c r="AM98" i="214"/>
  <c r="AM92" i="214"/>
  <c r="AN92" i="214" s="1"/>
  <c r="AO92" i="214" s="1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 s="1"/>
  <c r="AM79" i="213"/>
  <c r="AO79" i="213" s="1"/>
  <c r="AM75" i="213"/>
  <c r="AN75" i="213" s="1"/>
  <c r="AO75" i="213" s="1"/>
  <c r="AM71" i="213"/>
  <c r="AN71" i="213" s="1"/>
  <c r="AM67" i="213"/>
  <c r="AN67" i="213"/>
  <c r="AM63" i="213"/>
  <c r="AM59" i="213"/>
  <c r="AM92" i="213" s="1"/>
  <c r="AK92" i="213"/>
  <c r="AN64" i="207"/>
  <c r="AO64" i="207" s="1"/>
  <c r="AM65" i="207"/>
  <c r="AN65" i="207" s="1"/>
  <c r="AO65" i="207" s="1"/>
  <c r="AM61" i="207"/>
  <c r="AN61" i="207" s="1"/>
  <c r="AL48" i="206"/>
  <c r="AL70" i="206"/>
  <c r="AM70" i="206" s="1"/>
  <c r="AL69" i="206"/>
  <c r="AM69" i="206" s="1"/>
  <c r="AL65" i="206"/>
  <c r="AM65" i="206" s="1"/>
  <c r="AL62" i="206"/>
  <c r="AM62" i="206" s="1"/>
  <c r="AL57" i="206"/>
  <c r="AM57" i="206" s="1"/>
  <c r="AL54" i="206"/>
  <c r="AL53" i="206"/>
  <c r="AL42" i="206"/>
  <c r="AM42" i="206" s="1"/>
  <c r="AN42" i="206" s="1"/>
  <c r="AO42" i="206" s="1"/>
  <c r="AO68" i="214"/>
  <c r="AO72" i="214"/>
  <c r="AO76" i="214"/>
  <c r="AO80" i="214"/>
  <c r="AO84" i="214"/>
  <c r="AO88" i="214"/>
  <c r="AN98" i="214"/>
  <c r="AO98" i="214" s="1"/>
  <c r="AN63" i="213"/>
  <c r="AO63" i="213" s="1"/>
  <c r="AN79" i="213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94" i="216"/>
  <c r="AO94" i="216"/>
  <c r="AO67" i="213"/>
  <c r="AN78" i="216"/>
  <c r="AO78" i="216" s="1"/>
  <c r="AN100" i="214"/>
  <c r="AO100" i="214"/>
  <c r="AO90" i="213"/>
  <c r="AN61" i="215"/>
  <c r="AN69" i="215"/>
  <c r="AN77" i="215"/>
  <c r="AN91" i="215"/>
  <c r="AN61" i="216"/>
  <c r="AN69" i="216"/>
  <c r="AN77" i="216"/>
  <c r="AN96" i="216"/>
  <c r="AM53" i="206"/>
  <c r="AN53" i="206" s="1"/>
  <c r="AO53" i="206" s="1"/>
  <c r="AN68" i="207" l="1"/>
  <c r="AO68" i="207" s="1"/>
  <c r="AM63" i="207"/>
  <c r="AN72" i="207"/>
  <c r="AO72" i="207" s="1"/>
  <c r="AM60" i="206"/>
  <c r="AN60" i="206" s="1"/>
  <c r="AO60" i="206" s="1"/>
  <c r="AN46" i="206"/>
  <c r="AO46" i="206" s="1"/>
  <c r="AM44" i="206"/>
  <c r="AN44" i="206" s="1"/>
  <c r="AO44" i="206" s="1"/>
  <c r="AM46" i="206"/>
  <c r="AN68" i="206"/>
  <c r="AO68" i="206" s="1"/>
  <c r="AN62" i="206"/>
  <c r="AO62" i="206" s="1"/>
  <c r="AM54" i="206"/>
  <c r="AM48" i="206"/>
  <c r="AN48" i="206" s="1"/>
  <c r="AO48" i="206" s="1"/>
  <c r="AN54" i="206"/>
  <c r="AO54" i="206" s="1"/>
  <c r="AO50" i="206"/>
  <c r="AK79" i="206"/>
  <c r="AL47" i="206"/>
  <c r="AM47" i="206" s="1"/>
  <c r="AL55" i="206"/>
  <c r="AN55" i="206" s="1"/>
  <c r="AO55" i="206" s="1"/>
  <c r="AL67" i="206"/>
  <c r="AM67" i="206" s="1"/>
  <c r="AN67" i="206" s="1"/>
  <c r="AK30" i="233"/>
  <c r="AM43" i="229"/>
  <c r="AN63" i="207"/>
  <c r="AO63" i="207" s="1"/>
  <c r="AM69" i="207"/>
  <c r="AN69" i="207" s="1"/>
  <c r="AK75" i="207"/>
  <c r="AM70" i="207"/>
  <c r="AM62" i="207"/>
  <c r="AL57" i="207"/>
  <c r="AM57" i="207" s="1"/>
  <c r="AN57" i="207" s="1"/>
  <c r="AO57" i="207" s="1"/>
  <c r="AM71" i="207"/>
  <c r="AN71" i="207" s="1"/>
  <c r="AO71" i="207" s="1"/>
  <c r="AL67" i="207"/>
  <c r="AM67" i="207" s="1"/>
  <c r="AM74" i="207"/>
  <c r="AO61" i="207"/>
  <c r="AN74" i="207"/>
  <c r="AO74" i="207" s="1"/>
  <c r="AL66" i="207"/>
  <c r="AN61" i="206"/>
  <c r="AO61" i="206" s="1"/>
  <c r="AM64" i="206"/>
  <c r="AL78" i="206"/>
  <c r="AM78" i="206" s="1"/>
  <c r="AL63" i="206"/>
  <c r="AL43" i="206"/>
  <c r="AM43" i="206" s="1"/>
  <c r="AM52" i="206"/>
  <c r="AN52" i="206" s="1"/>
  <c r="AM61" i="206"/>
  <c r="AN71" i="206"/>
  <c r="AO71" i="206" s="1"/>
  <c r="AM55" i="206"/>
  <c r="AL71" i="206"/>
  <c r="AM71" i="206" s="1"/>
  <c r="AM45" i="206"/>
  <c r="AN45" i="206" s="1"/>
  <c r="AO45" i="206" s="1"/>
  <c r="AJ79" i="206"/>
  <c r="AN59" i="213"/>
  <c r="AO59" i="213" s="1"/>
  <c r="AO83" i="213"/>
  <c r="AO72" i="213"/>
  <c r="AN59" i="207"/>
  <c r="AO59" i="207" s="1"/>
  <c r="AL56" i="207"/>
  <c r="AM56" i="207" s="1"/>
  <c r="AN60" i="207"/>
  <c r="AO60" i="207" s="1"/>
  <c r="AM58" i="207"/>
  <c r="AN58" i="207" s="1"/>
  <c r="AO58" i="207" s="1"/>
  <c r="AJ75" i="207"/>
  <c r="AN57" i="206"/>
  <c r="AO57" i="206" s="1"/>
  <c r="AM56" i="206"/>
  <c r="AM59" i="206"/>
  <c r="AN59" i="206" s="1"/>
  <c r="AO59" i="206" s="1"/>
  <c r="AM51" i="206"/>
  <c r="AL99" i="216"/>
  <c r="AM62" i="216"/>
  <c r="AO98" i="216"/>
  <c r="AN97" i="216"/>
  <c r="AM93" i="216"/>
  <c r="AN93" i="216"/>
  <c r="AO93" i="216"/>
  <c r="AN74" i="216"/>
  <c r="AO74" i="216" s="1"/>
  <c r="AM80" i="216"/>
  <c r="AN80" i="216" s="1"/>
  <c r="AO80" i="216" s="1"/>
  <c r="AM64" i="216"/>
  <c r="AM99" i="216" s="1"/>
  <c r="AO81" i="216"/>
  <c r="AO73" i="216"/>
  <c r="AO65" i="216"/>
  <c r="AO58" i="216"/>
  <c r="AO82" i="216"/>
  <c r="AN95" i="216"/>
  <c r="AO95" i="216" s="1"/>
  <c r="AM83" i="216"/>
  <c r="AN62" i="216"/>
  <c r="AO62" i="216" s="1"/>
  <c r="AL54" i="216"/>
  <c r="AJ99" i="216"/>
  <c r="AM72" i="216"/>
  <c r="AN72" i="216" s="1"/>
  <c r="AO72" i="216" s="1"/>
  <c r="AO92" i="216"/>
  <c r="AN70" i="216"/>
  <c r="AO70" i="216" s="1"/>
  <c r="AO97" i="216"/>
  <c r="AN84" i="216"/>
  <c r="AO84" i="216" s="1"/>
  <c r="AN57" i="215"/>
  <c r="AL97" i="215"/>
  <c r="AN62" i="215"/>
  <c r="AO62" i="215" s="1"/>
  <c r="AO57" i="215"/>
  <c r="AN66" i="215"/>
  <c r="AO84" i="215"/>
  <c r="AO68" i="215"/>
  <c r="AO76" i="215"/>
  <c r="AN92" i="215"/>
  <c r="AO92" i="215" s="1"/>
  <c r="AN73" i="215"/>
  <c r="AO73" i="215" s="1"/>
  <c r="AN78" i="215"/>
  <c r="AO78" i="215" s="1"/>
  <c r="AM70" i="215"/>
  <c r="AM97" i="215" s="1"/>
  <c r="AM65" i="215"/>
  <c r="AN65" i="215" s="1"/>
  <c r="AM81" i="215"/>
  <c r="AM66" i="215"/>
  <c r="AO66" i="215" s="1"/>
  <c r="AN95" i="215"/>
  <c r="AO95" i="215" s="1"/>
  <c r="AM82" i="215"/>
  <c r="AN82" i="215" s="1"/>
  <c r="AO82" i="215" s="1"/>
  <c r="AO83" i="215"/>
  <c r="AO75" i="215"/>
  <c r="AO67" i="215"/>
  <c r="AO59" i="215"/>
  <c r="AM74" i="215"/>
  <c r="AN74" i="215" s="1"/>
  <c r="AO74" i="215" s="1"/>
  <c r="AM92" i="215"/>
  <c r="AL93" i="214"/>
  <c r="AN70" i="206"/>
  <c r="AO70" i="206" s="1"/>
  <c r="AN65" i="206"/>
  <c r="AO65" i="206" s="1"/>
  <c r="AN69" i="206"/>
  <c r="AO69" i="206" s="1"/>
  <c r="AN76" i="206"/>
  <c r="AO76" i="206" s="1"/>
  <c r="AN92" i="213"/>
  <c r="AO71" i="213"/>
  <c r="AO58" i="215"/>
  <c r="AN47" i="206"/>
  <c r="AO47" i="206" s="1"/>
  <c r="AN66" i="206"/>
  <c r="AO66" i="206" s="1"/>
  <c r="AN77" i="206"/>
  <c r="AO77" i="206" s="1"/>
  <c r="AN43" i="206"/>
  <c r="AN49" i="230"/>
  <c r="AN47" i="230"/>
  <c r="AN45" i="230"/>
  <c r="AN43" i="230"/>
  <c r="AN41" i="230"/>
  <c r="AN39" i="230"/>
  <c r="AN37" i="230"/>
  <c r="AN35" i="230"/>
  <c r="AN33" i="230"/>
  <c r="AN48" i="230"/>
  <c r="AN46" i="230"/>
  <c r="AN44" i="230"/>
  <c r="AO44" i="230" s="1"/>
  <c r="AN40" i="230"/>
  <c r="AN38" i="230"/>
  <c r="AN36" i="230"/>
  <c r="AO36" i="230" s="1"/>
  <c r="AN34" i="230"/>
  <c r="AO34" i="230" s="1"/>
  <c r="AM64" i="231"/>
  <c r="AK92" i="232"/>
  <c r="AN42" i="230"/>
  <c r="AO42" i="230" s="1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38" i="206"/>
  <c r="AM45" i="228"/>
  <c r="AJ54" i="216"/>
  <c r="AJ53" i="215"/>
  <c r="AL64" i="235"/>
  <c r="AM64" i="235" s="1"/>
  <c r="AL63" i="235"/>
  <c r="AL62" i="235"/>
  <c r="AL61" i="235"/>
  <c r="AL60" i="235"/>
  <c r="AM60" i="235" s="1"/>
  <c r="AL59" i="235"/>
  <c r="AL58" i="235"/>
  <c r="AL57" i="235"/>
  <c r="AL56" i="235"/>
  <c r="AM56" i="235" s="1"/>
  <c r="AN56" i="235" s="1"/>
  <c r="AL55" i="235"/>
  <c r="AL54" i="235"/>
  <c r="AL53" i="235"/>
  <c r="AL52" i="235"/>
  <c r="AM52" i="235" s="1"/>
  <c r="AN52" i="235" s="1"/>
  <c r="AL51" i="235"/>
  <c r="AL50" i="235"/>
  <c r="AL49" i="235"/>
  <c r="AL48" i="235"/>
  <c r="AM48" i="235" s="1"/>
  <c r="AN48" i="235" s="1"/>
  <c r="AL47" i="235"/>
  <c r="AM47" i="235" s="1"/>
  <c r="AL46" i="235"/>
  <c r="AK65" i="235"/>
  <c r="AL45" i="235"/>
  <c r="AM45" i="235" s="1"/>
  <c r="AL44" i="235"/>
  <c r="AL43" i="235"/>
  <c r="AL42" i="235"/>
  <c r="AL41" i="235"/>
  <c r="AM41" i="235" s="1"/>
  <c r="AN41" i="235" s="1"/>
  <c r="AL40" i="235"/>
  <c r="AL39" i="235"/>
  <c r="AM63" i="235"/>
  <c r="AM62" i="235"/>
  <c r="AM61" i="235"/>
  <c r="AM59" i="235"/>
  <c r="AM58" i="235"/>
  <c r="AM57" i="235"/>
  <c r="AN57" i="235" s="1"/>
  <c r="AM55" i="235"/>
  <c r="AM54" i="235"/>
  <c r="AM53" i="235"/>
  <c r="AM51" i="235"/>
  <c r="AM50" i="235"/>
  <c r="AM49" i="235"/>
  <c r="AM46" i="235"/>
  <c r="AN61" i="235"/>
  <c r="AN53" i="235"/>
  <c r="AN49" i="235"/>
  <c r="AM35" i="234"/>
  <c r="AM56" i="234"/>
  <c r="AM53" i="234"/>
  <c r="AM52" i="234"/>
  <c r="AM49" i="234"/>
  <c r="AN49" i="234" s="1"/>
  <c r="AO49" i="234" s="1"/>
  <c r="AM48" i="234"/>
  <c r="AN48" i="234" s="1"/>
  <c r="AO48" i="234" s="1"/>
  <c r="AM45" i="234"/>
  <c r="AN45" i="234" s="1"/>
  <c r="AO45" i="234" s="1"/>
  <c r="AM44" i="234"/>
  <c r="AN44" i="234" s="1"/>
  <c r="AO44" i="234" s="1"/>
  <c r="AN56" i="234"/>
  <c r="AO56" i="234" s="1"/>
  <c r="AN53" i="234"/>
  <c r="AN52" i="234"/>
  <c r="AO52" i="234" s="1"/>
  <c r="AN41" i="234"/>
  <c r="AO41" i="234" s="1"/>
  <c r="AL40" i="234"/>
  <c r="AL39" i="234"/>
  <c r="AM39" i="234" s="1"/>
  <c r="AN39" i="234" s="1"/>
  <c r="AL38" i="234"/>
  <c r="AL37" i="234"/>
  <c r="AL36" i="234"/>
  <c r="AL55" i="234"/>
  <c r="AM55" i="234" s="1"/>
  <c r="AL54" i="234"/>
  <c r="AL51" i="234"/>
  <c r="AL50" i="234"/>
  <c r="AL47" i="234"/>
  <c r="AM47" i="234" s="1"/>
  <c r="AL46" i="234"/>
  <c r="AL43" i="234"/>
  <c r="AL42" i="234"/>
  <c r="AM40" i="234"/>
  <c r="AM38" i="234"/>
  <c r="AM37" i="234"/>
  <c r="AM36" i="234"/>
  <c r="AK57" i="234"/>
  <c r="AN40" i="234"/>
  <c r="AN36" i="234"/>
  <c r="AN35" i="234"/>
  <c r="AN38" i="233"/>
  <c r="AO38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L42" i="233"/>
  <c r="AM42" i="233" s="1"/>
  <c r="AL41" i="233"/>
  <c r="AM41" i="233" s="1"/>
  <c r="AN40" i="233"/>
  <c r="AO40" i="233" s="1"/>
  <c r="AL39" i="233"/>
  <c r="AL37" i="233"/>
  <c r="AL35" i="233"/>
  <c r="AM39" i="233"/>
  <c r="AM37" i="233"/>
  <c r="AO34" i="233"/>
  <c r="AK56" i="233"/>
  <c r="AN55" i="233"/>
  <c r="AN54" i="233"/>
  <c r="AN51" i="233"/>
  <c r="AN50" i="233"/>
  <c r="AN47" i="233"/>
  <c r="AN46" i="233"/>
  <c r="AN43" i="233"/>
  <c r="AN42" i="233"/>
  <c r="AM36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M74" i="232" s="1"/>
  <c r="AN74" i="232" s="1"/>
  <c r="AL73" i="232"/>
  <c r="AL72" i="232"/>
  <c r="AM72" i="232" s="1"/>
  <c r="AL71" i="232"/>
  <c r="AL70" i="232"/>
  <c r="AL69" i="232"/>
  <c r="AL68" i="232"/>
  <c r="AL67" i="232"/>
  <c r="AL66" i="232"/>
  <c r="AL65" i="232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3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M72" i="231" s="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O32" i="230"/>
  <c r="AO48" i="230"/>
  <c r="AO46" i="230"/>
  <c r="AO40" i="230"/>
  <c r="AO38" i="230"/>
  <c r="AM50" i="230"/>
  <c r="AL50" i="230"/>
  <c r="AO49" i="230"/>
  <c r="AO47" i="230"/>
  <c r="AO45" i="230"/>
  <c r="AO43" i="230"/>
  <c r="AO41" i="230"/>
  <c r="AO39" i="230"/>
  <c r="AO37" i="230"/>
  <c r="AO35" i="230"/>
  <c r="AO33" i="230"/>
  <c r="AN41" i="229"/>
  <c r="AN39" i="229"/>
  <c r="AL60" i="229"/>
  <c r="AL59" i="229"/>
  <c r="AL58" i="229"/>
  <c r="AL57" i="229"/>
  <c r="AL56" i="229"/>
  <c r="AL55" i="229"/>
  <c r="AL54" i="229"/>
  <c r="AL53" i="229"/>
  <c r="AL52" i="229"/>
  <c r="AL51" i="229"/>
  <c r="AL50" i="229"/>
  <c r="AL49" i="229"/>
  <c r="AL48" i="229"/>
  <c r="AL47" i="229"/>
  <c r="AL46" i="229"/>
  <c r="AL45" i="229"/>
  <c r="AL44" i="229"/>
  <c r="AN43" i="229"/>
  <c r="AO43" i="229" s="1"/>
  <c r="AM42" i="229"/>
  <c r="AO41" i="229"/>
  <c r="AM40" i="229"/>
  <c r="AN40" i="229" s="1"/>
  <c r="AO39" i="229"/>
  <c r="AM38" i="229"/>
  <c r="AK61" i="229"/>
  <c r="AM60" i="229"/>
  <c r="AM59" i="229"/>
  <c r="AM58" i="229"/>
  <c r="AN58" i="229" s="1"/>
  <c r="AM57" i="229"/>
  <c r="AM56" i="229"/>
  <c r="AM55" i="229"/>
  <c r="AM54" i="229"/>
  <c r="AN54" i="229" s="1"/>
  <c r="AM53" i="229"/>
  <c r="AM52" i="229"/>
  <c r="AM51" i="229"/>
  <c r="AM50" i="229"/>
  <c r="AN50" i="229" s="1"/>
  <c r="AM49" i="229"/>
  <c r="AM48" i="229"/>
  <c r="AM47" i="229"/>
  <c r="AM46" i="229"/>
  <c r="AN46" i="229" s="1"/>
  <c r="AM45" i="229"/>
  <c r="AM44" i="229"/>
  <c r="AN57" i="229"/>
  <c r="AN53" i="229"/>
  <c r="AN49" i="229"/>
  <c r="AN45" i="229"/>
  <c r="AM37" i="229"/>
  <c r="AM38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L58" i="228"/>
  <c r="AL57" i="228"/>
  <c r="AL56" i="228"/>
  <c r="AL55" i="228"/>
  <c r="AL54" i="228"/>
  <c r="AL53" i="228"/>
  <c r="AL52" i="228"/>
  <c r="AM52" i="228" s="1"/>
  <c r="AL51" i="228"/>
  <c r="AL50" i="228"/>
  <c r="AM50" i="228" s="1"/>
  <c r="AN50" i="228" s="1"/>
  <c r="AL49" i="228"/>
  <c r="AL48" i="228"/>
  <c r="AM48" i="228" s="1"/>
  <c r="AL47" i="228"/>
  <c r="AL46" i="228"/>
  <c r="AM46" i="228" s="1"/>
  <c r="AN46" i="228" s="1"/>
  <c r="AL43" i="228"/>
  <c r="AL42" i="228"/>
  <c r="AL41" i="228"/>
  <c r="AL40" i="228"/>
  <c r="AL39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9" i="228"/>
  <c r="AM58" i="228"/>
  <c r="AM57" i="228"/>
  <c r="AM56" i="228"/>
  <c r="AM55" i="228"/>
  <c r="AM54" i="228"/>
  <c r="AM53" i="228"/>
  <c r="AM51" i="228"/>
  <c r="AM49" i="228"/>
  <c r="AM47" i="228"/>
  <c r="AN71" i="228"/>
  <c r="AN70" i="228"/>
  <c r="AN67" i="228"/>
  <c r="AN66" i="228"/>
  <c r="AN63" i="228"/>
  <c r="AN62" i="228"/>
  <c r="AN59" i="228"/>
  <c r="AN58" i="228"/>
  <c r="AN55" i="228"/>
  <c r="AN54" i="228"/>
  <c r="AN51" i="228"/>
  <c r="AN47" i="228"/>
  <c r="AN45" i="228"/>
  <c r="AO45" i="228" s="1"/>
  <c r="AM44" i="228"/>
  <c r="AM43" i="228"/>
  <c r="AN43" i="228" s="1"/>
  <c r="AM41" i="228"/>
  <c r="AM40" i="228"/>
  <c r="AN40" i="228" s="1"/>
  <c r="AM39" i="228"/>
  <c r="AN39" i="228" s="1"/>
  <c r="AK72" i="228"/>
  <c r="AN38" i="228"/>
  <c r="AL54" i="213"/>
  <c r="AL60" i="214"/>
  <c r="AJ54" i="213"/>
  <c r="AL53" i="215"/>
  <c r="AK54" i="216"/>
  <c r="AJ52" i="207"/>
  <c r="AK52" i="207"/>
  <c r="AL52" i="207"/>
  <c r="AK60" i="214"/>
  <c r="AK53" i="215"/>
  <c r="AK54" i="213"/>
  <c r="AL38" i="206"/>
  <c r="AK38" i="206"/>
  <c r="AL92" i="232" l="1"/>
  <c r="AL79" i="206"/>
  <c r="AN64" i="235"/>
  <c r="AN60" i="235"/>
  <c r="AO53" i="234"/>
  <c r="AL56" i="233"/>
  <c r="AN50" i="230"/>
  <c r="AN66" i="207"/>
  <c r="AO66" i="207" s="1"/>
  <c r="AN70" i="207"/>
  <c r="AO70" i="207"/>
  <c r="AM66" i="207"/>
  <c r="AO69" i="207"/>
  <c r="AN67" i="207"/>
  <c r="AO67" i="207" s="1"/>
  <c r="AN62" i="207"/>
  <c r="AO62" i="207" s="1"/>
  <c r="AO64" i="206"/>
  <c r="AM63" i="206"/>
  <c r="AN56" i="206"/>
  <c r="AO56" i="206" s="1"/>
  <c r="AN78" i="206"/>
  <c r="AO78" i="206" s="1"/>
  <c r="AN64" i="206"/>
  <c r="AO67" i="206"/>
  <c r="AO52" i="206"/>
  <c r="AO92" i="213"/>
  <c r="AN56" i="207"/>
  <c r="AO56" i="207" s="1"/>
  <c r="AN51" i="206"/>
  <c r="AO51" i="206" s="1"/>
  <c r="AN83" i="216"/>
  <c r="AO83" i="216" s="1"/>
  <c r="AN64" i="216"/>
  <c r="AN97" i="215"/>
  <c r="AO65" i="215"/>
  <c r="AO81" i="215"/>
  <c r="AN81" i="215"/>
  <c r="AO97" i="215"/>
  <c r="AN70" i="215"/>
  <c r="AO70" i="215" s="1"/>
  <c r="AO45" i="229"/>
  <c r="AN47" i="229"/>
  <c r="AO47" i="229" s="1"/>
  <c r="AO49" i="229"/>
  <c r="AN51" i="229"/>
  <c r="AO53" i="229"/>
  <c r="AN55" i="229"/>
  <c r="AO55" i="229" s="1"/>
  <c r="AO57" i="229"/>
  <c r="AN59" i="229"/>
  <c r="AO66" i="231"/>
  <c r="AN68" i="231"/>
  <c r="AO70" i="231"/>
  <c r="AN72" i="231"/>
  <c r="AO72" i="231" s="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36" i="234"/>
  <c r="AN38" i="234"/>
  <c r="AO38" i="234" s="1"/>
  <c r="AO40" i="234"/>
  <c r="AL75" i="207"/>
  <c r="AM75" i="207"/>
  <c r="AO51" i="229"/>
  <c r="AO59" i="229"/>
  <c r="AL61" i="229"/>
  <c r="AN44" i="229"/>
  <c r="AO44" i="229" s="1"/>
  <c r="AO46" i="229"/>
  <c r="AN48" i="229"/>
  <c r="AO48" i="229" s="1"/>
  <c r="AO50" i="229"/>
  <c r="AN52" i="229"/>
  <c r="AO52" i="229" s="1"/>
  <c r="AO54" i="229"/>
  <c r="AN56" i="229"/>
  <c r="AO56" i="229" s="1"/>
  <c r="AO58" i="229"/>
  <c r="AN60" i="229"/>
  <c r="AO60" i="229" s="1"/>
  <c r="AO68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5" i="233"/>
  <c r="AN37" i="234"/>
  <c r="AO37" i="234" s="1"/>
  <c r="AO39" i="234"/>
  <c r="AO93" i="214"/>
  <c r="AO43" i="206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7" i="233"/>
  <c r="AO40" i="228"/>
  <c r="AO46" i="228"/>
  <c r="AN48" i="228"/>
  <c r="AO50" i="228"/>
  <c r="AN52" i="228"/>
  <c r="AO52" i="228" s="1"/>
  <c r="AO54" i="228"/>
  <c r="AN56" i="228"/>
  <c r="AO58" i="228"/>
  <c r="AN60" i="228"/>
  <c r="AO60" i="228" s="1"/>
  <c r="AO62" i="228"/>
  <c r="AN64" i="228"/>
  <c r="AO66" i="228"/>
  <c r="AN68" i="228"/>
  <c r="AO68" i="228" s="1"/>
  <c r="AO70" i="228"/>
  <c r="AO48" i="228"/>
  <c r="AO56" i="228"/>
  <c r="AO64" i="228"/>
  <c r="AN41" i="228"/>
  <c r="AO41" i="228" s="1"/>
  <c r="AO43" i="228"/>
  <c r="AO47" i="228"/>
  <c r="AN49" i="228"/>
  <c r="AO49" i="228" s="1"/>
  <c r="AO51" i="228"/>
  <c r="AN53" i="228"/>
  <c r="AO53" i="228" s="1"/>
  <c r="AO55" i="228"/>
  <c r="AN57" i="228"/>
  <c r="AO57" i="228" s="1"/>
  <c r="AO59" i="228"/>
  <c r="AN61" i="228"/>
  <c r="AO61" i="228" s="1"/>
  <c r="AO63" i="228"/>
  <c r="AN65" i="228"/>
  <c r="AO65" i="228" s="1"/>
  <c r="AO67" i="228"/>
  <c r="AN69" i="228"/>
  <c r="AO69" i="228" s="1"/>
  <c r="AO71" i="228"/>
  <c r="AN47" i="235"/>
  <c r="AO47" i="235" s="1"/>
  <c r="AO49" i="235"/>
  <c r="AN51" i="235"/>
  <c r="AO51" i="235" s="1"/>
  <c r="AO53" i="235"/>
  <c r="AN55" i="235"/>
  <c r="AO55" i="235" s="1"/>
  <c r="AO57" i="235"/>
  <c r="AN59" i="235"/>
  <c r="AO59" i="235" s="1"/>
  <c r="AO61" i="235"/>
  <c r="AN63" i="235"/>
  <c r="AO63" i="235" s="1"/>
  <c r="AN45" i="235"/>
  <c r="AO45" i="235" s="1"/>
  <c r="AN46" i="235"/>
  <c r="AO46" i="235" s="1"/>
  <c r="AO48" i="235"/>
  <c r="AN50" i="235"/>
  <c r="AO50" i="235" s="1"/>
  <c r="AO52" i="235"/>
  <c r="AN54" i="235"/>
  <c r="AO54" i="235" s="1"/>
  <c r="AO56" i="235"/>
  <c r="AN58" i="235"/>
  <c r="AO58" i="235" s="1"/>
  <c r="AO60" i="235"/>
  <c r="AN62" i="235"/>
  <c r="AO62" i="235" s="1"/>
  <c r="AO64" i="235"/>
  <c r="AM42" i="228"/>
  <c r="AL72" i="228"/>
  <c r="AL65" i="235"/>
  <c r="AM39" i="235"/>
  <c r="AM40" i="235"/>
  <c r="AN40" i="235" s="1"/>
  <c r="AO40" i="235" s="1"/>
  <c r="AM42" i="235"/>
  <c r="AM44" i="235"/>
  <c r="AN44" i="235" s="1"/>
  <c r="AO44" i="235" s="1"/>
  <c r="AO41" i="235"/>
  <c r="AM43" i="235"/>
  <c r="AN43" i="235" s="1"/>
  <c r="AN47" i="234"/>
  <c r="AO47" i="234" s="1"/>
  <c r="AN55" i="234"/>
  <c r="AO55" i="234" s="1"/>
  <c r="AM42" i="234"/>
  <c r="AN42" i="234" s="1"/>
  <c r="AO42" i="234" s="1"/>
  <c r="AM46" i="234"/>
  <c r="AN46" i="234" s="1"/>
  <c r="AO46" i="234" s="1"/>
  <c r="AM50" i="234"/>
  <c r="AM54" i="234"/>
  <c r="AN54" i="234" s="1"/>
  <c r="AO54" i="234" s="1"/>
  <c r="AL57" i="234"/>
  <c r="AN50" i="234"/>
  <c r="AO50" i="234" s="1"/>
  <c r="AM43" i="234"/>
  <c r="AN43" i="234" s="1"/>
  <c r="AO43" i="234" s="1"/>
  <c r="AM51" i="234"/>
  <c r="AN51" i="234" s="1"/>
  <c r="AO51" i="234" s="1"/>
  <c r="AO35" i="234"/>
  <c r="AM56" i="233"/>
  <c r="AO43" i="233"/>
  <c r="AO47" i="233"/>
  <c r="AO51" i="233"/>
  <c r="AO55" i="233"/>
  <c r="AN36" i="233"/>
  <c r="AO36" i="233" s="1"/>
  <c r="AN44" i="233"/>
  <c r="AO44" i="233" s="1"/>
  <c r="AN48" i="233"/>
  <c r="AO48" i="233" s="1"/>
  <c r="AN52" i="233"/>
  <c r="AO52" i="233" s="1"/>
  <c r="AO37" i="233"/>
  <c r="AN41" i="233"/>
  <c r="AO41" i="233" s="1"/>
  <c r="AN45" i="233"/>
  <c r="AO45" i="233" s="1"/>
  <c r="AN49" i="233"/>
  <c r="AO49" i="233" s="1"/>
  <c r="AN53" i="233"/>
  <c r="AO53" i="233" s="1"/>
  <c r="AN35" i="233"/>
  <c r="AN39" i="233"/>
  <c r="AO39" i="233" s="1"/>
  <c r="AO42" i="233"/>
  <c r="AO46" i="233"/>
  <c r="AO50" i="233"/>
  <c r="AO54" i="233"/>
  <c r="AO64" i="232"/>
  <c r="AN92" i="232"/>
  <c r="AM92" i="232"/>
  <c r="AN59" i="231"/>
  <c r="AO59" i="231" s="1"/>
  <c r="AN63" i="231"/>
  <c r="AO63" i="231" s="1"/>
  <c r="AO61" i="231"/>
  <c r="AM92" i="231"/>
  <c r="AN58" i="231"/>
  <c r="AO50" i="230"/>
  <c r="AN38" i="229"/>
  <c r="AO38" i="229" s="1"/>
  <c r="AN42" i="229"/>
  <c r="AO42" i="229" s="1"/>
  <c r="AO40" i="229"/>
  <c r="AM61" i="229"/>
  <c r="AN37" i="229"/>
  <c r="AN44" i="228"/>
  <c r="AO44" i="228" s="1"/>
  <c r="AO39" i="228"/>
  <c r="AM72" i="228"/>
  <c r="AO38" i="228"/>
  <c r="AM79" i="206" l="1"/>
  <c r="AN63" i="206"/>
  <c r="AO63" i="206" s="1"/>
  <c r="AO79" i="206" s="1"/>
  <c r="AN79" i="206"/>
  <c r="AO64" i="216"/>
  <c r="AO99" i="216" s="1"/>
  <c r="AN99" i="216"/>
  <c r="AO92" i="232"/>
  <c r="AN61" i="229"/>
  <c r="AN92" i="231"/>
  <c r="AN75" i="207"/>
  <c r="AO65" i="214"/>
  <c r="AO102" i="214" s="1"/>
  <c r="AN42" i="228"/>
  <c r="AO42" i="228" s="1"/>
  <c r="AO72" i="228" s="1"/>
  <c r="AM65" i="235"/>
  <c r="AN39" i="235"/>
  <c r="AN42" i="235"/>
  <c r="AO42" i="235" s="1"/>
  <c r="AO43" i="235"/>
  <c r="AN57" i="234"/>
  <c r="AO57" i="234"/>
  <c r="AM57" i="234"/>
  <c r="AN56" i="233"/>
  <c r="AO35" i="233"/>
  <c r="AO56" i="233" s="1"/>
  <c r="AO58" i="231"/>
  <c r="AO92" i="231" s="1"/>
  <c r="AO37" i="229"/>
  <c r="AO61" i="229" s="1"/>
  <c r="AO75" i="207" l="1"/>
  <c r="AN72" i="228"/>
  <c r="AN65" i="235"/>
  <c r="AO39" i="235"/>
  <c r="AO65" i="235" s="1"/>
</calcChain>
</file>

<file path=xl/comments1.xml><?xml version="1.0" encoding="utf-8"?>
<comments xmlns="http://schemas.openxmlformats.org/spreadsheetml/2006/main">
  <authors>
    <author>anhtuan</author>
  </authors>
  <commentList>
    <comment ref="K17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</t>
        </r>
      </text>
    </comment>
    <comment ref="K19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K22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TRỐN 3T SAU</t>
        </r>
      </text>
    </comment>
    <comment ref="K39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TRỐN 3T SAU</t>
        </r>
      </text>
    </comment>
  </commentList>
</comments>
</file>

<file path=xl/comments3.xml><?xml version="1.0" encoding="utf-8"?>
<comments xmlns="http://schemas.openxmlformats.org/spreadsheetml/2006/main">
  <authors>
    <author>win7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I72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NHỘM TÓC, QUẦN JEAN</t>
        </r>
      </text>
    </comment>
  </commentList>
</comments>
</file>

<file path=xl/comments5.xml><?xml version="1.0" encoding="utf-8"?>
<comments xmlns="http://schemas.openxmlformats.org/spreadsheetml/2006/main">
  <authors>
    <author>t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<sst xmlns="http://schemas.openxmlformats.org/spreadsheetml/2006/main" count="2974" uniqueCount="890">
  <si>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</si>
  <si>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</si>
  <si>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</si>
  <si>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</si>
  <si>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</si>
  <si>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</si>
  <si>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</si>
  <si>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</si>
  <si>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</si>
  <si>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</si>
  <si>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</si>
  <si>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</si>
  <si>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</si>
  <si>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</si>
  <si>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</si>
  <si>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</si>
  <si>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</si>
  <si>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</si>
  <si>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</si>
  <si>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</si>
  <si>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</si>
  <si>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</si>
  <si>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</si>
  <si>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</si>
  <si>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</si>
  <si>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</si>
  <si>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</si>
  <si>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</si>
  <si>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</si>
  <si>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Thắng</t>
  </si>
  <si>
    <t>Thư</t>
  </si>
  <si>
    <t>Nguyễn Hoàng</t>
  </si>
  <si>
    <t>Trân</t>
  </si>
  <si>
    <t>Trang</t>
  </si>
  <si>
    <t>Nguyễn Tấn</t>
  </si>
  <si>
    <t>Hùng</t>
  </si>
  <si>
    <t>Nguyễn Thanh</t>
  </si>
  <si>
    <t>Nam</t>
  </si>
  <si>
    <t>Cường</t>
  </si>
  <si>
    <t>Dương</t>
  </si>
  <si>
    <t>Hiền</t>
  </si>
  <si>
    <t>Long</t>
  </si>
  <si>
    <t>Ngọc</t>
  </si>
  <si>
    <t>Phúc</t>
  </si>
  <si>
    <t>Thanh</t>
  </si>
  <si>
    <t>Trí</t>
  </si>
  <si>
    <t>Trúc</t>
  </si>
  <si>
    <t>Lộc</t>
  </si>
  <si>
    <t>Trường</t>
  </si>
  <si>
    <t>Anh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</si>
  <si>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</si>
  <si>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</si>
  <si>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</si>
  <si>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</si>
  <si>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</si>
  <si>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</si>
  <si>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</si>
  <si>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</si>
  <si>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</si>
  <si>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</si>
  <si>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Duyên</t>
  </si>
  <si>
    <t>Yến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</si>
  <si>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</si>
  <si>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</si>
  <si>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</si>
  <si>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</si>
  <si>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</si>
  <si>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</si>
  <si>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</si>
  <si>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</si>
  <si>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>Mai</t>
  </si>
  <si>
    <t>Nguyễn Thị Thùy</t>
  </si>
  <si>
    <t>Danh</t>
  </si>
  <si>
    <t>Trinh</t>
  </si>
  <si>
    <t>Trần Văn</t>
  </si>
  <si>
    <t>Hải</t>
  </si>
  <si>
    <t>Lê Ngọc</t>
  </si>
  <si>
    <t>Nguyễn Mạnh</t>
  </si>
  <si>
    <t>Thảo</t>
  </si>
  <si>
    <t>Hà</t>
  </si>
  <si>
    <t>Huỳnh Thanh</t>
  </si>
  <si>
    <t>Nguyễn Thị Ngọc</t>
  </si>
  <si>
    <t>Hồng</t>
  </si>
  <si>
    <t>Huyền</t>
  </si>
  <si>
    <t>My</t>
  </si>
  <si>
    <t>Dung</t>
  </si>
  <si>
    <t>Hân</t>
  </si>
  <si>
    <t>Hằng</t>
  </si>
  <si>
    <t>Nguyễn Thị Thanh</t>
  </si>
  <si>
    <t>Thơ</t>
  </si>
  <si>
    <t>Uyên</t>
  </si>
  <si>
    <t>Đào</t>
  </si>
  <si>
    <t>Châu</t>
  </si>
  <si>
    <t>Phụng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</si>
  <si>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</si>
  <si>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</si>
  <si>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</si>
  <si>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</si>
  <si>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</si>
  <si>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</si>
  <si>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</si>
  <si>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</si>
  <si>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Hương</t>
  </si>
  <si>
    <t>Tuyền</t>
  </si>
  <si>
    <t>Quỳnh</t>
  </si>
  <si>
    <t>Hoàng Thị Thu</t>
  </si>
  <si>
    <t>Hồ Ngọc</t>
  </si>
  <si>
    <t>Nguyễn Trúc</t>
  </si>
  <si>
    <t>Võ Thị Kim</t>
  </si>
  <si>
    <t>Huỳnh Thị Tuyết</t>
  </si>
  <si>
    <t>Đoan</t>
  </si>
  <si>
    <t>Nguyễn Ngọc Yến</t>
  </si>
  <si>
    <t>Đan</t>
  </si>
  <si>
    <t>Lê Thị Thanh</t>
  </si>
  <si>
    <t>Tài</t>
  </si>
  <si>
    <t>Nguyễn Thành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</si>
  <si>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</si>
  <si>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</si>
  <si>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</si>
  <si>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</si>
  <si>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</si>
  <si>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</si>
  <si>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</si>
  <si>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</si>
  <si>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</si>
  <si>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</si>
  <si>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</si>
  <si>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</si>
  <si>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</si>
  <si>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</si>
  <si>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</si>
  <si>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</si>
  <si>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</si>
  <si>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</si>
  <si>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</si>
  <si>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</si>
  <si>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</si>
  <si>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</si>
  <si>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</si>
  <si>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</si>
  <si>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</si>
  <si>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</si>
  <si>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</si>
  <si>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</si>
  <si>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</si>
  <si>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</si>
  <si>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</si>
  <si>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</si>
  <si>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</si>
  <si>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</si>
  <si>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</si>
  <si>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</si>
  <si>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</si>
  <si>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</si>
  <si>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</si>
  <si>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</si>
  <si>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</si>
  <si>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</si>
  <si>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</si>
  <si>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</si>
  <si>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</si>
  <si>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</si>
  <si>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</si>
  <si>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</si>
  <si>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</si>
  <si>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</si>
  <si>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</si>
  <si>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</si>
  <si>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</si>
  <si>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</si>
  <si>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</si>
  <si>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</si>
  <si>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</si>
  <si>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</si>
  <si>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</si>
  <si>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</si>
  <si>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</si>
  <si>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</si>
  <si>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</si>
  <si>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</si>
  <si>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</si>
  <si>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</si>
  <si>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</si>
  <si>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</si>
  <si>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</si>
  <si>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</si>
  <si>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</si>
  <si>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</si>
  <si>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</si>
  <si>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</si>
  <si>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</si>
  <si>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</si>
  <si>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</si>
  <si>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</si>
  <si>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</si>
  <si>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</si>
  <si>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</si>
  <si>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</si>
  <si>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</si>
  <si>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</si>
  <si>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</si>
  <si>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</si>
  <si>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</si>
  <si>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</si>
  <si>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</si>
  <si>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</si>
  <si>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</si>
  <si>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</si>
  <si>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</si>
  <si>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</si>
  <si>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</si>
  <si>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</si>
  <si>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</si>
  <si>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</si>
  <si>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</si>
  <si>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</si>
  <si>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</si>
  <si>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</si>
  <si>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</si>
  <si>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</si>
  <si>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</si>
  <si>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</si>
  <si>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</si>
  <si>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</si>
  <si>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</si>
  <si>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</si>
  <si>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</si>
  <si>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</si>
  <si>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</si>
  <si>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</si>
  <si>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</si>
  <si>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</si>
  <si>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</si>
  <si>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</si>
  <si>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</si>
  <si>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</si>
  <si>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</si>
  <si>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</si>
  <si>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</si>
  <si>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</si>
  <si>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</si>
  <si>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</si>
  <si>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</si>
  <si>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</si>
  <si>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</si>
  <si>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</si>
  <si>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</si>
  <si>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</si>
  <si>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</si>
  <si>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</si>
  <si>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</si>
  <si>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</si>
  <si>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</si>
  <si>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</si>
  <si>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</si>
  <si>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1910050019</t>
  </si>
  <si>
    <t>Đặng Cao</t>
  </si>
  <si>
    <t>Tiến</t>
  </si>
  <si>
    <t>1910050025</t>
  </si>
  <si>
    <t>Đào Thanh</t>
  </si>
  <si>
    <t>Tùng</t>
  </si>
  <si>
    <t>Trần Thị Kim</t>
  </si>
  <si>
    <t>1910050012</t>
  </si>
  <si>
    <t>Uy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</si>
  <si>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</si>
  <si>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</si>
  <si>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</si>
  <si>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</si>
  <si>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</si>
  <si>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</si>
  <si>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</si>
  <si>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</si>
  <si>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</si>
  <si>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</si>
  <si>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</si>
  <si>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</si>
  <si>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</si>
  <si>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</si>
  <si>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</si>
  <si>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</si>
  <si>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</si>
  <si>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</si>
  <si>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</si>
  <si>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</si>
  <si>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</si>
  <si>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</si>
  <si>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</si>
  <si>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</si>
  <si>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</si>
  <si>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</si>
  <si>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</si>
  <si>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</si>
  <si>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</si>
  <si>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</si>
  <si>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</si>
  <si>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</si>
  <si>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</si>
  <si>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</si>
  <si>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</si>
  <si>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</si>
  <si>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</si>
  <si>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</si>
  <si>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</si>
  <si>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</si>
  <si>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</si>
  <si>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</si>
  <si>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</si>
  <si>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</si>
  <si>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</si>
  <si>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</si>
  <si>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</si>
  <si>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</si>
  <si>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</si>
  <si>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</si>
  <si>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</si>
  <si>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</si>
  <si>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</si>
  <si>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</si>
  <si>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</si>
  <si>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</si>
  <si>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</si>
  <si>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</si>
  <si>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</si>
  <si>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</si>
  <si>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</si>
  <si>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</si>
  <si>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</si>
  <si>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</si>
  <si>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</si>
  <si>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</si>
  <si>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</si>
  <si>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</si>
  <si>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</si>
  <si>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</si>
  <si>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</si>
  <si>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</si>
  <si>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</si>
  <si>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</si>
  <si>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</si>
  <si>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</si>
  <si>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</si>
  <si>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</si>
  <si>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</si>
  <si>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</si>
  <si>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</si>
  <si>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</si>
  <si>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</si>
  <si>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</si>
  <si>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</si>
  <si>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</si>
  <si>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</si>
  <si>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</si>
  <si>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</si>
  <si>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</si>
  <si>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</si>
  <si>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</si>
  <si>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</si>
  <si>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</si>
  <si>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</si>
  <si>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</si>
  <si>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</si>
  <si>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</si>
  <si>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</si>
  <si>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</si>
  <si>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</si>
  <si>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</si>
  <si>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</si>
  <si>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</si>
  <si>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</si>
  <si>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</si>
  <si>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</si>
  <si>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</si>
  <si>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</si>
  <si>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</si>
  <si>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</si>
  <si>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</si>
  <si>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</si>
  <si>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</si>
  <si>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</si>
  <si>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</si>
  <si>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</si>
  <si>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</si>
  <si>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</si>
  <si>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</si>
  <si>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</si>
  <si>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</si>
  <si>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</si>
  <si>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</si>
  <si>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</si>
  <si>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</si>
  <si>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</si>
  <si>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</si>
  <si>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</si>
  <si>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</si>
  <si>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</si>
  <si>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</si>
  <si>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</si>
  <si>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</si>
  <si>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</si>
  <si>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</si>
  <si>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</si>
  <si>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</si>
  <si>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</si>
  <si>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</si>
  <si>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</si>
  <si>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</si>
  <si>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</si>
  <si>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 xml:space="preserve">Nguyễn Hoàng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</si>
  <si>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</si>
  <si>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</si>
  <si>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</si>
  <si>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</si>
  <si>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</si>
  <si>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</si>
  <si>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</si>
  <si>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</si>
  <si>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</si>
  <si>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</si>
  <si>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</si>
  <si>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</si>
  <si>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</si>
  <si>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</si>
  <si>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</si>
  <si>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</si>
  <si>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</si>
  <si>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</si>
  <si>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</si>
  <si>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</si>
  <si>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</si>
  <si>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</si>
  <si>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</si>
  <si>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</si>
  <si>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</si>
  <si>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</si>
  <si>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</si>
  <si>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</si>
  <si>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</si>
  <si>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</si>
  <si>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</si>
  <si>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</si>
  <si>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</si>
  <si>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</si>
  <si>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</si>
  <si>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</si>
  <si>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</si>
  <si>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</si>
  <si>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</si>
  <si>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Hồ Thanh Minh</t>
  </si>
  <si>
    <t>1910200022</t>
  </si>
  <si>
    <t>Hoàng Hải</t>
  </si>
  <si>
    <t>Đăng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</si>
  <si>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</si>
  <si>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</si>
  <si>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</si>
  <si>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</si>
  <si>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</si>
  <si>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</si>
  <si>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</si>
  <si>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</si>
  <si>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</si>
  <si>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</si>
  <si>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</si>
  <si>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</si>
  <si>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</si>
  <si>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</si>
  <si>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</si>
  <si>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</si>
  <si>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</si>
  <si>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</si>
  <si>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</si>
  <si>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</si>
  <si>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</si>
  <si>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</si>
  <si>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</si>
  <si>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</si>
  <si>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</si>
  <si>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</si>
  <si>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</si>
  <si>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</si>
  <si>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</si>
  <si>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</si>
  <si>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</si>
  <si>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</si>
  <si>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</si>
  <si>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</si>
  <si>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</si>
  <si>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</si>
  <si>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</si>
  <si>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</si>
  <si>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</si>
  <si>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</si>
  <si>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</si>
  <si>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</si>
  <si>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</si>
  <si>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</si>
  <si>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</si>
  <si>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</si>
  <si>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</si>
  <si>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</si>
  <si>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</si>
  <si>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</si>
  <si>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</si>
  <si>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</si>
  <si>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</si>
  <si>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</si>
  <si>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</si>
  <si>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</si>
  <si>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</si>
  <si>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</si>
  <si>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1910200019</t>
  </si>
  <si>
    <t>Phạm Thị Kim</t>
  </si>
  <si>
    <t>Xuyến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</si>
  <si>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</si>
  <si>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</si>
  <si>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</si>
  <si>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</si>
  <si>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</si>
  <si>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</si>
  <si>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</si>
  <si>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</si>
  <si>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</si>
  <si>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</si>
  <si>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</si>
  <si>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</si>
  <si>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1910060068</t>
  </si>
  <si>
    <t>1910060069</t>
  </si>
  <si>
    <t>Đặng Hoàng</t>
  </si>
  <si>
    <t>1910040044</t>
  </si>
  <si>
    <t>Trần Quốc</t>
  </si>
  <si>
    <t>1910200037</t>
  </si>
  <si>
    <t>2010200072</t>
  </si>
  <si>
    <t xml:space="preserve">Ngô Anh </t>
  </si>
  <si>
    <t>2010200065</t>
  </si>
  <si>
    <t>Bùi Hoàng Ngọc</t>
  </si>
  <si>
    <t>2010200045</t>
  </si>
  <si>
    <t>Nguyễn Ngọc Minh</t>
  </si>
  <si>
    <t>2010200001</t>
  </si>
  <si>
    <t>Cao Thị Hoàng</t>
  </si>
  <si>
    <t>2010200038</t>
  </si>
  <si>
    <t>Hồi Nguyễn Huỳnh Mỹ</t>
  </si>
  <si>
    <t>2010200060</t>
  </si>
  <si>
    <t>Nguyễn Ngọc Quỳnh</t>
  </si>
  <si>
    <t>Giao</t>
  </si>
  <si>
    <t>2010200031</t>
  </si>
  <si>
    <t>Phạm Thị Ngọc</t>
  </si>
  <si>
    <t>2010200012</t>
  </si>
  <si>
    <t>Trương Tô Hoàng</t>
  </si>
  <si>
    <t>2010200064</t>
  </si>
  <si>
    <t>Võ Lê Diễm</t>
  </si>
  <si>
    <t>Kiều</t>
  </si>
  <si>
    <t>2010200048</t>
  </si>
  <si>
    <t>Phạm Tùng</t>
  </si>
  <si>
    <t>2010200003</t>
  </si>
  <si>
    <t>Nguyễn Ngọc Hoàng</t>
  </si>
  <si>
    <t>2010200035</t>
  </si>
  <si>
    <t>Võ Lê Thanh</t>
  </si>
  <si>
    <t>2010200015</t>
  </si>
  <si>
    <t>Vương Huệ</t>
  </si>
  <si>
    <t>Mẫn</t>
  </si>
  <si>
    <t>2010200059</t>
  </si>
  <si>
    <t>Châu Hải</t>
  </si>
  <si>
    <t>2010200070</t>
  </si>
  <si>
    <t>Lê Kiều</t>
  </si>
  <si>
    <t>2010200017</t>
  </si>
  <si>
    <t>Nguyễn Thị Hằng</t>
  </si>
  <si>
    <t>2010200046</t>
  </si>
  <si>
    <t>Bùi Thị Uyên</t>
  </si>
  <si>
    <t>2010200030</t>
  </si>
  <si>
    <t>2010200019</t>
  </si>
  <si>
    <t>Trần Thị Yến</t>
  </si>
  <si>
    <t>2010200037</t>
  </si>
  <si>
    <t>Văn Nguyễn Phương</t>
  </si>
  <si>
    <t>2010200014</t>
  </si>
  <si>
    <t>2010200053</t>
  </si>
  <si>
    <t>Lê Tấn</t>
  </si>
  <si>
    <t>2010200029</t>
  </si>
  <si>
    <t>Hà Khánh</t>
  </si>
  <si>
    <t>2010200055</t>
  </si>
  <si>
    <t>2010200068</t>
  </si>
  <si>
    <t>Trần Tấn</t>
  </si>
  <si>
    <t>2010200027</t>
  </si>
  <si>
    <t>2010200009</t>
  </si>
  <si>
    <t>Nguyễn Ngô Anh</t>
  </si>
  <si>
    <t>2010200020</t>
  </si>
  <si>
    <t>2010200005</t>
  </si>
  <si>
    <t>Nguyễn Nữ Kim</t>
  </si>
  <si>
    <t>2010200036</t>
  </si>
  <si>
    <t>Nguyễn Lê Phúc</t>
  </si>
  <si>
    <t>2010200007</t>
  </si>
  <si>
    <t>2010200011</t>
  </si>
  <si>
    <t>Đặng Thuỳ</t>
  </si>
  <si>
    <t>2010200004</t>
  </si>
  <si>
    <t>2010200039</t>
  </si>
  <si>
    <t>Ngô Thanh</t>
  </si>
  <si>
    <t>2010040015</t>
  </si>
  <si>
    <t>Tăng Huỳnh Anh</t>
  </si>
  <si>
    <t>2010200056</t>
  </si>
  <si>
    <t>Nguyễn Thuý</t>
  </si>
  <si>
    <t>2010200040</t>
  </si>
  <si>
    <t>Đinh Hải</t>
  </si>
  <si>
    <t>Tháng 10  Năm học 2020  -  2021</t>
  </si>
  <si>
    <t>2010200071</t>
  </si>
  <si>
    <t>Lê Thành Ân</t>
  </si>
  <si>
    <t>Ân</t>
  </si>
  <si>
    <t>2010200026</t>
  </si>
  <si>
    <t>Lê Bảo</t>
  </si>
  <si>
    <t>2010200042</t>
  </si>
  <si>
    <t>Phạm Thị Thuỳ</t>
  </si>
  <si>
    <t>2010200024</t>
  </si>
  <si>
    <t>Bùi Thị Ngọc</t>
  </si>
  <si>
    <t>Giàu</t>
  </si>
  <si>
    <t>2010200058</t>
  </si>
  <si>
    <t>2010200067</t>
  </si>
  <si>
    <t>2010200010</t>
  </si>
  <si>
    <t>Đỗ Minh</t>
  </si>
  <si>
    <t>2010200041</t>
  </si>
  <si>
    <t>2010200022</t>
  </si>
  <si>
    <t>2010200034</t>
  </si>
  <si>
    <t>Dương Thiên</t>
  </si>
  <si>
    <t>2010200044</t>
  </si>
  <si>
    <t>Phạm Thị Ái</t>
  </si>
  <si>
    <t>2010200051</t>
  </si>
  <si>
    <t>Nguyễn Thuận Nhơn</t>
  </si>
  <si>
    <t>2010200047</t>
  </si>
  <si>
    <t>Huỳnh Tuyết</t>
  </si>
  <si>
    <t>2010200063</t>
  </si>
  <si>
    <t>Nhạn</t>
  </si>
  <si>
    <t>2010200002</t>
  </si>
  <si>
    <t>Lương Thị Yến</t>
  </si>
  <si>
    <t>2010200016</t>
  </si>
  <si>
    <t>Trần Lê Thảo</t>
  </si>
  <si>
    <t>2010200023</t>
  </si>
  <si>
    <t>2010200049</t>
  </si>
  <si>
    <t>Đặng Thị Quỳnh</t>
  </si>
  <si>
    <t>2010200054</t>
  </si>
  <si>
    <t>Nguyễn Hồng</t>
  </si>
  <si>
    <t>2010200025</t>
  </si>
  <si>
    <t>Lê Thị Thu</t>
  </si>
  <si>
    <t>2010200050</t>
  </si>
  <si>
    <t>2010200006</t>
  </si>
  <si>
    <t>Trần Nam</t>
  </si>
  <si>
    <t>2010200069</t>
  </si>
  <si>
    <t>Quí</t>
  </si>
  <si>
    <t>2010200021</t>
  </si>
  <si>
    <t>Võ Ngọc Thanh</t>
  </si>
  <si>
    <t>2010200032</t>
  </si>
  <si>
    <t>Nguyễn Hoàng Anh</t>
  </si>
  <si>
    <t>2010200008</t>
  </si>
  <si>
    <t>2010200061</t>
  </si>
  <si>
    <t>Trần Thiện</t>
  </si>
  <si>
    <t>2010200066</t>
  </si>
  <si>
    <t>2010200043</t>
  </si>
  <si>
    <t>Trần Mỹ</t>
  </si>
  <si>
    <t>2010200028</t>
  </si>
  <si>
    <t>Huỳnh Thị Kim</t>
  </si>
  <si>
    <t>2010200057</t>
  </si>
  <si>
    <t>Liên Huỳnh Kim</t>
  </si>
  <si>
    <t>2010200062</t>
  </si>
  <si>
    <t>Tú</t>
  </si>
  <si>
    <t>2010200018</t>
  </si>
  <si>
    <t>Đặng Thị Phương</t>
  </si>
  <si>
    <t>2010200052</t>
  </si>
  <si>
    <t>Nguyễn Tú</t>
  </si>
  <si>
    <t>2010240033</t>
  </si>
  <si>
    <t>Dương Thái Phương</t>
  </si>
  <si>
    <t>2010200013</t>
  </si>
  <si>
    <t>Nguyễn Vũ Tường</t>
  </si>
  <si>
    <t>2010060015</t>
  </si>
  <si>
    <t>Nguyễn Hoàng Trâm</t>
  </si>
  <si>
    <t>2010060042</t>
  </si>
  <si>
    <t>Nguyễn Đoàn Mộng</t>
  </si>
  <si>
    <t>2010060018</t>
  </si>
  <si>
    <t>Vương Nguyễn Hương</t>
  </si>
  <si>
    <t>Giang</t>
  </si>
  <si>
    <t>2010060040</t>
  </si>
  <si>
    <t>2010240049</t>
  </si>
  <si>
    <t>2010060009</t>
  </si>
  <si>
    <t>2010060012</t>
  </si>
  <si>
    <t>Huỳnh Thị Mỹ</t>
  </si>
  <si>
    <t>2010060041</t>
  </si>
  <si>
    <t xml:space="preserve">Bùi Thị Thùy </t>
  </si>
  <si>
    <t>2010060019</t>
  </si>
  <si>
    <t>Nguyễn Thị Thuỳ</t>
  </si>
  <si>
    <t>2010060025</t>
  </si>
  <si>
    <t>Trần Lâm Kim</t>
  </si>
  <si>
    <t>2010060007</t>
  </si>
  <si>
    <t>Vũ Yến Kim</t>
  </si>
  <si>
    <t>2010060039</t>
  </si>
  <si>
    <t>2010060023</t>
  </si>
  <si>
    <t>Lê Hoàng Minh</t>
  </si>
  <si>
    <t>2010060014</t>
  </si>
  <si>
    <t>Lưu Ngọc Anh</t>
  </si>
  <si>
    <t>2010060033</t>
  </si>
  <si>
    <t>Ngô Trần Minh</t>
  </si>
  <si>
    <t>2010060020</t>
  </si>
  <si>
    <t>Đỗ Thị Bích</t>
  </si>
  <si>
    <t>2010060016</t>
  </si>
  <si>
    <t>2010240029</t>
  </si>
  <si>
    <t>Nguyễn Ngọc Hồng</t>
  </si>
  <si>
    <t>2010060017</t>
  </si>
  <si>
    <t>Võ Hồng Thanh</t>
  </si>
  <si>
    <t>2010060027</t>
  </si>
  <si>
    <t>Nguyễn Lê Tường</t>
  </si>
  <si>
    <t>2010060010</t>
  </si>
  <si>
    <t>Lê Thị Thuỳ</t>
  </si>
  <si>
    <t>2010060011</t>
  </si>
  <si>
    <t>2010060003</t>
  </si>
  <si>
    <t>2010060035</t>
  </si>
  <si>
    <t>Lâm Thị Mỹ</t>
  </si>
  <si>
    <t>2010060038</t>
  </si>
  <si>
    <t>Trần Thị Mỹ</t>
  </si>
  <si>
    <t>Miều</t>
  </si>
  <si>
    <t>2010060013</t>
  </si>
  <si>
    <t>Sa Thị Tuyết</t>
  </si>
  <si>
    <t>2010060030</t>
  </si>
  <si>
    <t>2010060031</t>
  </si>
  <si>
    <t>Võ Thị Trúc</t>
  </si>
  <si>
    <t>Ngoan</t>
  </si>
  <si>
    <t>2010060034</t>
  </si>
  <si>
    <t>Huỳnh Kim</t>
  </si>
  <si>
    <t>2010060008</t>
  </si>
  <si>
    <t>Đoàn Trần Thục</t>
  </si>
  <si>
    <t>Nguyên</t>
  </si>
  <si>
    <t>2010060026</t>
  </si>
  <si>
    <t>Trần Lê Quỳnh</t>
  </si>
  <si>
    <t>2010060037</t>
  </si>
  <si>
    <t>Nguyễn Thị Kiều</t>
  </si>
  <si>
    <t>2010060004</t>
  </si>
  <si>
    <t>Nguyễn Thị</t>
  </si>
  <si>
    <t>2010060001</t>
  </si>
  <si>
    <t>2010060006</t>
  </si>
  <si>
    <t>Thắm</t>
  </si>
  <si>
    <t>2010060036</t>
  </si>
  <si>
    <t>2010060028</t>
  </si>
  <si>
    <t>Nguyễn Ngọc Anh</t>
  </si>
  <si>
    <t>2010060029</t>
  </si>
  <si>
    <t>Lê Trường</t>
  </si>
  <si>
    <t>2010060005</t>
  </si>
  <si>
    <t>Phạm Thị Bích</t>
  </si>
  <si>
    <t>Tháng 10 Năm học 2020  -  2021</t>
  </si>
  <si>
    <t>2010070023</t>
  </si>
  <si>
    <t xml:space="preserve">Võ Thị Hồng </t>
  </si>
  <si>
    <t>2010070022</t>
  </si>
  <si>
    <t>Huỳnh Quốc</t>
  </si>
  <si>
    <t>2010070019</t>
  </si>
  <si>
    <t>Lê Thanh</t>
  </si>
  <si>
    <t>Đẹp</t>
  </si>
  <si>
    <t>2010070018</t>
  </si>
  <si>
    <t>Đặng Hoàng Gia</t>
  </si>
  <si>
    <t>2010070012</t>
  </si>
  <si>
    <t>Khải</t>
  </si>
  <si>
    <t>2010070011</t>
  </si>
  <si>
    <t>Trần Minh Thái</t>
  </si>
  <si>
    <t>2010070006</t>
  </si>
  <si>
    <t>Nguyễn Đăng</t>
  </si>
  <si>
    <t>2010040009</t>
  </si>
  <si>
    <t>2010070003</t>
  </si>
  <si>
    <t>Bùi Mai Ánh</t>
  </si>
  <si>
    <t>2010040001</t>
  </si>
  <si>
    <t>2010070021</t>
  </si>
  <si>
    <t>2010070014</t>
  </si>
  <si>
    <t>2010070017</t>
  </si>
  <si>
    <t>2010070008</t>
  </si>
  <si>
    <t>Phan Nguyễn Kiều</t>
  </si>
  <si>
    <t>2010040010</t>
  </si>
  <si>
    <t>Đào Đại</t>
  </si>
  <si>
    <t>2010040002</t>
  </si>
  <si>
    <t>2010070005</t>
  </si>
  <si>
    <t>Phạm Hữu</t>
  </si>
  <si>
    <t>Quốc</t>
  </si>
  <si>
    <t>2010040004</t>
  </si>
  <si>
    <t>Lê Trúc</t>
  </si>
  <si>
    <t>2010070007</t>
  </si>
  <si>
    <t>Nguyễn Quốc</t>
  </si>
  <si>
    <t>2010070010</t>
  </si>
  <si>
    <t>2010180002</t>
  </si>
  <si>
    <t>Đỗ Ngọc Kim</t>
  </si>
  <si>
    <t>2010040007</t>
  </si>
  <si>
    <t>Nguyễn Lâm Anh</t>
  </si>
  <si>
    <t>2010040013</t>
  </si>
  <si>
    <t>Bùi Ngọc Tuyết</t>
  </si>
  <si>
    <t>2010070013</t>
  </si>
  <si>
    <t>Dương Ngọc Bích</t>
  </si>
  <si>
    <t>2010070009</t>
  </si>
  <si>
    <t>Nguyễn Thị Phương</t>
  </si>
  <si>
    <t>2010060002</t>
  </si>
  <si>
    <t>Phạm Thị Quế</t>
  </si>
  <si>
    <t>2010040006</t>
  </si>
  <si>
    <t>Hoàng Trần Thanh</t>
  </si>
  <si>
    <t>2010070016</t>
  </si>
  <si>
    <t>Lê Huyền</t>
  </si>
  <si>
    <t>2010070004</t>
  </si>
  <si>
    <t>Nguyễn Kim</t>
  </si>
  <si>
    <t>2010040014</t>
  </si>
  <si>
    <t>Thái Thị Mỹ</t>
  </si>
  <si>
    <t>2010040003</t>
  </si>
  <si>
    <t>Trọng</t>
  </si>
  <si>
    <t>2010070020</t>
  </si>
  <si>
    <t>Phan Thành</t>
  </si>
  <si>
    <t>Trung</t>
  </si>
  <si>
    <t>2010070002</t>
  </si>
  <si>
    <t>2010070001</t>
  </si>
  <si>
    <t>Đoàn Quốc</t>
  </si>
  <si>
    <t>Vinh</t>
  </si>
  <si>
    <t>2010070015</t>
  </si>
  <si>
    <t>Phạm Ngọc Thuý</t>
  </si>
  <si>
    <t>2010040005</t>
  </si>
  <si>
    <t>Trần Lê Hồng</t>
  </si>
  <si>
    <t>Tháng 10  Năm học 2020 -  2021</t>
  </si>
  <si>
    <t>2010050011</t>
  </si>
  <si>
    <t>Nguyễn Huỳnh Thiên</t>
  </si>
  <si>
    <t>2010050001</t>
  </si>
  <si>
    <t>Phạm Nhựt</t>
  </si>
  <si>
    <t>Bằng</t>
  </si>
  <si>
    <t>2010050006</t>
  </si>
  <si>
    <t>Chúc</t>
  </si>
  <si>
    <t>2010050022</t>
  </si>
  <si>
    <t>Đinh Thị Ngọc</t>
  </si>
  <si>
    <t>2010050016</t>
  </si>
  <si>
    <t>Lê Minh</t>
  </si>
  <si>
    <t>2010050017</t>
  </si>
  <si>
    <t>Nguyễn Thị Trúc</t>
  </si>
  <si>
    <t>2010050005</t>
  </si>
  <si>
    <t>Lê Thị Quế</t>
  </si>
  <si>
    <t>2010050013</t>
  </si>
  <si>
    <t>Võ Ngọc Mỹ</t>
  </si>
  <si>
    <t>2010060022</t>
  </si>
  <si>
    <t>Quách Bảo</t>
  </si>
  <si>
    <t>2010050002</t>
  </si>
  <si>
    <t>Lưu Thanh</t>
  </si>
  <si>
    <t>2010050020</t>
  </si>
  <si>
    <t>Phan Minh</t>
  </si>
  <si>
    <t>Nhật</t>
  </si>
  <si>
    <t>2010050007</t>
  </si>
  <si>
    <t>Đỗ Ngọc Yến</t>
  </si>
  <si>
    <t>2010050014</t>
  </si>
  <si>
    <t>Đoàn Thị Yến</t>
  </si>
  <si>
    <t>2010050018</t>
  </si>
  <si>
    <t>2010050021</t>
  </si>
  <si>
    <t>Trần Quỳnh Trọng</t>
  </si>
  <si>
    <t>2010050004</t>
  </si>
  <si>
    <t>Đặng Tú</t>
  </si>
  <si>
    <t>2010050012</t>
  </si>
  <si>
    <t>Phạm Minh</t>
  </si>
  <si>
    <t>2010050025</t>
  </si>
  <si>
    <t>Nguyễn Chí</t>
  </si>
  <si>
    <t>Thức</t>
  </si>
  <si>
    <t>2010050008</t>
  </si>
  <si>
    <t>Trương Thị Cẩm</t>
  </si>
  <si>
    <t>2010050010</t>
  </si>
  <si>
    <t>Huỳnh Ngọc Uyên</t>
  </si>
  <si>
    <t>2010050023</t>
  </si>
  <si>
    <t xml:space="preserve">Hoàng Văn </t>
  </si>
  <si>
    <t>2010040011</t>
  </si>
  <si>
    <t>Nguyễn Lộc</t>
  </si>
  <si>
    <t>2010050009</t>
  </si>
  <si>
    <t>Hà Bạch Kim</t>
  </si>
  <si>
    <t>2010050003</t>
  </si>
  <si>
    <t>Lê Thị Bích</t>
  </si>
  <si>
    <t>2010050019</t>
  </si>
  <si>
    <t>Lê Cát Tường</t>
  </si>
  <si>
    <t>2010050015</t>
  </si>
  <si>
    <t>Phạm Như</t>
  </si>
  <si>
    <t>Tháng 10 Năm học 20120 -  2021</t>
  </si>
  <si>
    <t>LỚP: KTDN 20.1</t>
  </si>
  <si>
    <t>LỚP: KTDN 20.2</t>
  </si>
  <si>
    <t>LỚP: TCNH 20</t>
  </si>
  <si>
    <t>LỚP: LGT 20</t>
  </si>
  <si>
    <t xml:space="preserve">LỚP: BHST 20.1 </t>
  </si>
  <si>
    <t>LỚP: BHST 20.2</t>
  </si>
  <si>
    <t>Phạm Phú</t>
  </si>
  <si>
    <t>Hảng</t>
  </si>
  <si>
    <t>Ung Quang Thế</t>
  </si>
  <si>
    <t>Hồ Thị Mỹ</t>
  </si>
  <si>
    <t>Tháng 11 Năm học 2020 -  2021</t>
  </si>
  <si>
    <t xml:space="preserve">Đặng Huỳnh </t>
  </si>
  <si>
    <t>Trần Võ Ngọc</t>
  </si>
  <si>
    <t xml:space="preserve">Trần Nguyễn Ngọc </t>
  </si>
  <si>
    <t xml:space="preserve">Nguyễn Huỳnh Tường </t>
  </si>
  <si>
    <t>Huỳnh Văn</t>
  </si>
  <si>
    <t>Đào Trần Thục</t>
  </si>
  <si>
    <t xml:space="preserve">Trần Hồng </t>
  </si>
  <si>
    <t>2010020134</t>
  </si>
  <si>
    <t>V:0</t>
  </si>
  <si>
    <t>2K</t>
  </si>
  <si>
    <t>K.P</t>
  </si>
  <si>
    <t>V;0</t>
  </si>
  <si>
    <t>v;0</t>
  </si>
  <si>
    <t>Hà Ngọc Kim</t>
  </si>
  <si>
    <t>đp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</si>
</sst>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48" fillId="0" borderId="0"/>
  </cellStyleXfs>
  <cellXfs count="15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5" fillId="27" borderId="0" xfId="0" applyFont="1" applyFill="1" applyAlignment="1">
      <alignment horizontal="center" vertical="center"/>
    </xf>
    <xf numFmtId="0" fontId="46" fillId="27" borderId="1" xfId="0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 applyProtection="1">
      <alignment horizontal="center" vertical="center" wrapText="1"/>
    </xf>
    <xf numFmtId="0" fontId="49" fillId="0" borderId="18" xfId="0" applyNumberFormat="1" applyFont="1" applyFill="1" applyBorder="1" applyAlignment="1" applyProtection="1">
      <alignment horizontal="left" vertical="center" wrapText="1"/>
    </xf>
    <xf numFmtId="0" fontId="49" fillId="0" borderId="19" xfId="0" applyNumberFormat="1" applyFont="1" applyFill="1" applyBorder="1" applyAlignment="1" applyProtection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 wrapText="1"/>
    </xf>
    <xf numFmtId="0" fontId="49" fillId="0" borderId="24" xfId="0" applyNumberFormat="1" applyFont="1" applyFill="1" applyBorder="1" applyAlignment="1" applyProtection="1">
      <alignment horizontal="left" vertical="center" wrapText="1"/>
    </xf>
    <xf numFmtId="0" fontId="49" fillId="0" borderId="25" xfId="0" applyNumberFormat="1" applyFont="1" applyFill="1" applyBorder="1" applyAlignment="1" applyProtection="1">
      <alignment horizontal="left" vertical="center" wrapText="1"/>
    </xf>
    <xf numFmtId="0" fontId="49" fillId="0" borderId="18" xfId="0" applyNumberFormat="1" applyFont="1" applyFill="1" applyBorder="1" applyAlignment="1" applyProtection="1">
      <alignment horizontal="left" vertical="center"/>
    </xf>
    <xf numFmtId="0" fontId="50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47" fillId="0" borderId="28" xfId="0" applyNumberFormat="1" applyFont="1" applyFill="1" applyBorder="1" applyAlignment="1" applyProtection="1">
      <alignment horizontal="left" vertical="center" wrapText="1"/>
    </xf>
    <xf numFmtId="0" fontId="47" fillId="0" borderId="29" xfId="0" applyNumberFormat="1" applyFont="1" applyFill="1" applyBorder="1" applyAlignment="1" applyProtection="1">
      <alignment horizontal="left" vertical="center" wrapText="1"/>
    </xf>
    <xf numFmtId="0" fontId="49" fillId="27" borderId="17" xfId="0" applyNumberFormat="1" applyFont="1" applyFill="1" applyBorder="1" applyAlignment="1" applyProtection="1">
      <alignment horizontal="center" vertical="center" wrapText="1"/>
    </xf>
    <xf numFmtId="0" fontId="49" fillId="27" borderId="18" xfId="0" applyNumberFormat="1" applyFont="1" applyFill="1" applyBorder="1" applyAlignment="1" applyProtection="1">
      <alignment horizontal="left" vertical="center" wrapText="1"/>
    </xf>
    <xf numFmtId="0" fontId="49" fillId="27" borderId="3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J21" sqref="J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600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6" t="s">
        <v>864</v>
      </c>
      <c r="AG6" s="146"/>
      <c r="AH6" s="146"/>
      <c r="AI6" s="146"/>
      <c r="AJ6" s="146"/>
      <c r="AK6" s="146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36" t="s">
        <v>667</v>
      </c>
      <c r="C9" s="71" t="s">
        <v>668</v>
      </c>
      <c r="D9" s="72" t="s">
        <v>49</v>
      </c>
      <c r="E9" s="7"/>
      <c r="F9" s="8" t="s">
        <v>8</v>
      </c>
      <c r="G9" s="8" t="s">
        <v>8</v>
      </c>
      <c r="H9" s="8" t="s">
        <v>8</v>
      </c>
      <c r="I9" s="8" t="s">
        <v>8</v>
      </c>
      <c r="J9" s="8" t="s">
        <v>8</v>
      </c>
      <c r="K9" s="8" t="s">
        <v>8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6</v>
      </c>
      <c r="AK9" s="2">
        <f t="shared" ref="AK9:AK37" si="0">COUNTIF(E9:AI9,"P")+2*COUNTIF(F9:AJ9,"2P")</f>
        <v>0</v>
      </c>
      <c r="AL9" s="2">
        <f t="shared" ref="AL9:AL37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36" t="s">
        <v>669</v>
      </c>
      <c r="C10" s="71" t="s">
        <v>670</v>
      </c>
      <c r="D10" s="72" t="s">
        <v>92</v>
      </c>
      <c r="E10" s="7"/>
      <c r="F10" s="8" t="s">
        <v>10</v>
      </c>
      <c r="G10" s="8" t="s">
        <v>8</v>
      </c>
      <c r="H10" s="8" t="s">
        <v>8</v>
      </c>
      <c r="I10" s="8" t="s">
        <v>8</v>
      </c>
      <c r="J10" s="8" t="s">
        <v>8</v>
      </c>
      <c r="K10" s="8" t="s">
        <v>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37" si="2">COUNTIF(E10:AI10,"K")+2*COUNTIF(E10:AI10,"2K")+COUNTIF(E10:AI10,"TK")+COUNTIF(E10:AI10,"KT")</f>
        <v>5</v>
      </c>
      <c r="AK10" s="2">
        <f t="shared" si="0"/>
        <v>0</v>
      </c>
      <c r="AL10" s="2">
        <f t="shared" si="1"/>
        <v>1</v>
      </c>
      <c r="AM10" s="52"/>
      <c r="AN10" s="52"/>
      <c r="AO10" s="52"/>
    </row>
    <row r="11" spans="1:41" s="53" customFormat="1" ht="30" customHeight="1">
      <c r="A11" s="2">
        <v>3</v>
      </c>
      <c r="B11" s="136" t="s">
        <v>671</v>
      </c>
      <c r="C11" s="71" t="s">
        <v>672</v>
      </c>
      <c r="D11" s="72" t="s">
        <v>673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36" t="s">
        <v>674</v>
      </c>
      <c r="C12" s="71" t="s">
        <v>59</v>
      </c>
      <c r="D12" s="72" t="s">
        <v>87</v>
      </c>
      <c r="E12" s="7"/>
      <c r="F12" s="8"/>
      <c r="G12" s="8"/>
      <c r="H12" s="8"/>
      <c r="I12" s="8"/>
      <c r="J12" s="8"/>
      <c r="K12" s="8" t="s">
        <v>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36" t="s">
        <v>675</v>
      </c>
      <c r="C13" s="71" t="s">
        <v>105</v>
      </c>
      <c r="D13" s="72" t="s">
        <v>40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36" t="s">
        <v>676</v>
      </c>
      <c r="C14" s="71" t="s">
        <v>36</v>
      </c>
      <c r="D14" s="72" t="s">
        <v>135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36">
        <v>2010060045</v>
      </c>
      <c r="C15" s="71" t="s">
        <v>877</v>
      </c>
      <c r="D15" s="72" t="s">
        <v>102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1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36" t="s">
        <v>677</v>
      </c>
      <c r="C16" s="71" t="s">
        <v>678</v>
      </c>
      <c r="D16" s="72" t="s">
        <v>83</v>
      </c>
      <c r="E16" s="8"/>
      <c r="F16" s="8"/>
      <c r="G16" s="8"/>
      <c r="H16" s="8"/>
      <c r="I16" s="8" t="s">
        <v>10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36" t="s">
        <v>679</v>
      </c>
      <c r="C17" s="71" t="s">
        <v>680</v>
      </c>
      <c r="D17" s="72" t="s">
        <v>28</v>
      </c>
      <c r="E17" s="8"/>
      <c r="F17" s="8"/>
      <c r="G17" s="8" t="s">
        <v>10</v>
      </c>
      <c r="H17" s="8"/>
      <c r="I17" s="8"/>
      <c r="J17" s="8"/>
      <c r="K17" s="8" t="s">
        <v>10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2</v>
      </c>
      <c r="AM17" s="52"/>
      <c r="AN17" s="52"/>
      <c r="AO17" s="52"/>
    </row>
    <row r="18" spans="1:41" s="36" customFormat="1" ht="30" customHeight="1">
      <c r="A18" s="41">
        <v>10</v>
      </c>
      <c r="B18" s="136" t="s">
        <v>681</v>
      </c>
      <c r="C18" s="71" t="s">
        <v>682</v>
      </c>
      <c r="D18" s="72" t="s">
        <v>28</v>
      </c>
      <c r="E18" s="8"/>
      <c r="F18" s="8"/>
      <c r="G18" s="8" t="s">
        <v>10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683</v>
      </c>
      <c r="C19" s="71" t="s">
        <v>684</v>
      </c>
      <c r="D19" s="72" t="s">
        <v>57</v>
      </c>
      <c r="E19" s="8"/>
      <c r="F19" s="8"/>
      <c r="G19" s="8"/>
      <c r="H19" s="8"/>
      <c r="I19" s="8"/>
      <c r="J19" s="8"/>
      <c r="K19" s="8" t="s">
        <v>10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1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685</v>
      </c>
      <c r="C20" s="71" t="s">
        <v>686</v>
      </c>
      <c r="D20" s="72" t="s">
        <v>57</v>
      </c>
      <c r="E20" s="8"/>
      <c r="F20" s="8"/>
      <c r="G20" s="8"/>
      <c r="H20" s="8"/>
      <c r="I20" s="8"/>
      <c r="J20" s="8" t="s">
        <v>10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687</v>
      </c>
      <c r="C21" s="71" t="s">
        <v>88</v>
      </c>
      <c r="D21" s="72" t="s">
        <v>78</v>
      </c>
      <c r="E21" s="8"/>
      <c r="F21" s="24"/>
      <c r="G21" s="24"/>
      <c r="H21" s="24"/>
      <c r="I21" s="24"/>
      <c r="J21" s="24"/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688</v>
      </c>
      <c r="C22" s="71" t="s">
        <v>689</v>
      </c>
      <c r="D22" s="72" t="s">
        <v>30</v>
      </c>
      <c r="E22" s="8"/>
      <c r="F22" s="8"/>
      <c r="G22" s="8"/>
      <c r="H22" s="8"/>
      <c r="I22" s="8" t="s">
        <v>10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1</v>
      </c>
      <c r="AM22" s="137"/>
      <c r="AN22" s="138"/>
      <c r="AO22" s="40"/>
    </row>
    <row r="23" spans="1:41" s="36" customFormat="1" ht="30" customHeight="1">
      <c r="A23" s="41">
        <v>15</v>
      </c>
      <c r="B23" s="136" t="s">
        <v>690</v>
      </c>
      <c r="C23" s="71" t="s">
        <v>691</v>
      </c>
      <c r="D23" s="72" t="s">
        <v>30</v>
      </c>
      <c r="E23" s="8"/>
      <c r="F23" s="8"/>
      <c r="G23" s="8" t="s">
        <v>10</v>
      </c>
      <c r="H23" s="8"/>
      <c r="I23" s="8" t="s">
        <v>8</v>
      </c>
      <c r="J23" s="8"/>
      <c r="K23" s="8" t="s">
        <v>8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2</v>
      </c>
      <c r="AK23" s="41">
        <f t="shared" si="0"/>
        <v>0</v>
      </c>
      <c r="AL23" s="41">
        <f t="shared" si="1"/>
        <v>1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692</v>
      </c>
      <c r="C24" s="71" t="s">
        <v>693</v>
      </c>
      <c r="D24" s="72" t="s">
        <v>30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1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694</v>
      </c>
      <c r="C25" s="71" t="s">
        <v>695</v>
      </c>
      <c r="D25" s="72" t="s">
        <v>98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696</v>
      </c>
      <c r="C26" s="71" t="s">
        <v>95</v>
      </c>
      <c r="D26" s="72" t="s">
        <v>98</v>
      </c>
      <c r="E26" s="8"/>
      <c r="F26" s="8"/>
      <c r="G26" s="8"/>
      <c r="H26" s="8"/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1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697</v>
      </c>
      <c r="C27" s="71" t="s">
        <v>698</v>
      </c>
      <c r="D27" s="72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699</v>
      </c>
      <c r="C28" s="71" t="s">
        <v>700</v>
      </c>
      <c r="D28" s="72" t="s">
        <v>46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136">
        <v>2010060046</v>
      </c>
      <c r="C29" s="71" t="s">
        <v>878</v>
      </c>
      <c r="D29" s="72" t="s">
        <v>67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136" t="s">
        <v>701</v>
      </c>
      <c r="C30" s="71" t="s">
        <v>702</v>
      </c>
      <c r="D30" s="72" t="s">
        <v>67</v>
      </c>
      <c r="E30" s="8"/>
      <c r="F30" s="8"/>
      <c r="G30" s="8"/>
      <c r="H30" s="8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1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39</v>
      </c>
      <c r="B31" s="25"/>
      <c r="C31" s="9"/>
      <c r="D31" s="1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40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41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19"/>
      <c r="AN33" s="20"/>
      <c r="AO33" s="20"/>
      <c r="AP33" s="32"/>
      <c r="AQ33" s="32"/>
      <c r="AR33" s="32"/>
    </row>
    <row r="34" spans="1:44" s="36" customFormat="1" ht="30" customHeight="1">
      <c r="A34" s="41">
        <v>42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19"/>
      <c r="AN34" s="20"/>
      <c r="AO34" s="20"/>
      <c r="AP34" s="23"/>
      <c r="AQ34" s="23"/>
      <c r="AR34" s="32"/>
    </row>
    <row r="35" spans="1:44" s="36" customFormat="1" ht="30" customHeight="1">
      <c r="A35" s="41">
        <v>43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19"/>
      <c r="AN35" s="20"/>
      <c r="AO35" s="20"/>
      <c r="AP35" s="32"/>
      <c r="AQ35" s="32"/>
      <c r="AR35" s="32"/>
    </row>
    <row r="36" spans="1:44" s="36" customFormat="1" ht="30" customHeight="1">
      <c r="A36" s="41">
        <v>44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19"/>
      <c r="AN36" s="20"/>
      <c r="AO36" s="40"/>
      <c r="AP36" s="32"/>
      <c r="AQ36" s="32"/>
      <c r="AR36" s="32"/>
    </row>
    <row r="37" spans="1:44" s="36" customFormat="1" ht="30" customHeight="1">
      <c r="A37" s="41">
        <v>45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20"/>
      <c r="AO37" s="20"/>
      <c r="AP37" s="32"/>
      <c r="AQ37" s="32"/>
      <c r="AR37" s="32"/>
    </row>
    <row r="38" spans="1:44" s="36" customFormat="1" ht="48" customHeight="1">
      <c r="A38" s="139" t="s">
        <v>13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41">
        <f>SUM(AJ9:AJ37)</f>
        <v>15</v>
      </c>
      <c r="AK38" s="41">
        <f>SUM(AK9:AK37)</f>
        <v>3</v>
      </c>
      <c r="AL38" s="41">
        <f>SUM(AL9:AL37)</f>
        <v>10</v>
      </c>
      <c r="AM38" s="40"/>
      <c r="AN38" s="20"/>
      <c r="AO38" s="20"/>
      <c r="AP38" s="32"/>
      <c r="AQ38" s="32"/>
      <c r="AR38" s="32"/>
    </row>
    <row r="39" spans="1:44" s="36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40"/>
      <c r="AN39" s="40"/>
      <c r="AO39" s="40"/>
    </row>
    <row r="40" spans="1:44" s="36" customFormat="1" ht="41.25" customHeight="1">
      <c r="A40" s="141" t="s">
        <v>14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2"/>
      <c r="AJ40" s="26" t="s">
        <v>15</v>
      </c>
      <c r="AK40" s="26" t="s">
        <v>16</v>
      </c>
      <c r="AL40" s="26" t="s">
        <v>17</v>
      </c>
      <c r="AM40" s="42" t="s">
        <v>18</v>
      </c>
      <c r="AN40" s="42" t="s">
        <v>19</v>
      </c>
      <c r="AO40" s="42" t="s">
        <v>20</v>
      </c>
    </row>
    <row r="41" spans="1:44" s="36" customFormat="1" ht="30" customHeight="1">
      <c r="A41" s="41" t="s">
        <v>5</v>
      </c>
      <c r="B41" s="30"/>
      <c r="C41" s="143" t="s">
        <v>7</v>
      </c>
      <c r="D41" s="144"/>
      <c r="E41" s="2">
        <v>1</v>
      </c>
      <c r="F41" s="2">
        <v>2</v>
      </c>
      <c r="G41" s="2">
        <v>3</v>
      </c>
      <c r="H41" s="2">
        <v>4</v>
      </c>
      <c r="I41" s="2">
        <v>5</v>
      </c>
      <c r="J41" s="2">
        <v>6</v>
      </c>
      <c r="K41" s="2">
        <v>7</v>
      </c>
      <c r="L41" s="2">
        <v>8</v>
      </c>
      <c r="M41" s="2">
        <v>9</v>
      </c>
      <c r="N41" s="2">
        <v>10</v>
      </c>
      <c r="O41" s="2">
        <v>11</v>
      </c>
      <c r="P41" s="2">
        <v>12</v>
      </c>
      <c r="Q41" s="2">
        <v>13</v>
      </c>
      <c r="R41" s="2">
        <v>14</v>
      </c>
      <c r="S41" s="2">
        <v>15</v>
      </c>
      <c r="T41" s="2">
        <v>16</v>
      </c>
      <c r="U41" s="2">
        <v>17</v>
      </c>
      <c r="V41" s="2">
        <v>18</v>
      </c>
      <c r="W41" s="2">
        <v>19</v>
      </c>
      <c r="X41" s="2">
        <v>20</v>
      </c>
      <c r="Y41" s="2">
        <v>21</v>
      </c>
      <c r="Z41" s="2">
        <v>22</v>
      </c>
      <c r="AA41" s="2">
        <v>23</v>
      </c>
      <c r="AB41" s="2">
        <v>24</v>
      </c>
      <c r="AC41" s="2">
        <v>25</v>
      </c>
      <c r="AD41" s="2">
        <v>26</v>
      </c>
      <c r="AE41" s="2">
        <v>27</v>
      </c>
      <c r="AF41" s="2">
        <v>28</v>
      </c>
      <c r="AG41" s="2">
        <v>29</v>
      </c>
      <c r="AH41" s="2">
        <v>30</v>
      </c>
      <c r="AI41" s="2">
        <v>31</v>
      </c>
      <c r="AJ41" s="21" t="s">
        <v>21</v>
      </c>
      <c r="AK41" s="21" t="s">
        <v>22</v>
      </c>
      <c r="AL41" s="21" t="s">
        <v>23</v>
      </c>
      <c r="AM41" s="21" t="s">
        <v>24</v>
      </c>
      <c r="AN41" s="27" t="s">
        <v>25</v>
      </c>
      <c r="AO41" s="27" t="s">
        <v>26</v>
      </c>
    </row>
    <row r="42" spans="1:44" s="36" customFormat="1" ht="30" customHeight="1">
      <c r="A42" s="41">
        <v>1</v>
      </c>
      <c r="B42" s="126" t="s">
        <v>667</v>
      </c>
      <c r="C42" s="126" t="s">
        <v>668</v>
      </c>
      <c r="D42" s="126" t="s">
        <v>49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>COUNTIF(E42:AI42,"BT")</f>
        <v>0</v>
      </c>
      <c r="AK42" s="22">
        <f>COUNTIF(F42:AJ42,"D")</f>
        <v>0</v>
      </c>
      <c r="AL42" s="22">
        <f>COUNTIF(G42:AK42,"ĐP")</f>
        <v>0</v>
      </c>
      <c r="AM42" s="22">
        <f>COUNTIF(H42:AL42,"CT")</f>
        <v>0</v>
      </c>
      <c r="AN42" s="22">
        <f>COUNTIF(I42:AM42,"HT")</f>
        <v>0</v>
      </c>
      <c r="AO42" s="22">
        <f>COUNTIF(J42:AN42,"VK")</f>
        <v>0</v>
      </c>
      <c r="AP42" s="137"/>
      <c r="AQ42" s="138"/>
    </row>
    <row r="43" spans="1:44" s="36" customFormat="1" ht="30" customHeight="1">
      <c r="A43" s="41">
        <v>2</v>
      </c>
      <c r="B43" s="126" t="s">
        <v>669</v>
      </c>
      <c r="C43" s="126" t="s">
        <v>670</v>
      </c>
      <c r="D43" s="126" t="s">
        <v>92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2">
        <f t="shared" ref="AJ43:AJ78" si="3">COUNTIF(E43:AI43,"BT")</f>
        <v>0</v>
      </c>
      <c r="AK43" s="22">
        <f t="shared" ref="AK43:AK78" si="4">COUNTIF(F43:AJ43,"D")</f>
        <v>0</v>
      </c>
      <c r="AL43" s="22">
        <f t="shared" ref="AL43:AL78" si="5">COUNTIF(G43:AK43,"ĐP")</f>
        <v>0</v>
      </c>
      <c r="AM43" s="22">
        <f t="shared" ref="AM43:AM78" si="6">COUNTIF(H43:AL43,"CT")</f>
        <v>0</v>
      </c>
      <c r="AN43" s="22">
        <f t="shared" ref="AN43:AN78" si="7">COUNTIF(I43:AM43,"HT")</f>
        <v>0</v>
      </c>
      <c r="AO43" s="22">
        <f t="shared" ref="AO43:AO78" si="8">COUNTIF(J43:AN43,"VK")</f>
        <v>0</v>
      </c>
      <c r="AP43" s="40"/>
      <c r="AQ43" s="40"/>
    </row>
    <row r="44" spans="1:44" s="36" customFormat="1" ht="30" customHeight="1">
      <c r="A44" s="41">
        <v>3</v>
      </c>
      <c r="B44" s="126" t="s">
        <v>671</v>
      </c>
      <c r="C44" s="126" t="s">
        <v>672</v>
      </c>
      <c r="D44" s="126" t="s">
        <v>673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40"/>
      <c r="AQ44" s="40"/>
    </row>
    <row r="45" spans="1:44" s="36" customFormat="1" ht="30" customHeight="1">
      <c r="A45" s="41">
        <v>4</v>
      </c>
      <c r="B45" s="126" t="s">
        <v>674</v>
      </c>
      <c r="C45" s="126" t="s">
        <v>59</v>
      </c>
      <c r="D45" s="126" t="s">
        <v>87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40"/>
      <c r="AQ45" s="40"/>
    </row>
    <row r="46" spans="1:44" s="36" customFormat="1" ht="30" customHeight="1">
      <c r="A46" s="41">
        <v>5</v>
      </c>
      <c r="B46" s="126" t="s">
        <v>675</v>
      </c>
      <c r="C46" s="126" t="s">
        <v>105</v>
      </c>
      <c r="D46" s="126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40"/>
      <c r="AQ46" s="40"/>
    </row>
    <row r="47" spans="1:44" s="36" customFormat="1" ht="30" customHeight="1">
      <c r="A47" s="41">
        <v>6</v>
      </c>
      <c r="B47" s="126" t="s">
        <v>676</v>
      </c>
      <c r="C47" s="126" t="s">
        <v>36</v>
      </c>
      <c r="D47" s="126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40"/>
      <c r="AQ47" s="40"/>
    </row>
    <row r="48" spans="1:44" s="36" customFormat="1" ht="30" customHeight="1">
      <c r="A48" s="41">
        <v>7</v>
      </c>
      <c r="B48" s="126" t="s">
        <v>677</v>
      </c>
      <c r="C48" s="126" t="s">
        <v>678</v>
      </c>
      <c r="D48" s="126" t="s">
        <v>83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40"/>
      <c r="AQ48" s="40"/>
    </row>
    <row r="49" spans="1:43" s="36" customFormat="1" ht="30" customHeight="1">
      <c r="A49" s="41">
        <v>8</v>
      </c>
      <c r="B49" s="126" t="s">
        <v>679</v>
      </c>
      <c r="C49" s="126" t="s">
        <v>680</v>
      </c>
      <c r="D49" s="126" t="s">
        <v>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40"/>
      <c r="AQ49" s="40"/>
    </row>
    <row r="50" spans="1:43" s="36" customFormat="1" ht="30" customHeight="1">
      <c r="A50" s="41">
        <v>9</v>
      </c>
      <c r="B50" s="126" t="s">
        <v>681</v>
      </c>
      <c r="C50" s="126" t="s">
        <v>682</v>
      </c>
      <c r="D50" s="126" t="s">
        <v>28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40"/>
      <c r="AQ50" s="40"/>
    </row>
    <row r="51" spans="1:43" s="36" customFormat="1" ht="30" customHeight="1">
      <c r="A51" s="41">
        <v>10</v>
      </c>
      <c r="B51" s="126" t="s">
        <v>683</v>
      </c>
      <c r="C51" s="126" t="s">
        <v>684</v>
      </c>
      <c r="D51" s="126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40"/>
      <c r="AQ51" s="40"/>
    </row>
    <row r="52" spans="1:43" s="36" customFormat="1" ht="30" customHeight="1">
      <c r="A52" s="41">
        <v>11</v>
      </c>
      <c r="B52" s="126" t="s">
        <v>685</v>
      </c>
      <c r="C52" s="126" t="s">
        <v>686</v>
      </c>
      <c r="D52" s="126" t="s">
        <v>57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40"/>
      <c r="AQ52" s="40"/>
    </row>
    <row r="53" spans="1:43" s="36" customFormat="1" ht="30" customHeight="1">
      <c r="A53" s="41">
        <v>12</v>
      </c>
      <c r="B53" s="126" t="s">
        <v>687</v>
      </c>
      <c r="C53" s="126" t="s">
        <v>88</v>
      </c>
      <c r="D53" s="126" t="s">
        <v>78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40"/>
      <c r="AQ53" s="40"/>
    </row>
    <row r="54" spans="1:43" s="36" customFormat="1" ht="30" customHeight="1">
      <c r="A54" s="41">
        <v>13</v>
      </c>
      <c r="B54" s="126" t="s">
        <v>688</v>
      </c>
      <c r="C54" s="126" t="s">
        <v>689</v>
      </c>
      <c r="D54" s="126" t="s">
        <v>30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40"/>
      <c r="AQ54" s="40"/>
    </row>
    <row r="55" spans="1:43" s="36" customFormat="1" ht="30" customHeight="1">
      <c r="A55" s="41">
        <v>14</v>
      </c>
      <c r="B55" s="126" t="s">
        <v>690</v>
      </c>
      <c r="C55" s="126" t="s">
        <v>691</v>
      </c>
      <c r="D55" s="126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137"/>
      <c r="AQ55" s="138"/>
    </row>
    <row r="56" spans="1:43" s="36" customFormat="1" ht="30" customHeight="1">
      <c r="A56" s="41">
        <v>15</v>
      </c>
      <c r="B56" s="126" t="s">
        <v>692</v>
      </c>
      <c r="C56" s="126" t="s">
        <v>693</v>
      </c>
      <c r="D56" s="126" t="s">
        <v>30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41">
        <v>16</v>
      </c>
      <c r="B57" s="126" t="s">
        <v>694</v>
      </c>
      <c r="C57" s="126" t="s">
        <v>695</v>
      </c>
      <c r="D57" s="126" t="s">
        <v>98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41">
        <v>17</v>
      </c>
      <c r="B58" s="126" t="s">
        <v>696</v>
      </c>
      <c r="C58" s="126" t="s">
        <v>95</v>
      </c>
      <c r="D58" s="126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41">
        <v>18</v>
      </c>
      <c r="B59" s="126" t="s">
        <v>697</v>
      </c>
      <c r="C59" s="126" t="s">
        <v>698</v>
      </c>
      <c r="D59" s="126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41">
        <v>19</v>
      </c>
      <c r="B60" s="126" t="s">
        <v>699</v>
      </c>
      <c r="C60" s="126" t="s">
        <v>700</v>
      </c>
      <c r="D60" s="126" t="s">
        <v>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41">
        <v>20</v>
      </c>
      <c r="B61" s="126" t="s">
        <v>701</v>
      </c>
      <c r="C61" s="126" t="s">
        <v>702</v>
      </c>
      <c r="D61" s="126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41">
        <v>21</v>
      </c>
      <c r="B62" s="125" t="s">
        <v>572</v>
      </c>
      <c r="C62" s="125" t="s">
        <v>200</v>
      </c>
      <c r="D62" s="125" t="s">
        <v>99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41">
        <v>22</v>
      </c>
      <c r="B63" s="125" t="s">
        <v>573</v>
      </c>
      <c r="C63" s="125" t="s">
        <v>574</v>
      </c>
      <c r="D63" s="125" t="s">
        <v>43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41">
        <v>23</v>
      </c>
      <c r="B64" s="125" t="s">
        <v>575</v>
      </c>
      <c r="C64" s="125" t="s">
        <v>576</v>
      </c>
      <c r="D64" s="125" t="s">
        <v>69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41">
        <v>24</v>
      </c>
      <c r="B65" s="125" t="s">
        <v>577</v>
      </c>
      <c r="C65" s="125" t="s">
        <v>34</v>
      </c>
      <c r="D65" s="125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41">
        <v>25</v>
      </c>
      <c r="B66" s="125" t="s">
        <v>578</v>
      </c>
      <c r="C66" s="125" t="s">
        <v>579</v>
      </c>
      <c r="D66" s="12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41">
        <v>26</v>
      </c>
      <c r="B67" s="125" t="s">
        <v>580</v>
      </c>
      <c r="C67" s="125" t="s">
        <v>108</v>
      </c>
      <c r="D67" s="125" t="s">
        <v>78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41">
        <v>27</v>
      </c>
      <c r="B68" s="125" t="s">
        <v>581</v>
      </c>
      <c r="C68" s="125" t="s">
        <v>582</v>
      </c>
      <c r="D68" s="125" t="s">
        <v>162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41">
        <v>28</v>
      </c>
      <c r="B69" s="125" t="s">
        <v>583</v>
      </c>
      <c r="C69" s="125" t="s">
        <v>285</v>
      </c>
      <c r="D69" s="125" t="s">
        <v>30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41">
        <v>29</v>
      </c>
      <c r="B70" s="125" t="s">
        <v>584</v>
      </c>
      <c r="C70" s="125" t="s">
        <v>585</v>
      </c>
      <c r="D70" s="125" t="s">
        <v>172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41">
        <v>30</v>
      </c>
      <c r="B71" s="125" t="s">
        <v>586</v>
      </c>
      <c r="C71" s="125" t="s">
        <v>587</v>
      </c>
      <c r="D71" s="125" t="s">
        <v>355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41">
        <v>31</v>
      </c>
      <c r="B72" s="125" t="s">
        <v>588</v>
      </c>
      <c r="C72" s="125" t="s">
        <v>81</v>
      </c>
      <c r="D72" s="125" t="s">
        <v>98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84"/>
      <c r="B73" s="125" t="s">
        <v>589</v>
      </c>
      <c r="C73" s="125" t="s">
        <v>590</v>
      </c>
      <c r="D73" s="125" t="s">
        <v>33</v>
      </c>
      <c r="E73" s="83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22">
        <f t="shared" ref="AJ73:AJ75" si="9">COUNTIF(E73:AI73,"BT")</f>
        <v>0</v>
      </c>
      <c r="AK73" s="22">
        <f t="shared" ref="AK73:AK75" si="10">COUNTIF(F73:AJ73,"D")</f>
        <v>0</v>
      </c>
      <c r="AL73" s="22">
        <f t="shared" ref="AL73:AL75" si="11">COUNTIF(G73:AK73,"ĐP")</f>
        <v>0</v>
      </c>
      <c r="AM73" s="22">
        <f t="shared" ref="AM73:AM75" si="12">COUNTIF(H73:AL73,"CT")</f>
        <v>0</v>
      </c>
      <c r="AN73" s="22">
        <f t="shared" ref="AN73:AN75" si="13">COUNTIF(I73:AM73,"HT")</f>
        <v>0</v>
      </c>
      <c r="AO73" s="22">
        <f t="shared" ref="AO73:AO75" si="14">COUNTIF(J73:AN73,"VK")</f>
        <v>0</v>
      </c>
    </row>
    <row r="74" spans="1:41" s="36" customFormat="1" ht="30.75" customHeight="1">
      <c r="A74" s="84"/>
      <c r="B74" s="125" t="s">
        <v>591</v>
      </c>
      <c r="C74" s="125" t="s">
        <v>444</v>
      </c>
      <c r="D74" s="125" t="s">
        <v>73</v>
      </c>
      <c r="E74" s="83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22">
        <f t="shared" si="9"/>
        <v>0</v>
      </c>
      <c r="AK74" s="22">
        <f t="shared" si="10"/>
        <v>0</v>
      </c>
      <c r="AL74" s="22">
        <f t="shared" si="11"/>
        <v>0</v>
      </c>
      <c r="AM74" s="22">
        <f t="shared" si="12"/>
        <v>0</v>
      </c>
      <c r="AN74" s="22">
        <f t="shared" si="13"/>
        <v>0</v>
      </c>
      <c r="AO74" s="22">
        <f t="shared" si="14"/>
        <v>0</v>
      </c>
    </row>
    <row r="75" spans="1:41" s="36" customFormat="1" ht="30.75" customHeight="1">
      <c r="A75" s="84"/>
      <c r="B75" s="125" t="s">
        <v>592</v>
      </c>
      <c r="C75" s="125" t="s">
        <v>593</v>
      </c>
      <c r="D75" s="125" t="s">
        <v>46</v>
      </c>
      <c r="E75" s="83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22">
        <f t="shared" si="9"/>
        <v>0</v>
      </c>
      <c r="AK75" s="22">
        <f t="shared" si="10"/>
        <v>0</v>
      </c>
      <c r="AL75" s="22">
        <f t="shared" si="11"/>
        <v>0</v>
      </c>
      <c r="AM75" s="22">
        <f t="shared" si="12"/>
        <v>0</v>
      </c>
      <c r="AN75" s="22">
        <f t="shared" si="13"/>
        <v>0</v>
      </c>
      <c r="AO75" s="22">
        <f t="shared" si="14"/>
        <v>0</v>
      </c>
    </row>
    <row r="76" spans="1:41" ht="51" customHeight="1">
      <c r="A76" s="41">
        <v>32</v>
      </c>
      <c r="B76" s="125" t="s">
        <v>594</v>
      </c>
      <c r="C76" s="125" t="s">
        <v>595</v>
      </c>
      <c r="D76" s="125" t="s">
        <v>367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ht="27.75" customHeight="1">
      <c r="A77" s="41">
        <v>33</v>
      </c>
      <c r="B77" s="125" t="s">
        <v>596</v>
      </c>
      <c r="C77" s="125" t="s">
        <v>597</v>
      </c>
      <c r="D77" s="125" t="s">
        <v>67</v>
      </c>
      <c r="E77" s="4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ht="32.25" customHeight="1">
      <c r="A78" s="41">
        <v>34</v>
      </c>
      <c r="B78" s="125" t="s">
        <v>598</v>
      </c>
      <c r="C78" s="125" t="s">
        <v>599</v>
      </c>
      <c r="D78" s="125" t="s">
        <v>61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15.75" customHeight="1">
      <c r="A79" s="139" t="s">
        <v>13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41">
        <f t="shared" ref="AJ79:AO79" si="15">SUM(AJ42:AJ78)</f>
        <v>0</v>
      </c>
      <c r="AK79" s="41">
        <f t="shared" si="15"/>
        <v>0</v>
      </c>
      <c r="AL79" s="41">
        <f t="shared" si="15"/>
        <v>0</v>
      </c>
      <c r="AM79" s="41">
        <f t="shared" si="15"/>
        <v>0</v>
      </c>
      <c r="AN79" s="41">
        <f t="shared" si="15"/>
        <v>0</v>
      </c>
      <c r="AO79" s="41">
        <f t="shared" si="15"/>
        <v>0</v>
      </c>
    </row>
    <row r="80" spans="1:41" ht="15.75" customHeight="1">
      <c r="A80" s="20"/>
      <c r="B80" s="20"/>
      <c r="C80" s="140"/>
      <c r="D80" s="140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31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31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40"/>
      <c r="D83" s="140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>
      <c r="C84" s="140"/>
      <c r="D84" s="140"/>
      <c r="E84" s="140"/>
      <c r="F84" s="140"/>
      <c r="G84" s="140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>
      <c r="C85" s="140"/>
      <c r="D85" s="140"/>
      <c r="E85" s="140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>
      <c r="C86" s="140"/>
      <c r="D86" s="140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5:E85"/>
    <mergeCell ref="C86:D86"/>
    <mergeCell ref="C84:G84"/>
    <mergeCell ref="C41:D41"/>
    <mergeCell ref="AP42:AQ42"/>
    <mergeCell ref="AP55:AQ55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M13" sqref="M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874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6" t="s">
        <v>119</v>
      </c>
      <c r="AG6" s="146"/>
      <c r="AH6" s="146"/>
      <c r="AI6" s="146"/>
      <c r="AJ6" s="146"/>
      <c r="AK6" s="146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266</v>
      </c>
      <c r="C9" s="116" t="s">
        <v>267</v>
      </c>
      <c r="D9" s="117" t="s">
        <v>268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264</v>
      </c>
      <c r="C10" s="116" t="s">
        <v>265</v>
      </c>
      <c r="D10" s="117" t="s">
        <v>49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9" t="s">
        <v>269</v>
      </c>
      <c r="C11" s="116" t="s">
        <v>270</v>
      </c>
      <c r="D11" s="117" t="s">
        <v>53</v>
      </c>
      <c r="E11" s="7"/>
      <c r="F11" s="8" t="s">
        <v>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271</v>
      </c>
      <c r="C12" s="116" t="s">
        <v>272</v>
      </c>
      <c r="D12" s="117" t="s">
        <v>39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273</v>
      </c>
      <c r="C13" s="116" t="s">
        <v>274</v>
      </c>
      <c r="D13" s="117" t="s">
        <v>75</v>
      </c>
      <c r="E13" s="7"/>
      <c r="F13" s="8" t="s">
        <v>8</v>
      </c>
      <c r="G13" s="8"/>
      <c r="H13" s="8"/>
      <c r="I13" s="8"/>
      <c r="J13" s="8"/>
      <c r="K13" s="8" t="s">
        <v>8</v>
      </c>
      <c r="L13" s="8"/>
      <c r="M13" s="8" t="s">
        <v>8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3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275</v>
      </c>
      <c r="C14" s="116" t="s">
        <v>276</v>
      </c>
      <c r="D14" s="117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277</v>
      </c>
      <c r="C15" s="116" t="s">
        <v>278</v>
      </c>
      <c r="D15" s="117" t="s">
        <v>27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279</v>
      </c>
      <c r="C16" s="116" t="s">
        <v>280</v>
      </c>
      <c r="D16" s="117" t="s">
        <v>68</v>
      </c>
      <c r="E16" s="8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9" t="s">
        <v>281</v>
      </c>
      <c r="C17" s="116" t="s">
        <v>107</v>
      </c>
      <c r="D17" s="117" t="s">
        <v>70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9" t="s">
        <v>282</v>
      </c>
      <c r="C18" s="116" t="s">
        <v>283</v>
      </c>
      <c r="D18" s="117" t="s">
        <v>57</v>
      </c>
      <c r="E18" s="8"/>
      <c r="F18" s="8"/>
      <c r="G18" s="8"/>
      <c r="H18" s="8"/>
      <c r="I18" s="8"/>
      <c r="J18" s="8"/>
      <c r="K18" s="8" t="s">
        <v>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9" t="s">
        <v>284</v>
      </c>
      <c r="C19" s="116" t="s">
        <v>285</v>
      </c>
      <c r="D19" s="117" t="s">
        <v>42</v>
      </c>
      <c r="E19" s="8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2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9" t="s">
        <v>286</v>
      </c>
      <c r="C20" s="116" t="s">
        <v>287</v>
      </c>
      <c r="D20" s="117" t="s">
        <v>42</v>
      </c>
      <c r="E20" s="8"/>
      <c r="F20" s="8" t="s">
        <v>884</v>
      </c>
      <c r="G20" s="8" t="s">
        <v>8</v>
      </c>
      <c r="H20" s="8" t="s">
        <v>8</v>
      </c>
      <c r="I20" s="8" t="s">
        <v>8</v>
      </c>
      <c r="J20" s="8"/>
      <c r="K20" s="8" t="s">
        <v>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6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9" t="s">
        <v>288</v>
      </c>
      <c r="C21" s="116" t="s">
        <v>289</v>
      </c>
      <c r="D21" s="117" t="s">
        <v>290</v>
      </c>
      <c r="E21" s="8"/>
      <c r="F21" s="24" t="s">
        <v>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9" t="s">
        <v>291</v>
      </c>
      <c r="C22" s="87" t="s">
        <v>153</v>
      </c>
      <c r="D22" s="117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7"/>
      <c r="AN22" s="138"/>
      <c r="AO22" s="67"/>
    </row>
    <row r="23" spans="1:41" s="36" customFormat="1" ht="30" customHeight="1">
      <c r="A23" s="86">
        <v>15</v>
      </c>
      <c r="B23" s="119" t="s">
        <v>292</v>
      </c>
      <c r="C23" s="116" t="s">
        <v>293</v>
      </c>
      <c r="D23" s="117" t="s">
        <v>94</v>
      </c>
      <c r="E23" s="8"/>
      <c r="F23" s="8" t="s">
        <v>8</v>
      </c>
      <c r="G23" s="8"/>
      <c r="H23" s="8"/>
      <c r="I23" s="8"/>
      <c r="J23" s="8"/>
      <c r="K23" s="8" t="s">
        <v>8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2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9" t="s">
        <v>294</v>
      </c>
      <c r="C24" s="116" t="s">
        <v>295</v>
      </c>
      <c r="D24" s="117" t="s">
        <v>58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9" t="s">
        <v>296</v>
      </c>
      <c r="C25" s="116" t="s">
        <v>297</v>
      </c>
      <c r="D25" s="117" t="s">
        <v>43</v>
      </c>
      <c r="E25" s="8"/>
      <c r="F25" s="8"/>
      <c r="G25" s="8"/>
      <c r="H25" s="8"/>
      <c r="I25" s="8"/>
      <c r="J25" s="8"/>
      <c r="K25" s="8" t="s">
        <v>10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86">
        <v>18</v>
      </c>
      <c r="B26" s="119" t="s">
        <v>298</v>
      </c>
      <c r="C26" s="116" t="s">
        <v>299</v>
      </c>
      <c r="D26" s="117" t="s">
        <v>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9" t="s">
        <v>300</v>
      </c>
      <c r="C27" s="116" t="s">
        <v>301</v>
      </c>
      <c r="D27" s="117" t="s">
        <v>302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9" t="s">
        <v>306</v>
      </c>
      <c r="C28" s="116" t="s">
        <v>66</v>
      </c>
      <c r="D28" s="117" t="s">
        <v>30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9" t="s">
        <v>307</v>
      </c>
      <c r="C29" s="116" t="s">
        <v>308</v>
      </c>
      <c r="D29" s="117" t="s">
        <v>309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9" t="s">
        <v>310</v>
      </c>
      <c r="C30" s="116" t="s">
        <v>311</v>
      </c>
      <c r="D30" s="117" t="s">
        <v>260</v>
      </c>
      <c r="E30" s="8"/>
      <c r="F30" s="8" t="s">
        <v>10</v>
      </c>
      <c r="G30" s="8"/>
      <c r="H30" s="8" t="s">
        <v>8</v>
      </c>
      <c r="I30" s="8"/>
      <c r="J30" s="8"/>
      <c r="K30" s="8" t="s">
        <v>8</v>
      </c>
      <c r="L30" s="8"/>
      <c r="M30" s="8" t="s">
        <v>8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3</v>
      </c>
      <c r="AK30" s="68">
        <f t="shared" si="0"/>
        <v>0</v>
      </c>
      <c r="AL30" s="68">
        <f t="shared" si="1"/>
        <v>1</v>
      </c>
      <c r="AM30" s="67"/>
      <c r="AN30" s="67"/>
      <c r="AO30" s="67"/>
    </row>
    <row r="31" spans="1:41" s="36" customFormat="1" ht="30" customHeight="1">
      <c r="A31" s="86">
        <v>23</v>
      </c>
      <c r="B31" s="119" t="s">
        <v>312</v>
      </c>
      <c r="C31" s="87" t="s">
        <v>313</v>
      </c>
      <c r="D31" s="117" t="s">
        <v>90</v>
      </c>
      <c r="E31" s="7"/>
      <c r="F31" s="8"/>
      <c r="G31" s="8"/>
      <c r="H31" s="8"/>
      <c r="I31" s="8"/>
      <c r="J31" s="8"/>
      <c r="K31" s="8"/>
      <c r="L31" s="8"/>
      <c r="M31" s="8" t="s">
        <v>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1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9" t="s">
        <v>314</v>
      </c>
      <c r="C32" s="116" t="s">
        <v>315</v>
      </c>
      <c r="D32" s="117" t="s">
        <v>90</v>
      </c>
      <c r="E32" s="7"/>
      <c r="F32" s="8"/>
      <c r="G32" s="8"/>
      <c r="H32" s="8"/>
      <c r="I32" s="8"/>
      <c r="J32" s="8"/>
      <c r="K32" s="8" t="s">
        <v>8</v>
      </c>
      <c r="L32" s="8"/>
      <c r="M32" s="8" t="s">
        <v>8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2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5.25" customHeight="1">
      <c r="A33" s="86">
        <v>25</v>
      </c>
      <c r="B33" s="119" t="s">
        <v>316</v>
      </c>
      <c r="C33" s="116" t="s">
        <v>317</v>
      </c>
      <c r="D33" s="117" t="s">
        <v>67</v>
      </c>
      <c r="E33" s="7"/>
      <c r="F33" s="8" t="s">
        <v>10</v>
      </c>
      <c r="G33" s="8"/>
      <c r="H33" s="8"/>
      <c r="I33" s="8"/>
      <c r="J33" s="8"/>
      <c r="K33" s="8" t="s">
        <v>8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1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86">
        <v>26</v>
      </c>
      <c r="B34" s="119" t="s">
        <v>318</v>
      </c>
      <c r="C34" s="116" t="s">
        <v>319</v>
      </c>
      <c r="D34" s="117" t="s">
        <v>67</v>
      </c>
      <c r="E34" s="7"/>
      <c r="F34" s="8" t="s">
        <v>10</v>
      </c>
      <c r="G34" s="8"/>
      <c r="H34" s="8"/>
      <c r="I34" s="8"/>
      <c r="J34" s="8"/>
      <c r="K34" s="8" t="s">
        <v>8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1</v>
      </c>
      <c r="AK34" s="68">
        <f t="shared" si="0"/>
        <v>0</v>
      </c>
      <c r="AL34" s="68">
        <f t="shared" si="1"/>
        <v>1</v>
      </c>
      <c r="AM34" s="67"/>
      <c r="AN34" s="67"/>
      <c r="AO34" s="67"/>
    </row>
    <row r="35" spans="1:41" s="36" customFormat="1" ht="30" customHeight="1">
      <c r="A35" s="86">
        <v>27</v>
      </c>
      <c r="B35" s="119" t="s">
        <v>303</v>
      </c>
      <c r="C35" s="116" t="s">
        <v>304</v>
      </c>
      <c r="D35" s="117" t="s">
        <v>305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86">
        <v>28</v>
      </c>
      <c r="B36" s="99"/>
      <c r="C36" s="87"/>
      <c r="D36" s="8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68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39" t="s">
        <v>13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68">
        <f>SUM(AJ9:AJ53)</f>
        <v>27</v>
      </c>
      <c r="AK54" s="68">
        <f>SUM(AK9:AK53)</f>
        <v>0</v>
      </c>
      <c r="AL54" s="68">
        <f>SUM(AL9:AL53)</f>
        <v>4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1" t="s">
        <v>14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2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3" t="s">
        <v>7</v>
      </c>
      <c r="D57" s="14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86">
        <v>1</v>
      </c>
      <c r="B58" s="99" t="s">
        <v>266</v>
      </c>
      <c r="C58" s="87" t="s">
        <v>267</v>
      </c>
      <c r="D58" s="88" t="s">
        <v>268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7"/>
      <c r="AQ58" s="138"/>
    </row>
    <row r="59" spans="1:44" s="36" customFormat="1" ht="30" customHeight="1">
      <c r="A59" s="86">
        <v>2</v>
      </c>
      <c r="B59" s="99" t="s">
        <v>264</v>
      </c>
      <c r="C59" s="87" t="s">
        <v>265</v>
      </c>
      <c r="D59" s="88" t="s">
        <v>49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86">
        <v>3</v>
      </c>
      <c r="B60" s="99" t="s">
        <v>269</v>
      </c>
      <c r="C60" s="87" t="s">
        <v>270</v>
      </c>
      <c r="D60" s="88" t="s">
        <v>53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86">
        <v>4</v>
      </c>
      <c r="B61" s="99" t="s">
        <v>271</v>
      </c>
      <c r="C61" s="87" t="s">
        <v>272</v>
      </c>
      <c r="D61" s="88" t="s">
        <v>39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86">
        <v>5</v>
      </c>
      <c r="B62" s="99" t="s">
        <v>273</v>
      </c>
      <c r="C62" s="87" t="s">
        <v>274</v>
      </c>
      <c r="D62" s="88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86">
        <v>6</v>
      </c>
      <c r="B63" s="99" t="s">
        <v>275</v>
      </c>
      <c r="C63" s="87" t="s">
        <v>276</v>
      </c>
      <c r="D63" s="88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86">
        <v>7</v>
      </c>
      <c r="B64" s="99" t="s">
        <v>277</v>
      </c>
      <c r="C64" s="87" t="s">
        <v>278</v>
      </c>
      <c r="D64" s="88" t="s">
        <v>27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86">
        <v>8</v>
      </c>
      <c r="B65" s="99" t="s">
        <v>279</v>
      </c>
      <c r="C65" s="87" t="s">
        <v>280</v>
      </c>
      <c r="D65" s="88" t="s">
        <v>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86">
        <v>9</v>
      </c>
      <c r="B66" s="99" t="s">
        <v>281</v>
      </c>
      <c r="C66" s="87" t="s">
        <v>107</v>
      </c>
      <c r="D66" s="88" t="s">
        <v>70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86">
        <v>10</v>
      </c>
      <c r="B67" s="99" t="s">
        <v>282</v>
      </c>
      <c r="C67" s="87" t="s">
        <v>283</v>
      </c>
      <c r="D67" s="88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86">
        <v>11</v>
      </c>
      <c r="B68" s="99" t="s">
        <v>284</v>
      </c>
      <c r="C68" s="87" t="s">
        <v>285</v>
      </c>
      <c r="D68" s="8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86">
        <v>12</v>
      </c>
      <c r="B69" s="99" t="s">
        <v>286</v>
      </c>
      <c r="C69" s="87" t="s">
        <v>287</v>
      </c>
      <c r="D69" s="8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86">
        <v>13</v>
      </c>
      <c r="B70" s="99" t="s">
        <v>288</v>
      </c>
      <c r="C70" s="87" t="s">
        <v>289</v>
      </c>
      <c r="D70" s="88" t="s">
        <v>290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86">
        <v>14</v>
      </c>
      <c r="B71" s="99" t="s">
        <v>291</v>
      </c>
      <c r="C71" s="87" t="s">
        <v>153</v>
      </c>
      <c r="D71" s="88" t="s">
        <v>94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7"/>
      <c r="AQ71" s="138"/>
    </row>
    <row r="72" spans="1:43" s="36" customFormat="1" ht="30" customHeight="1">
      <c r="A72" s="86">
        <v>15</v>
      </c>
      <c r="B72" s="99" t="s">
        <v>292</v>
      </c>
      <c r="C72" s="87" t="s">
        <v>293</v>
      </c>
      <c r="D72" s="88" t="s">
        <v>94</v>
      </c>
      <c r="E72" s="7"/>
      <c r="F72" s="8"/>
      <c r="G72" s="8"/>
      <c r="H72" s="8"/>
      <c r="I72" s="8" t="s">
        <v>889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99" t="s">
        <v>294</v>
      </c>
      <c r="C73" s="87" t="s">
        <v>295</v>
      </c>
      <c r="D73" s="88" t="s">
        <v>58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99" t="s">
        <v>296</v>
      </c>
      <c r="C74" s="87" t="s">
        <v>297</v>
      </c>
      <c r="D74" s="88" t="s">
        <v>43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99" t="s">
        <v>298</v>
      </c>
      <c r="C75" s="87" t="s">
        <v>299</v>
      </c>
      <c r="D75" s="88" t="s">
        <v>69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99" t="s">
        <v>303</v>
      </c>
      <c r="C76" s="87" t="s">
        <v>304</v>
      </c>
      <c r="D76" s="88" t="s">
        <v>305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99" t="s">
        <v>300</v>
      </c>
      <c r="C77" s="87" t="s">
        <v>301</v>
      </c>
      <c r="D77" s="88" t="s">
        <v>302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99" t="s">
        <v>306</v>
      </c>
      <c r="C78" s="87" t="s">
        <v>66</v>
      </c>
      <c r="D78" s="88" t="s">
        <v>30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99" t="s">
        <v>307</v>
      </c>
      <c r="C79" s="87" t="s">
        <v>308</v>
      </c>
      <c r="D79" s="88" t="s">
        <v>309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99" t="s">
        <v>310</v>
      </c>
      <c r="C80" s="87" t="s">
        <v>311</v>
      </c>
      <c r="D80" s="88" t="s">
        <v>260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99" t="s">
        <v>312</v>
      </c>
      <c r="C81" s="87" t="s">
        <v>313</v>
      </c>
      <c r="D81" s="124" t="s">
        <v>90</v>
      </c>
      <c r="E81" s="94" t="s">
        <v>523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99" t="s">
        <v>314</v>
      </c>
      <c r="C82" s="87" t="s">
        <v>315</v>
      </c>
      <c r="D82" s="88" t="s">
        <v>90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99" t="s">
        <v>316</v>
      </c>
      <c r="C83" s="87" t="s">
        <v>317</v>
      </c>
      <c r="D83" s="88" t="s">
        <v>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99" t="s">
        <v>318</v>
      </c>
      <c r="C84" s="87" t="s">
        <v>319</v>
      </c>
      <c r="D84" s="88" t="s">
        <v>67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99"/>
      <c r="C85" s="87"/>
      <c r="D85" s="8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68">
        <v>29</v>
      </c>
      <c r="B86" s="6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39" t="s">
        <v>13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68">
        <f t="shared" ref="AJ92:AO92" si="9">SUM(AJ58:AJ91)</f>
        <v>0</v>
      </c>
      <c r="AK92" s="68">
        <f t="shared" si="9"/>
        <v>0</v>
      </c>
      <c r="AL92" s="68">
        <f t="shared" si="9"/>
        <v>1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40"/>
      <c r="D93" s="14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0"/>
      <c r="D96" s="14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0"/>
      <c r="D97" s="140"/>
      <c r="E97" s="140"/>
      <c r="F97" s="140"/>
      <c r="G97" s="14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0"/>
      <c r="D98" s="140"/>
      <c r="E98" s="14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0"/>
      <c r="D99" s="14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M10" sqref="M1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874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6" t="s">
        <v>120</v>
      </c>
      <c r="AG6" s="146"/>
      <c r="AH6" s="146"/>
      <c r="AI6" s="146"/>
      <c r="AJ6" s="146"/>
      <c r="AK6" s="146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0">
        <v>1</v>
      </c>
      <c r="B9" s="96" t="s">
        <v>320</v>
      </c>
      <c r="C9" s="97" t="s">
        <v>51</v>
      </c>
      <c r="D9" s="98" t="s">
        <v>38</v>
      </c>
      <c r="E9" s="7"/>
      <c r="F9" s="8" t="s">
        <v>10</v>
      </c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100">
        <v>2</v>
      </c>
      <c r="B10" s="96" t="s">
        <v>321</v>
      </c>
      <c r="C10" s="97" t="s">
        <v>115</v>
      </c>
      <c r="D10" s="98" t="s">
        <v>53</v>
      </c>
      <c r="E10" s="7"/>
      <c r="F10" s="8"/>
      <c r="G10" s="8"/>
      <c r="H10" s="94" t="s">
        <v>10</v>
      </c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1</v>
      </c>
      <c r="AM10" s="67"/>
      <c r="AN10" s="67"/>
      <c r="AO10" s="67"/>
    </row>
    <row r="11" spans="1:41" s="36" customFormat="1" ht="30" customHeight="1">
      <c r="A11" s="100">
        <v>3</v>
      </c>
      <c r="B11" s="96" t="s">
        <v>322</v>
      </c>
      <c r="C11" s="97" t="s">
        <v>323</v>
      </c>
      <c r="D11" s="98" t="s">
        <v>86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100">
        <v>4</v>
      </c>
      <c r="B12" s="96" t="s">
        <v>501</v>
      </c>
      <c r="C12" s="97" t="s">
        <v>502</v>
      </c>
      <c r="D12" s="98" t="s">
        <v>64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6" customFormat="1" ht="30" customHeight="1">
      <c r="A13" s="100">
        <v>5</v>
      </c>
      <c r="B13" s="96" t="s">
        <v>324</v>
      </c>
      <c r="C13" s="97" t="s">
        <v>77</v>
      </c>
      <c r="D13" s="98" t="s">
        <v>68</v>
      </c>
      <c r="E13" s="95"/>
      <c r="F13" s="90"/>
      <c r="G13" s="90"/>
      <c r="H13" s="94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93"/>
      <c r="AN13" s="93"/>
      <c r="AO13" s="93"/>
    </row>
    <row r="14" spans="1:41" s="36" customFormat="1" ht="30" customHeight="1">
      <c r="A14" s="100">
        <v>6</v>
      </c>
      <c r="B14" s="96" t="s">
        <v>325</v>
      </c>
      <c r="C14" s="97" t="s">
        <v>326</v>
      </c>
      <c r="D14" s="98" t="s">
        <v>140</v>
      </c>
      <c r="E14" s="8"/>
      <c r="F14" s="8" t="s">
        <v>10</v>
      </c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1</v>
      </c>
      <c r="AM14" s="67"/>
      <c r="AN14" s="67"/>
      <c r="AO14" s="67"/>
    </row>
    <row r="15" spans="1:41" s="36" customFormat="1" ht="30" customHeight="1">
      <c r="A15" s="100">
        <v>7</v>
      </c>
      <c r="B15" s="96" t="s">
        <v>327</v>
      </c>
      <c r="C15" s="97" t="s">
        <v>328</v>
      </c>
      <c r="D15" s="98" t="s">
        <v>329</v>
      </c>
      <c r="E15" s="8"/>
      <c r="F15" s="8" t="s">
        <v>10</v>
      </c>
      <c r="G15" s="8"/>
      <c r="H15" s="94"/>
      <c r="I15" s="8"/>
      <c r="J15" s="8"/>
      <c r="K15" s="8" t="s">
        <v>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1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100">
        <v>8</v>
      </c>
      <c r="B16" s="96" t="s">
        <v>330</v>
      </c>
      <c r="C16" s="97" t="s">
        <v>31</v>
      </c>
      <c r="D16" s="98" t="s">
        <v>331</v>
      </c>
      <c r="E16" s="8"/>
      <c r="F16" s="8"/>
      <c r="G16" s="8"/>
      <c r="H16" s="94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100">
        <v>9</v>
      </c>
      <c r="B17" s="96" t="s">
        <v>520</v>
      </c>
      <c r="C17" s="97" t="s">
        <v>503</v>
      </c>
      <c r="D17" s="98" t="s">
        <v>11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100">
        <v>10</v>
      </c>
      <c r="B18" s="96" t="s">
        <v>521</v>
      </c>
      <c r="C18" s="97" t="s">
        <v>522</v>
      </c>
      <c r="D18" s="98" t="s">
        <v>37</v>
      </c>
      <c r="E18" s="8"/>
      <c r="F18" s="8" t="s">
        <v>8</v>
      </c>
      <c r="G18" s="8"/>
      <c r="H18" s="94" t="s">
        <v>8</v>
      </c>
      <c r="I18" s="8" t="s">
        <v>8</v>
      </c>
      <c r="J18" s="8" t="s">
        <v>8</v>
      </c>
      <c r="K18" s="8" t="s">
        <v>8</v>
      </c>
      <c r="L18" s="8"/>
      <c r="M18" s="8" t="s">
        <v>8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6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100">
        <v>11</v>
      </c>
      <c r="B19" s="96" t="s">
        <v>332</v>
      </c>
      <c r="C19" s="97" t="s">
        <v>333</v>
      </c>
      <c r="D19" s="98" t="s">
        <v>37</v>
      </c>
      <c r="E19" s="8"/>
      <c r="F19" s="8" t="s">
        <v>9</v>
      </c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100">
        <v>12</v>
      </c>
      <c r="B20" s="96" t="s">
        <v>334</v>
      </c>
      <c r="C20" s="97" t="s">
        <v>335</v>
      </c>
      <c r="D20" s="98" t="s">
        <v>65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100">
        <v>13</v>
      </c>
      <c r="B21" s="96" t="s">
        <v>336</v>
      </c>
      <c r="C21" s="97" t="s">
        <v>261</v>
      </c>
      <c r="D21" s="98" t="s">
        <v>57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100">
        <v>14</v>
      </c>
      <c r="B22" s="96" t="s">
        <v>337</v>
      </c>
      <c r="C22" s="97" t="s">
        <v>338</v>
      </c>
      <c r="D22" s="98" t="s">
        <v>339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7"/>
      <c r="AN22" s="138"/>
      <c r="AO22" s="67"/>
    </row>
    <row r="23" spans="1:41" s="36" customFormat="1" ht="30" customHeight="1">
      <c r="A23" s="100">
        <v>15</v>
      </c>
      <c r="B23" s="96" t="s">
        <v>340</v>
      </c>
      <c r="C23" s="97" t="s">
        <v>341</v>
      </c>
      <c r="D23" s="98" t="s">
        <v>94</v>
      </c>
      <c r="E23" s="8"/>
      <c r="F23" s="8"/>
      <c r="G23" s="8"/>
      <c r="H23" s="94"/>
      <c r="I23" s="8"/>
      <c r="J23" s="8" t="s">
        <v>10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1</v>
      </c>
      <c r="AM23" s="67"/>
      <c r="AN23" s="67"/>
      <c r="AO23" s="67"/>
    </row>
    <row r="24" spans="1:41" s="36" customFormat="1" ht="30" customHeight="1">
      <c r="A24" s="100">
        <v>16</v>
      </c>
      <c r="B24" s="96" t="s">
        <v>342</v>
      </c>
      <c r="C24" s="97" t="s">
        <v>343</v>
      </c>
      <c r="D24" s="98" t="s">
        <v>99</v>
      </c>
      <c r="E24" s="8"/>
      <c r="F24" s="8"/>
      <c r="G24" s="8"/>
      <c r="H24" s="94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100">
        <v>17</v>
      </c>
      <c r="B25" s="96" t="s">
        <v>344</v>
      </c>
      <c r="C25" s="97" t="s">
        <v>345</v>
      </c>
      <c r="D25" s="98" t="s">
        <v>96</v>
      </c>
      <c r="E25" s="8"/>
      <c r="F25" s="8"/>
      <c r="G25" s="8"/>
      <c r="H25" s="94"/>
      <c r="I25" s="8"/>
      <c r="J25" s="8" t="s">
        <v>10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100">
        <v>18</v>
      </c>
      <c r="B26" s="96" t="s">
        <v>346</v>
      </c>
      <c r="C26" s="97" t="s">
        <v>347</v>
      </c>
      <c r="D26" s="98" t="s">
        <v>348</v>
      </c>
      <c r="E26" s="8"/>
      <c r="F26" s="8" t="s">
        <v>8</v>
      </c>
      <c r="G26" s="8"/>
      <c r="H26" s="94"/>
      <c r="I26" s="8"/>
      <c r="J26" s="8" t="s">
        <v>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2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100">
        <v>19</v>
      </c>
      <c r="B27" s="96" t="s">
        <v>349</v>
      </c>
      <c r="C27" s="97" t="s">
        <v>350</v>
      </c>
      <c r="D27" s="98" t="s">
        <v>43</v>
      </c>
      <c r="E27" s="8"/>
      <c r="F27" s="8" t="s">
        <v>8</v>
      </c>
      <c r="G27" s="8"/>
      <c r="H27" s="94" t="s">
        <v>884</v>
      </c>
      <c r="I27" s="8" t="s">
        <v>8</v>
      </c>
      <c r="J27" s="8" t="s">
        <v>8</v>
      </c>
      <c r="K27" s="8" t="s">
        <v>8</v>
      </c>
      <c r="L27" s="8"/>
      <c r="M27" s="8" t="s">
        <v>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7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100">
        <v>20</v>
      </c>
      <c r="B28" s="96" t="s">
        <v>351</v>
      </c>
      <c r="C28" s="97" t="s">
        <v>66</v>
      </c>
      <c r="D28" s="98" t="s">
        <v>352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100">
        <v>21</v>
      </c>
      <c r="B29" s="96" t="s">
        <v>353</v>
      </c>
      <c r="C29" s="97" t="s">
        <v>354</v>
      </c>
      <c r="D29" s="98" t="s">
        <v>355</v>
      </c>
      <c r="E29" s="8"/>
      <c r="F29" s="8" t="s">
        <v>10</v>
      </c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1</v>
      </c>
      <c r="AM29" s="67"/>
      <c r="AN29" s="67"/>
      <c r="AO29" s="67"/>
    </row>
    <row r="30" spans="1:41" s="36" customFormat="1" ht="30" customHeight="1">
      <c r="A30" s="100">
        <v>22</v>
      </c>
      <c r="B30" s="96" t="s">
        <v>356</v>
      </c>
      <c r="C30" s="97" t="s">
        <v>76</v>
      </c>
      <c r="D30" s="98" t="s">
        <v>357</v>
      </c>
      <c r="E30" s="8"/>
      <c r="F30" s="8"/>
      <c r="G30" s="8"/>
      <c r="H30" s="94"/>
      <c r="I30" s="8"/>
      <c r="J30" s="8" t="s">
        <v>8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1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100">
        <v>23</v>
      </c>
      <c r="B31" s="96" t="s">
        <v>358</v>
      </c>
      <c r="C31" s="97" t="s">
        <v>359</v>
      </c>
      <c r="D31" s="98" t="s">
        <v>32</v>
      </c>
      <c r="E31" s="7"/>
      <c r="F31" s="8" t="s">
        <v>884</v>
      </c>
      <c r="G31" s="8"/>
      <c r="H31" s="94" t="s">
        <v>884</v>
      </c>
      <c r="I31" s="8" t="s">
        <v>8</v>
      </c>
      <c r="J31" s="8" t="s">
        <v>8</v>
      </c>
      <c r="K31" s="8" t="s">
        <v>8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7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100">
        <v>24</v>
      </c>
      <c r="B32" s="96" t="s">
        <v>360</v>
      </c>
      <c r="C32" s="97" t="s">
        <v>361</v>
      </c>
      <c r="D32" s="98" t="s">
        <v>260</v>
      </c>
      <c r="E32" s="7"/>
      <c r="F32" s="8" t="s">
        <v>10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1</v>
      </c>
      <c r="AM32" s="67"/>
      <c r="AN32" s="67"/>
      <c r="AO32" s="67"/>
    </row>
    <row r="33" spans="1:41" s="36" customFormat="1" ht="30" customHeight="1">
      <c r="A33" s="100">
        <v>25</v>
      </c>
      <c r="B33" s="96" t="s">
        <v>362</v>
      </c>
      <c r="C33" s="97" t="s">
        <v>363</v>
      </c>
      <c r="D33" s="98" t="s">
        <v>364</v>
      </c>
      <c r="E33" s="7"/>
      <c r="F33" s="8" t="s">
        <v>884</v>
      </c>
      <c r="G33" s="8"/>
      <c r="H33" s="94"/>
      <c r="I33" s="8"/>
      <c r="J33" s="8" t="s">
        <v>10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2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100">
        <v>26</v>
      </c>
      <c r="B34" s="96" t="s">
        <v>365</v>
      </c>
      <c r="C34" s="97" t="s">
        <v>366</v>
      </c>
      <c r="D34" s="98" t="s">
        <v>367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1" s="36" customFormat="1" ht="30" customHeight="1">
      <c r="A35" s="100">
        <v>27</v>
      </c>
      <c r="B35" s="96" t="s">
        <v>368</v>
      </c>
      <c r="C35" s="97" t="s">
        <v>369</v>
      </c>
      <c r="D35" s="98" t="s">
        <v>370</v>
      </c>
      <c r="E35" s="7"/>
      <c r="F35" s="8"/>
      <c r="G35" s="8"/>
      <c r="H35" s="9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100">
        <v>28</v>
      </c>
      <c r="B36" s="96"/>
      <c r="C36" s="97"/>
      <c r="D36" s="98"/>
      <c r="E36" s="7"/>
      <c r="F36" s="8"/>
      <c r="G36" s="8"/>
      <c r="H36" s="9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100">
        <v>29</v>
      </c>
      <c r="B37" s="96"/>
      <c r="C37" s="97"/>
      <c r="D37" s="98"/>
      <c r="E37" s="7"/>
      <c r="F37" s="8"/>
      <c r="G37" s="8"/>
      <c r="H37" s="9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39" t="s">
        <v>13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68">
        <f>SUM(AJ9:AJ53)</f>
        <v>29</v>
      </c>
      <c r="AK54" s="68">
        <f>SUM(AK9:AK53)</f>
        <v>1</v>
      </c>
      <c r="AL54" s="68">
        <f>SUM(AL9:AL53)</f>
        <v>10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1" t="s">
        <v>14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2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3" t="s">
        <v>7</v>
      </c>
      <c r="D57" s="14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100">
        <v>1</v>
      </c>
      <c r="B58" s="96" t="s">
        <v>320</v>
      </c>
      <c r="C58" s="97" t="s">
        <v>51</v>
      </c>
      <c r="D58" s="98" t="s">
        <v>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7"/>
      <c r="AQ58" s="138"/>
    </row>
    <row r="59" spans="1:44" s="36" customFormat="1" ht="30" customHeight="1">
      <c r="A59" s="100">
        <v>2</v>
      </c>
      <c r="B59" s="96" t="s">
        <v>321</v>
      </c>
      <c r="C59" s="97" t="s">
        <v>115</v>
      </c>
      <c r="D59" s="98" t="s">
        <v>53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100">
        <v>3</v>
      </c>
      <c r="B60" s="96" t="s">
        <v>322</v>
      </c>
      <c r="C60" s="97" t="s">
        <v>323</v>
      </c>
      <c r="D60" s="98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100">
        <v>4</v>
      </c>
      <c r="B61" s="96" t="s">
        <v>501</v>
      </c>
      <c r="C61" s="97" t="s">
        <v>502</v>
      </c>
      <c r="D61" s="98" t="s">
        <v>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100">
        <v>5</v>
      </c>
      <c r="B62" s="96" t="s">
        <v>324</v>
      </c>
      <c r="C62" s="97" t="s">
        <v>77</v>
      </c>
      <c r="D62" s="98" t="s">
        <v>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100">
        <v>6</v>
      </c>
      <c r="B63" s="96" t="s">
        <v>325</v>
      </c>
      <c r="C63" s="97" t="s">
        <v>326</v>
      </c>
      <c r="D63" s="98" t="s">
        <v>140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100">
        <v>7</v>
      </c>
      <c r="B64" s="96" t="s">
        <v>327</v>
      </c>
      <c r="C64" s="97" t="s">
        <v>328</v>
      </c>
      <c r="D64" s="98" t="s">
        <v>329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100">
        <v>8</v>
      </c>
      <c r="B65" s="96" t="s">
        <v>330</v>
      </c>
      <c r="C65" s="97" t="s">
        <v>31</v>
      </c>
      <c r="D65" s="98" t="s">
        <v>331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100">
        <v>9</v>
      </c>
      <c r="B66" s="96" t="s">
        <v>520</v>
      </c>
      <c r="C66" s="97" t="s">
        <v>503</v>
      </c>
      <c r="D66" s="98" t="s">
        <v>11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100">
        <v>10</v>
      </c>
      <c r="B67" s="96" t="s">
        <v>521</v>
      </c>
      <c r="C67" s="97" t="s">
        <v>522</v>
      </c>
      <c r="D67" s="98" t="s">
        <v>37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100">
        <v>11</v>
      </c>
      <c r="B68" s="96" t="s">
        <v>332</v>
      </c>
      <c r="C68" s="97" t="s">
        <v>333</v>
      </c>
      <c r="D68" s="98" t="s">
        <v>37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100">
        <v>12</v>
      </c>
      <c r="B69" s="96" t="s">
        <v>334</v>
      </c>
      <c r="C69" s="97" t="s">
        <v>335</v>
      </c>
      <c r="D69" s="98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100">
        <v>13</v>
      </c>
      <c r="B70" s="96" t="s">
        <v>336</v>
      </c>
      <c r="C70" s="97" t="s">
        <v>261</v>
      </c>
      <c r="D70" s="98" t="s">
        <v>57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100">
        <v>14</v>
      </c>
      <c r="B71" s="96" t="s">
        <v>337</v>
      </c>
      <c r="C71" s="97" t="s">
        <v>338</v>
      </c>
      <c r="D71" s="98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7"/>
      <c r="AQ71" s="138"/>
    </row>
    <row r="72" spans="1:43" s="36" customFormat="1" ht="30" customHeight="1">
      <c r="A72" s="100">
        <v>15</v>
      </c>
      <c r="B72" s="96" t="s">
        <v>340</v>
      </c>
      <c r="C72" s="97" t="s">
        <v>341</v>
      </c>
      <c r="D72" s="98" t="s">
        <v>94</v>
      </c>
      <c r="E72" s="7"/>
      <c r="F72" s="8"/>
      <c r="G72" s="8"/>
      <c r="H72" s="8"/>
      <c r="I72" s="8"/>
      <c r="J72" s="8" t="s">
        <v>17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00">
        <v>16</v>
      </c>
      <c r="B73" s="96" t="s">
        <v>342</v>
      </c>
      <c r="C73" s="97" t="s">
        <v>343</v>
      </c>
      <c r="D73" s="98" t="s">
        <v>99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00">
        <v>17</v>
      </c>
      <c r="B74" s="96" t="s">
        <v>344</v>
      </c>
      <c r="C74" s="97" t="s">
        <v>345</v>
      </c>
      <c r="D74" s="98" t="s">
        <v>96</v>
      </c>
      <c r="E74" s="7"/>
      <c r="F74" s="8"/>
      <c r="G74" s="8"/>
      <c r="H74" s="8"/>
      <c r="I74" s="8"/>
      <c r="J74" s="8" t="s">
        <v>17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1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00">
        <v>18</v>
      </c>
      <c r="B75" s="96" t="s">
        <v>346</v>
      </c>
      <c r="C75" s="97" t="s">
        <v>347</v>
      </c>
      <c r="D75" s="98" t="s">
        <v>348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00">
        <v>19</v>
      </c>
      <c r="B76" s="96" t="s">
        <v>349</v>
      </c>
      <c r="C76" s="97" t="s">
        <v>350</v>
      </c>
      <c r="D76" s="98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00">
        <v>20</v>
      </c>
      <c r="B77" s="96" t="s">
        <v>351</v>
      </c>
      <c r="C77" s="97" t="s">
        <v>66</v>
      </c>
      <c r="D77" s="98" t="s">
        <v>352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00">
        <v>21</v>
      </c>
      <c r="B78" s="96" t="s">
        <v>353</v>
      </c>
      <c r="C78" s="97" t="s">
        <v>354</v>
      </c>
      <c r="D78" s="98" t="s">
        <v>355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00">
        <v>22</v>
      </c>
      <c r="B79" s="96" t="s">
        <v>356</v>
      </c>
      <c r="C79" s="97" t="s">
        <v>76</v>
      </c>
      <c r="D79" s="98" t="s">
        <v>357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00">
        <v>23</v>
      </c>
      <c r="B80" s="96" t="s">
        <v>358</v>
      </c>
      <c r="C80" s="97" t="s">
        <v>359</v>
      </c>
      <c r="D80" s="98" t="s">
        <v>32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00">
        <v>24</v>
      </c>
      <c r="B81" s="96" t="s">
        <v>360</v>
      </c>
      <c r="C81" s="97" t="s">
        <v>361</v>
      </c>
      <c r="D81" s="98" t="s">
        <v>260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00">
        <v>25</v>
      </c>
      <c r="B82" s="96" t="s">
        <v>362</v>
      </c>
      <c r="C82" s="97" t="s">
        <v>363</v>
      </c>
      <c r="D82" s="98" t="s">
        <v>364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00">
        <v>26</v>
      </c>
      <c r="B83" s="96" t="s">
        <v>365</v>
      </c>
      <c r="C83" s="97" t="s">
        <v>366</v>
      </c>
      <c r="D83" s="98" t="s">
        <v>367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00">
        <v>27</v>
      </c>
      <c r="B84" s="96" t="s">
        <v>368</v>
      </c>
      <c r="C84" s="97" t="s">
        <v>369</v>
      </c>
      <c r="D84" s="98" t="s">
        <v>370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00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00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39" t="s">
        <v>13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68">
        <f t="shared" ref="AJ92:AO92" si="9">SUM(AJ58:AJ91)</f>
        <v>0</v>
      </c>
      <c r="AK92" s="68">
        <f t="shared" si="9"/>
        <v>0</v>
      </c>
      <c r="AL92" s="68">
        <f t="shared" si="9"/>
        <v>2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40"/>
      <c r="D93" s="14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0"/>
      <c r="D96" s="14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0"/>
      <c r="D97" s="140"/>
      <c r="E97" s="140"/>
      <c r="F97" s="140"/>
      <c r="G97" s="14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0"/>
      <c r="D98" s="140"/>
      <c r="E98" s="14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0"/>
      <c r="D99" s="14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3"/>
  <sheetViews>
    <sheetView zoomScale="55" zoomScaleNormal="55" workbookViewId="0">
      <selection activeCell="M22" sqref="M2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874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6" t="s">
        <v>121</v>
      </c>
      <c r="AG6" s="146"/>
      <c r="AH6" s="146"/>
      <c r="AI6" s="146"/>
      <c r="AJ6" s="146"/>
      <c r="AK6" s="146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371</v>
      </c>
      <c r="C9" s="116" t="s">
        <v>372</v>
      </c>
      <c r="D9" s="117" t="s">
        <v>181</v>
      </c>
      <c r="E9" s="7"/>
      <c r="F9" s="8" t="s">
        <v>8</v>
      </c>
      <c r="G9" s="8" t="s">
        <v>886</v>
      </c>
      <c r="H9" s="8" t="s">
        <v>8</v>
      </c>
      <c r="I9" s="8"/>
      <c r="J9" s="8"/>
      <c r="K9" s="8" t="s">
        <v>8</v>
      </c>
      <c r="L9" s="8"/>
      <c r="M9" s="8" t="s">
        <v>8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4</v>
      </c>
      <c r="AK9" s="68">
        <f t="shared" ref="AK9:AK28" si="0">COUNTIF(E9:AI9,"P")+2*COUNTIF(F9:AJ9,"2P")</f>
        <v>0</v>
      </c>
      <c r="AL9" s="68">
        <f t="shared" ref="AL9:AL28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373</v>
      </c>
      <c r="C10" s="116" t="s">
        <v>374</v>
      </c>
      <c r="D10" s="117" t="s">
        <v>181</v>
      </c>
      <c r="E10" s="7"/>
      <c r="F10" s="8" t="s">
        <v>8</v>
      </c>
      <c r="G10" s="8"/>
      <c r="H10" s="8"/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8" si="2">COUNTIF(E10:AI10,"K")+2*COUNTIF(E10:AI10,"2K")+COUNTIF(E10:AI10,"TK")+COUNTIF(E10:AI10,"KT")</f>
        <v>2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0" t="s">
        <v>527</v>
      </c>
      <c r="C11" s="111" t="s">
        <v>528</v>
      </c>
      <c r="D11" s="118" t="s">
        <v>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375</v>
      </c>
      <c r="C12" s="116" t="s">
        <v>376</v>
      </c>
      <c r="D12" s="117" t="s">
        <v>112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377</v>
      </c>
      <c r="C13" s="116" t="s">
        <v>378</v>
      </c>
      <c r="D13" s="117" t="s">
        <v>53</v>
      </c>
      <c r="E13" s="7"/>
      <c r="F13" s="8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379</v>
      </c>
      <c r="C14" s="116" t="s">
        <v>71</v>
      </c>
      <c r="D14" s="117" t="s">
        <v>60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380</v>
      </c>
      <c r="C15" s="116" t="s">
        <v>381</v>
      </c>
      <c r="D15" s="117" t="s">
        <v>40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382</v>
      </c>
      <c r="C16" s="116" t="s">
        <v>383</v>
      </c>
      <c r="D16" s="117" t="s">
        <v>102</v>
      </c>
      <c r="E16" s="7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9" t="s">
        <v>384</v>
      </c>
      <c r="C17" s="116" t="s">
        <v>385</v>
      </c>
      <c r="D17" s="117" t="s">
        <v>70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9" t="s">
        <v>386</v>
      </c>
      <c r="C18" s="116" t="s">
        <v>387</v>
      </c>
      <c r="D18" s="117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9" t="s">
        <v>388</v>
      </c>
      <c r="C19" s="116" t="s">
        <v>389</v>
      </c>
      <c r="D19" s="117" t="s">
        <v>290</v>
      </c>
      <c r="E19" s="7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2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9" t="s">
        <v>390</v>
      </c>
      <c r="C20" s="116" t="s">
        <v>391</v>
      </c>
      <c r="D20" s="117" t="s">
        <v>94</v>
      </c>
      <c r="E20" s="7"/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9" t="s">
        <v>504</v>
      </c>
      <c r="C21" s="116" t="s">
        <v>505</v>
      </c>
      <c r="D21" s="117" t="s">
        <v>99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9">
        <v>1910040043</v>
      </c>
      <c r="C22" s="116" t="s">
        <v>512</v>
      </c>
      <c r="D22" s="117" t="s">
        <v>47</v>
      </c>
      <c r="E22" s="7"/>
      <c r="F22" s="8" t="s">
        <v>8</v>
      </c>
      <c r="G22" s="8"/>
      <c r="H22" s="8"/>
      <c r="I22" s="8" t="s">
        <v>8</v>
      </c>
      <c r="J22" s="8"/>
      <c r="K22" s="8" t="s">
        <v>8</v>
      </c>
      <c r="L22" s="8"/>
      <c r="M22" s="8" t="s">
        <v>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4</v>
      </c>
      <c r="AK22" s="68">
        <f t="shared" si="0"/>
        <v>0</v>
      </c>
      <c r="AL22" s="68">
        <f t="shared" si="1"/>
        <v>0</v>
      </c>
      <c r="AM22" s="137"/>
      <c r="AN22" s="138"/>
      <c r="AO22" s="67"/>
    </row>
    <row r="23" spans="1:44" s="36" customFormat="1" ht="30" customHeight="1">
      <c r="A23" s="86">
        <v>15</v>
      </c>
      <c r="B23" s="119" t="s">
        <v>392</v>
      </c>
      <c r="C23" s="116" t="s">
        <v>393</v>
      </c>
      <c r="D23" s="117" t="s">
        <v>248</v>
      </c>
      <c r="E23" s="7"/>
      <c r="F23" s="8" t="s">
        <v>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9" t="s">
        <v>396</v>
      </c>
      <c r="C24" s="116" t="s">
        <v>101</v>
      </c>
      <c r="D24" s="117" t="s">
        <v>44</v>
      </c>
      <c r="E24" s="7"/>
      <c r="F24" s="8" t="s">
        <v>8</v>
      </c>
      <c r="G24" s="8"/>
      <c r="H24" s="8"/>
      <c r="I24" s="8"/>
      <c r="J24" s="8"/>
      <c r="K24" s="8" t="s">
        <v>8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>COUNTIF(E24:AI24,"P")+2*COUNTIF(F24:AJ24,"2P")</f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9" t="s">
        <v>397</v>
      </c>
      <c r="C25" s="116" t="s">
        <v>398</v>
      </c>
      <c r="D25" s="117" t="s">
        <v>78</v>
      </c>
      <c r="E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9" t="s">
        <v>399</v>
      </c>
      <c r="C26" s="116" t="s">
        <v>400</v>
      </c>
      <c r="D26" s="117" t="s">
        <v>302</v>
      </c>
      <c r="E26" s="8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86">
        <v>19</v>
      </c>
      <c r="B27" s="119" t="s">
        <v>401</v>
      </c>
      <c r="C27" s="116" t="s">
        <v>402</v>
      </c>
      <c r="D27" s="117" t="s">
        <v>30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86">
        <v>20</v>
      </c>
      <c r="B28" s="119" t="s">
        <v>403</v>
      </c>
      <c r="C28" s="116" t="s">
        <v>404</v>
      </c>
      <c r="D28" s="117" t="s">
        <v>172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86">
        <v>21</v>
      </c>
      <c r="B29" s="119" t="s">
        <v>405</v>
      </c>
      <c r="C29" s="116" t="s">
        <v>406</v>
      </c>
      <c r="D29" s="117" t="s">
        <v>33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7">
        <f t="shared" ref="AJ29" si="3">COUNTIF(E29:AI29,"K")+2*COUNTIF(E29:AI29,"2K")+COUNTIF(E29:AI29,"TK")+COUNTIF(E29:AI29,"KT")</f>
        <v>0</v>
      </c>
      <c r="AK29" s="127">
        <f t="shared" ref="AK29" si="4">COUNTIF(E29:AI29,"P")+2*COUNTIF(F29:AJ29,"2P")</f>
        <v>0</v>
      </c>
      <c r="AL29" s="127">
        <f t="shared" ref="AL29" si="5">COUNTIF(E29:AI29,"T")+2*COUNTIF(E29:AI29,"2T")+COUNTIF(E29:AI29,"TK")+COUNTIF(E29:AI29,"KT")</f>
        <v>0</v>
      </c>
      <c r="AM29" s="85"/>
      <c r="AN29" s="85"/>
      <c r="AO29" s="85"/>
    </row>
    <row r="30" spans="1:44" s="36" customFormat="1" ht="48" customHeight="1">
      <c r="A30" s="139" t="s">
        <v>13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68">
        <f>SUM(AJ9:AJ29)</f>
        <v>19</v>
      </c>
      <c r="AK30" s="68">
        <f>SUM(AK9:AK29)</f>
        <v>0</v>
      </c>
      <c r="AL30" s="68">
        <f>SUM(AL9:AL29)</f>
        <v>0</v>
      </c>
      <c r="AM30" s="67"/>
      <c r="AN30" s="20"/>
      <c r="AO30" s="20"/>
      <c r="AP30" s="32"/>
      <c r="AQ30" s="32"/>
      <c r="AR30" s="32"/>
    </row>
    <row r="31" spans="1:44" s="36" customFormat="1" ht="30" customHeight="1">
      <c r="A31" s="11"/>
      <c r="B31" s="11"/>
      <c r="C31" s="12"/>
      <c r="D31" s="12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1"/>
      <c r="AK31" s="11"/>
      <c r="AL31" s="11"/>
      <c r="AM31" s="67"/>
      <c r="AN31" s="67"/>
      <c r="AO31" s="67"/>
    </row>
    <row r="32" spans="1:44" s="36" customFormat="1" ht="41.25" customHeight="1">
      <c r="A32" s="141" t="s">
        <v>14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2"/>
      <c r="AJ32" s="26" t="s">
        <v>15</v>
      </c>
      <c r="AK32" s="26" t="s">
        <v>16</v>
      </c>
      <c r="AL32" s="26" t="s">
        <v>17</v>
      </c>
      <c r="AM32" s="42" t="s">
        <v>18</v>
      </c>
      <c r="AN32" s="42" t="s">
        <v>19</v>
      </c>
      <c r="AO32" s="42" t="s">
        <v>20</v>
      </c>
    </row>
    <row r="33" spans="1:43" s="36" customFormat="1" ht="30" customHeight="1">
      <c r="A33" s="68" t="s">
        <v>5</v>
      </c>
      <c r="B33" s="66"/>
      <c r="C33" s="143" t="s">
        <v>7</v>
      </c>
      <c r="D33" s="144"/>
      <c r="E33" s="2">
        <v>1</v>
      </c>
      <c r="F33" s="2">
        <v>2</v>
      </c>
      <c r="G33" s="2">
        <v>3</v>
      </c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2">
        <v>9</v>
      </c>
      <c r="N33" s="2">
        <v>10</v>
      </c>
      <c r="O33" s="2">
        <v>11</v>
      </c>
      <c r="P33" s="2">
        <v>12</v>
      </c>
      <c r="Q33" s="2">
        <v>13</v>
      </c>
      <c r="R33" s="2">
        <v>14</v>
      </c>
      <c r="S33" s="2">
        <v>15</v>
      </c>
      <c r="T33" s="2">
        <v>16</v>
      </c>
      <c r="U33" s="2">
        <v>17</v>
      </c>
      <c r="V33" s="2">
        <v>18</v>
      </c>
      <c r="W33" s="2">
        <v>19</v>
      </c>
      <c r="X33" s="2">
        <v>20</v>
      </c>
      <c r="Y33" s="2">
        <v>21</v>
      </c>
      <c r="Z33" s="2">
        <v>22</v>
      </c>
      <c r="AA33" s="2">
        <v>23</v>
      </c>
      <c r="AB33" s="2">
        <v>24</v>
      </c>
      <c r="AC33" s="2">
        <v>25</v>
      </c>
      <c r="AD33" s="2">
        <v>26</v>
      </c>
      <c r="AE33" s="2">
        <v>27</v>
      </c>
      <c r="AF33" s="2">
        <v>28</v>
      </c>
      <c r="AG33" s="2">
        <v>29</v>
      </c>
      <c r="AH33" s="2">
        <v>30</v>
      </c>
      <c r="AI33" s="2">
        <v>31</v>
      </c>
      <c r="AJ33" s="21" t="s">
        <v>21</v>
      </c>
      <c r="AK33" s="21" t="s">
        <v>22</v>
      </c>
      <c r="AL33" s="21" t="s">
        <v>23</v>
      </c>
      <c r="AM33" s="21" t="s">
        <v>24</v>
      </c>
      <c r="AN33" s="27" t="s">
        <v>25</v>
      </c>
      <c r="AO33" s="27" t="s">
        <v>26</v>
      </c>
    </row>
    <row r="34" spans="1:43" s="36" customFormat="1" ht="30" customHeight="1">
      <c r="A34" s="68">
        <v>1</v>
      </c>
      <c r="B34" s="119" t="s">
        <v>371</v>
      </c>
      <c r="C34" s="116" t="s">
        <v>372</v>
      </c>
      <c r="D34" s="117" t="s">
        <v>181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>COUNTIF(E34:AI34,"BT")</f>
        <v>0</v>
      </c>
      <c r="AK34" s="22">
        <f>COUNTIF(F34:AJ34,"D")</f>
        <v>0</v>
      </c>
      <c r="AL34" s="22">
        <f>COUNTIF(G34:AK34,"ĐP")</f>
        <v>0</v>
      </c>
      <c r="AM34" s="22">
        <f>COUNTIF(H34:AL34,"CT")</f>
        <v>0</v>
      </c>
      <c r="AN34" s="22">
        <f>COUNTIF(I34:AM34,"HT")</f>
        <v>0</v>
      </c>
      <c r="AO34" s="22">
        <f>COUNTIF(J34:AN34,"VK")</f>
        <v>0</v>
      </c>
      <c r="AP34" s="137"/>
      <c r="AQ34" s="138"/>
    </row>
    <row r="35" spans="1:43" s="36" customFormat="1" ht="30" customHeight="1">
      <c r="A35" s="68">
        <v>2</v>
      </c>
      <c r="B35" s="119" t="s">
        <v>373</v>
      </c>
      <c r="C35" s="116" t="s">
        <v>374</v>
      </c>
      <c r="D35" s="117" t="s">
        <v>181</v>
      </c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2">
        <f t="shared" ref="AJ35:AJ55" si="6">COUNTIF(E35:AI35,"BT")</f>
        <v>0</v>
      </c>
      <c r="AK35" s="22">
        <f t="shared" ref="AK35:AK55" si="7">COUNTIF(F35:AJ35,"D")</f>
        <v>0</v>
      </c>
      <c r="AL35" s="22">
        <f t="shared" ref="AL35:AL55" si="8">COUNTIF(G35:AK35,"ĐP")</f>
        <v>0</v>
      </c>
      <c r="AM35" s="22">
        <f t="shared" ref="AM35:AM55" si="9">COUNTIF(H35:AL35,"CT")</f>
        <v>0</v>
      </c>
      <c r="AN35" s="22">
        <f t="shared" ref="AN35:AN55" si="10">COUNTIF(I35:AM35,"HT")</f>
        <v>0</v>
      </c>
      <c r="AO35" s="22">
        <f t="shared" ref="AO35:AO55" si="11">COUNTIF(J35:AN35,"VK")</f>
        <v>0</v>
      </c>
      <c r="AP35" s="67"/>
      <c r="AQ35" s="67"/>
    </row>
    <row r="36" spans="1:43" s="36" customFormat="1" ht="30" customHeight="1">
      <c r="A36" s="68">
        <v>3</v>
      </c>
      <c r="B36" s="110" t="s">
        <v>527</v>
      </c>
      <c r="C36" s="111" t="s">
        <v>528</v>
      </c>
      <c r="D36" s="118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4</v>
      </c>
      <c r="B37" s="119" t="s">
        <v>375</v>
      </c>
      <c r="C37" s="116" t="s">
        <v>376</v>
      </c>
      <c r="D37" s="117" t="s">
        <v>112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5</v>
      </c>
      <c r="B38" s="119" t="s">
        <v>377</v>
      </c>
      <c r="C38" s="116" t="s">
        <v>378</v>
      </c>
      <c r="D38" s="117" t="s">
        <v>53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6</v>
      </c>
      <c r="B39" s="119" t="s">
        <v>379</v>
      </c>
      <c r="C39" s="116" t="s">
        <v>71</v>
      </c>
      <c r="D39" s="117" t="s">
        <v>60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7</v>
      </c>
      <c r="B40" s="119" t="s">
        <v>380</v>
      </c>
      <c r="C40" s="116" t="s">
        <v>381</v>
      </c>
      <c r="D40" s="117" t="s">
        <v>40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8</v>
      </c>
      <c r="B41" s="119" t="s">
        <v>382</v>
      </c>
      <c r="C41" s="116" t="s">
        <v>383</v>
      </c>
      <c r="D41" s="117" t="s">
        <v>102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9</v>
      </c>
      <c r="B42" s="119" t="s">
        <v>384</v>
      </c>
      <c r="C42" s="116" t="s">
        <v>385</v>
      </c>
      <c r="D42" s="117" t="s">
        <v>70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10</v>
      </c>
      <c r="B43" s="119" t="s">
        <v>386</v>
      </c>
      <c r="C43" s="116" t="s">
        <v>387</v>
      </c>
      <c r="D43" s="117" t="s">
        <v>57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11</v>
      </c>
      <c r="B44" s="119" t="s">
        <v>388</v>
      </c>
      <c r="C44" s="116" t="s">
        <v>389</v>
      </c>
      <c r="D44" s="117" t="s">
        <v>290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12</v>
      </c>
      <c r="B45" s="119" t="s">
        <v>390</v>
      </c>
      <c r="C45" s="116" t="s">
        <v>391</v>
      </c>
      <c r="D45" s="117" t="s">
        <v>94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67"/>
      <c r="AQ45" s="67"/>
    </row>
    <row r="46" spans="1:43" s="36" customFormat="1" ht="30" customHeight="1">
      <c r="A46" s="68">
        <v>13</v>
      </c>
      <c r="B46" s="119" t="s">
        <v>504</v>
      </c>
      <c r="C46" s="116" t="s">
        <v>505</v>
      </c>
      <c r="D46" s="117" t="s">
        <v>99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  <c r="AP46" s="67"/>
      <c r="AQ46" s="67"/>
    </row>
    <row r="47" spans="1:43" s="36" customFormat="1" ht="30" customHeight="1">
      <c r="A47" s="68">
        <v>14</v>
      </c>
      <c r="B47" s="119">
        <v>1910040043</v>
      </c>
      <c r="C47" s="116" t="s">
        <v>512</v>
      </c>
      <c r="D47" s="117" t="s">
        <v>47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137"/>
      <c r="AQ47" s="138"/>
    </row>
    <row r="48" spans="1:43" s="36" customFormat="1" ht="30" customHeight="1">
      <c r="A48" s="68">
        <v>15</v>
      </c>
      <c r="B48" s="119" t="s">
        <v>392</v>
      </c>
      <c r="C48" s="116" t="s">
        <v>393</v>
      </c>
      <c r="D48" s="117" t="s">
        <v>248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16</v>
      </c>
      <c r="B49" s="119" t="s">
        <v>394</v>
      </c>
      <c r="C49" s="116" t="s">
        <v>36</v>
      </c>
      <c r="D49" s="117" t="s">
        <v>395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s="36" customFormat="1" ht="30" customHeight="1">
      <c r="A50" s="68">
        <v>17</v>
      </c>
      <c r="B50" s="119" t="s">
        <v>396</v>
      </c>
      <c r="C50" s="116" t="s">
        <v>101</v>
      </c>
      <c r="D50" s="117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</row>
    <row r="51" spans="1:41" s="36" customFormat="1" ht="30" customHeight="1">
      <c r="A51" s="68">
        <v>18</v>
      </c>
      <c r="B51" s="119" t="s">
        <v>397</v>
      </c>
      <c r="C51" s="116" t="s">
        <v>398</v>
      </c>
      <c r="D51" s="117" t="s">
        <v>78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</row>
    <row r="52" spans="1:41" s="36" customFormat="1" ht="30" customHeight="1">
      <c r="A52" s="68">
        <v>19</v>
      </c>
      <c r="B52" s="119" t="s">
        <v>399</v>
      </c>
      <c r="C52" s="116" t="s">
        <v>400</v>
      </c>
      <c r="D52" s="117" t="s">
        <v>302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</row>
    <row r="53" spans="1:41" s="36" customFormat="1" ht="30" customHeight="1">
      <c r="A53" s="68">
        <v>20</v>
      </c>
      <c r="B53" s="119" t="s">
        <v>401</v>
      </c>
      <c r="C53" s="116" t="s">
        <v>402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</row>
    <row r="54" spans="1:41" s="36" customFormat="1" ht="30" customHeight="1">
      <c r="A54" s="68">
        <v>21</v>
      </c>
      <c r="B54" s="119" t="s">
        <v>403</v>
      </c>
      <c r="C54" s="116" t="s">
        <v>404</v>
      </c>
      <c r="D54" s="117" t="s">
        <v>172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</row>
    <row r="55" spans="1:41" s="36" customFormat="1" ht="30" customHeight="1">
      <c r="A55" s="68">
        <v>22</v>
      </c>
      <c r="B55" s="119" t="s">
        <v>405</v>
      </c>
      <c r="C55" s="116" t="s">
        <v>406</v>
      </c>
      <c r="D55" s="117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</row>
    <row r="56" spans="1:41" ht="51" customHeight="1">
      <c r="A56" s="139" t="s">
        <v>13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68">
        <f t="shared" ref="AJ56:AO56" si="12">SUM(AJ34:AJ55)</f>
        <v>0</v>
      </c>
      <c r="AK56" s="68">
        <f t="shared" si="12"/>
        <v>0</v>
      </c>
      <c r="AL56" s="68">
        <f t="shared" si="12"/>
        <v>0</v>
      </c>
      <c r="AM56" s="68">
        <f t="shared" si="12"/>
        <v>0</v>
      </c>
      <c r="AN56" s="68">
        <f t="shared" si="12"/>
        <v>0</v>
      </c>
      <c r="AO56" s="68">
        <f t="shared" si="12"/>
        <v>0</v>
      </c>
    </row>
    <row r="57" spans="1:41" ht="15.75" customHeight="1">
      <c r="A57" s="20"/>
      <c r="B57" s="20"/>
      <c r="C57" s="140"/>
      <c r="D57" s="140"/>
      <c r="H57" s="4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41" ht="15.75" customHeight="1">
      <c r="C58" s="69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140"/>
      <c r="D60" s="140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40"/>
      <c r="D61" s="140"/>
      <c r="E61" s="140"/>
      <c r="F61" s="140"/>
      <c r="G61" s="14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40"/>
      <c r="D62" s="140"/>
      <c r="E62" s="14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40"/>
      <c r="D63" s="14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</sheetData>
  <mergeCells count="20">
    <mergeCell ref="AP34:AQ34"/>
    <mergeCell ref="AP47:AQ47"/>
    <mergeCell ref="A56:AI56"/>
    <mergeCell ref="C57:D57"/>
    <mergeCell ref="C60:D60"/>
    <mergeCell ref="AM22:AN22"/>
    <mergeCell ref="A30:AI30"/>
    <mergeCell ref="A32:AI32"/>
    <mergeCell ref="C62:E62"/>
    <mergeCell ref="C63:D63"/>
    <mergeCell ref="C61:G61"/>
    <mergeCell ref="C33:D3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zoomScale="55" zoomScaleNormal="55" workbookViewId="0">
      <selection activeCell="M27" sqref="M2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874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6" t="s">
        <v>122</v>
      </c>
      <c r="AG6" s="146"/>
      <c r="AH6" s="146"/>
      <c r="AI6" s="146"/>
      <c r="AJ6" s="146"/>
      <c r="AK6" s="146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0">
        <v>1</v>
      </c>
      <c r="B9" s="96" t="s">
        <v>408</v>
      </c>
      <c r="C9" s="97" t="s">
        <v>338</v>
      </c>
      <c r="D9" s="98" t="s">
        <v>72</v>
      </c>
      <c r="E9" s="7"/>
      <c r="F9" s="8"/>
      <c r="G9" s="8" t="s">
        <v>886</v>
      </c>
      <c r="H9" s="8"/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0" si="0">COUNTIF(E9:AI9,"P")+2*COUNTIF(F9:AJ9,"2P")</f>
        <v>0</v>
      </c>
      <c r="AL9" s="68">
        <f t="shared" ref="AL9:AL30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0">
        <v>2</v>
      </c>
      <c r="B10" s="96" t="s">
        <v>409</v>
      </c>
      <c r="C10" s="97" t="s">
        <v>410</v>
      </c>
      <c r="D10" s="98" t="s">
        <v>53</v>
      </c>
      <c r="E10" s="7" t="s">
        <v>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0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0">
        <v>3</v>
      </c>
      <c r="B11" s="96" t="s">
        <v>411</v>
      </c>
      <c r="C11" s="97" t="s">
        <v>412</v>
      </c>
      <c r="D11" s="98" t="s">
        <v>62</v>
      </c>
      <c r="E11" s="7" t="s">
        <v>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0">
        <v>4</v>
      </c>
      <c r="B12" s="96" t="s">
        <v>413</v>
      </c>
      <c r="C12" s="97" t="s">
        <v>414</v>
      </c>
      <c r="D12" s="98" t="s">
        <v>79</v>
      </c>
      <c r="E12" s="7"/>
      <c r="F12" s="8"/>
      <c r="G12" s="8"/>
      <c r="H12" s="8"/>
      <c r="I12" s="8"/>
      <c r="J12" s="8"/>
      <c r="K12" s="8" t="s">
        <v>10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1</v>
      </c>
      <c r="AM12" s="67"/>
      <c r="AN12" s="67"/>
      <c r="AO12" s="67"/>
    </row>
    <row r="13" spans="1:41" s="36" customFormat="1" ht="30" customHeight="1">
      <c r="A13" s="70">
        <v>5</v>
      </c>
      <c r="B13" s="96" t="s">
        <v>417</v>
      </c>
      <c r="C13" s="97" t="s">
        <v>418</v>
      </c>
      <c r="D13" s="98" t="s">
        <v>63</v>
      </c>
      <c r="E13" s="7" t="s">
        <v>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0">
        <v>6</v>
      </c>
      <c r="B14" s="96" t="s">
        <v>415</v>
      </c>
      <c r="C14" s="97" t="s">
        <v>416</v>
      </c>
      <c r="D14" s="98" t="s">
        <v>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0">
        <v>7</v>
      </c>
      <c r="B15" s="96" t="s">
        <v>419</v>
      </c>
      <c r="C15" s="97" t="s">
        <v>420</v>
      </c>
      <c r="D15" s="98" t="s">
        <v>27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1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70">
        <v>8</v>
      </c>
      <c r="B16" s="96" t="s">
        <v>421</v>
      </c>
      <c r="C16" s="97" t="s">
        <v>422</v>
      </c>
      <c r="D16" s="98" t="s">
        <v>27</v>
      </c>
      <c r="E16" s="8"/>
      <c r="F16" s="8"/>
      <c r="G16" s="8"/>
      <c r="H16" s="8"/>
      <c r="I16" s="8"/>
      <c r="J16" s="8"/>
      <c r="K16" s="8" t="s">
        <v>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70">
        <v>9</v>
      </c>
      <c r="B17" s="96" t="s">
        <v>423</v>
      </c>
      <c r="C17" s="97" t="s">
        <v>34</v>
      </c>
      <c r="D17" s="98" t="s">
        <v>54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70">
        <v>10</v>
      </c>
      <c r="B18" s="96" t="s">
        <v>424</v>
      </c>
      <c r="C18" s="97" t="s">
        <v>425</v>
      </c>
      <c r="D18" s="98" t="s">
        <v>47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70">
        <v>11</v>
      </c>
      <c r="B19" s="96" t="s">
        <v>426</v>
      </c>
      <c r="C19" s="97" t="s">
        <v>427</v>
      </c>
      <c r="D19" s="98" t="s">
        <v>331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70">
        <v>12</v>
      </c>
      <c r="B20" s="96" t="s">
        <v>428</v>
      </c>
      <c r="C20" s="97" t="s">
        <v>407</v>
      </c>
      <c r="D20" s="98" t="s">
        <v>429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70">
        <v>13</v>
      </c>
      <c r="B21" s="96" t="s">
        <v>430</v>
      </c>
      <c r="C21" s="97" t="s">
        <v>431</v>
      </c>
      <c r="D21" s="98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70">
        <v>14</v>
      </c>
      <c r="B22" s="96" t="s">
        <v>432</v>
      </c>
      <c r="C22" s="97" t="s">
        <v>101</v>
      </c>
      <c r="D22" s="9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7"/>
      <c r="AN22" s="138"/>
      <c r="AO22" s="67"/>
    </row>
    <row r="23" spans="1:44" s="36" customFormat="1" ht="30" customHeight="1">
      <c r="A23" s="70">
        <v>15</v>
      </c>
      <c r="B23" s="96" t="s">
        <v>433</v>
      </c>
      <c r="C23" s="97" t="s">
        <v>434</v>
      </c>
      <c r="D23" s="98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70">
        <v>16</v>
      </c>
      <c r="B24" s="96" t="s">
        <v>435</v>
      </c>
      <c r="C24" s="97" t="s">
        <v>51</v>
      </c>
      <c r="D24" s="98" t="s">
        <v>248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70">
        <v>17</v>
      </c>
      <c r="B25" s="96" t="s">
        <v>436</v>
      </c>
      <c r="C25" s="97" t="s">
        <v>437</v>
      </c>
      <c r="D25" s="98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70">
        <v>18</v>
      </c>
      <c r="B26" s="96" t="s">
        <v>438</v>
      </c>
      <c r="C26" s="97" t="s">
        <v>308</v>
      </c>
      <c r="D26" s="98" t="s">
        <v>30</v>
      </c>
      <c r="E26" s="8"/>
      <c r="F26" s="8"/>
      <c r="G26" s="8"/>
      <c r="H26" s="8" t="s">
        <v>8</v>
      </c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2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70">
        <v>19</v>
      </c>
      <c r="B27" s="96" t="s">
        <v>439</v>
      </c>
      <c r="C27" s="97" t="s">
        <v>440</v>
      </c>
      <c r="D27" s="98" t="s">
        <v>167</v>
      </c>
      <c r="E27" s="8"/>
      <c r="F27" s="8"/>
      <c r="G27" s="8"/>
      <c r="H27" s="8"/>
      <c r="I27" s="8"/>
      <c r="J27" s="8"/>
      <c r="K27" s="8" t="s">
        <v>8</v>
      </c>
      <c r="L27" s="8"/>
      <c r="M27" s="8" t="s">
        <v>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70">
        <v>20</v>
      </c>
      <c r="B28" s="96" t="s">
        <v>441</v>
      </c>
      <c r="C28" s="97" t="s">
        <v>442</v>
      </c>
      <c r="D28" s="98" t="s">
        <v>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70">
        <v>21</v>
      </c>
      <c r="B29" s="96" t="s">
        <v>443</v>
      </c>
      <c r="C29" s="97" t="s">
        <v>444</v>
      </c>
      <c r="D29" s="98" t="s">
        <v>32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70">
        <v>22</v>
      </c>
      <c r="B30" s="96" t="s">
        <v>445</v>
      </c>
      <c r="C30" s="97" t="s">
        <v>446</v>
      </c>
      <c r="D30" s="98" t="s">
        <v>260</v>
      </c>
      <c r="E30" s="8"/>
      <c r="F30" s="8"/>
      <c r="G30" s="8"/>
      <c r="H30" s="8"/>
      <c r="I30" s="8"/>
      <c r="J30" s="8"/>
      <c r="K30" s="8" t="s">
        <v>8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1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4" s="36" customFormat="1" ht="48" customHeight="1">
      <c r="A31" s="139" t="s">
        <v>13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68">
        <f>SUM(AJ9:AJ30)</f>
        <v>10</v>
      </c>
      <c r="AK31" s="68">
        <f>SUM(AK9:AK30)</f>
        <v>0</v>
      </c>
      <c r="AL31" s="68">
        <f>SUM(AL9:AL30)</f>
        <v>1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41" t="s">
        <v>14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2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43" t="s">
        <v>7</v>
      </c>
      <c r="D34" s="144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96" t="s">
        <v>408</v>
      </c>
      <c r="C35" s="97" t="s">
        <v>338</v>
      </c>
      <c r="D35" s="98" t="s">
        <v>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37"/>
      <c r="AQ35" s="138"/>
    </row>
    <row r="36" spans="1:43" s="36" customFormat="1" ht="30" customHeight="1">
      <c r="A36" s="68">
        <v>2</v>
      </c>
      <c r="B36" s="96" t="s">
        <v>409</v>
      </c>
      <c r="C36" s="97" t="s">
        <v>410</v>
      </c>
      <c r="D36" s="98" t="s">
        <v>53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3">COUNTIF(E36:AI36,"BT")</f>
        <v>0</v>
      </c>
      <c r="AK36" s="22">
        <f t="shared" ref="AK36:AK56" si="4">COUNTIF(F36:AJ36,"D")</f>
        <v>0</v>
      </c>
      <c r="AL36" s="22">
        <f t="shared" ref="AL36:AL56" si="5">COUNTIF(G36:AK36,"ĐP")</f>
        <v>0</v>
      </c>
      <c r="AM36" s="22">
        <f t="shared" ref="AM36:AM56" si="6">COUNTIF(H36:AL36,"CT")</f>
        <v>0</v>
      </c>
      <c r="AN36" s="22">
        <f t="shared" ref="AN36:AN56" si="7">COUNTIF(I36:AM36,"HT")</f>
        <v>0</v>
      </c>
      <c r="AO36" s="22">
        <f t="shared" ref="AO36:AO56" si="8">COUNTIF(J36:AN36,"VK")</f>
        <v>0</v>
      </c>
      <c r="AP36" s="67"/>
      <c r="AQ36" s="67"/>
    </row>
    <row r="37" spans="1:43" s="36" customFormat="1" ht="30" customHeight="1">
      <c r="A37" s="68">
        <v>3</v>
      </c>
      <c r="B37" s="96" t="s">
        <v>411</v>
      </c>
      <c r="C37" s="97" t="s">
        <v>412</v>
      </c>
      <c r="D37" s="98" t="s">
        <v>62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3"/>
        <v>0</v>
      </c>
      <c r="AK37" s="22">
        <f t="shared" si="4"/>
        <v>0</v>
      </c>
      <c r="AL37" s="22">
        <f t="shared" si="5"/>
        <v>0</v>
      </c>
      <c r="AM37" s="22">
        <f t="shared" si="6"/>
        <v>0</v>
      </c>
      <c r="AN37" s="22">
        <f t="shared" si="7"/>
        <v>0</v>
      </c>
      <c r="AO37" s="22">
        <f t="shared" si="8"/>
        <v>0</v>
      </c>
      <c r="AP37" s="67"/>
      <c r="AQ37" s="67"/>
    </row>
    <row r="38" spans="1:43" s="36" customFormat="1" ht="30" customHeight="1">
      <c r="A38" s="68">
        <v>4</v>
      </c>
      <c r="B38" s="96" t="s">
        <v>413</v>
      </c>
      <c r="C38" s="97" t="s">
        <v>414</v>
      </c>
      <c r="D38" s="98" t="s">
        <v>79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67"/>
      <c r="AQ38" s="67"/>
    </row>
    <row r="39" spans="1:43" s="36" customFormat="1" ht="30" customHeight="1">
      <c r="A39" s="68">
        <v>5</v>
      </c>
      <c r="B39" s="96" t="s">
        <v>417</v>
      </c>
      <c r="C39" s="97" t="s">
        <v>418</v>
      </c>
      <c r="D39" s="98" t="s">
        <v>63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3" s="36" customFormat="1" ht="30" customHeight="1">
      <c r="A40" s="68">
        <v>6</v>
      </c>
      <c r="B40" s="96" t="s">
        <v>415</v>
      </c>
      <c r="C40" s="97" t="s">
        <v>416</v>
      </c>
      <c r="D40" s="98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3" s="36" customFormat="1" ht="30" customHeight="1">
      <c r="A41" s="68">
        <v>7</v>
      </c>
      <c r="B41" s="96" t="s">
        <v>419</v>
      </c>
      <c r="C41" s="97" t="s">
        <v>420</v>
      </c>
      <c r="D41" s="9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3" s="36" customFormat="1" ht="30" customHeight="1">
      <c r="A42" s="68">
        <v>8</v>
      </c>
      <c r="B42" s="96" t="s">
        <v>421</v>
      </c>
      <c r="C42" s="97" t="s">
        <v>422</v>
      </c>
      <c r="D42" s="98" t="s">
        <v>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3" s="36" customFormat="1" ht="30" customHeight="1">
      <c r="A43" s="68">
        <v>9</v>
      </c>
      <c r="B43" s="96" t="s">
        <v>423</v>
      </c>
      <c r="C43" s="97" t="s">
        <v>34</v>
      </c>
      <c r="D43" s="98" t="s">
        <v>54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3" s="36" customFormat="1" ht="30" customHeight="1">
      <c r="A44" s="68">
        <v>10</v>
      </c>
      <c r="B44" s="96" t="s">
        <v>424</v>
      </c>
      <c r="C44" s="97" t="s">
        <v>425</v>
      </c>
      <c r="D44" s="98" t="s">
        <v>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3" s="36" customFormat="1" ht="30" customHeight="1">
      <c r="A45" s="68">
        <v>11</v>
      </c>
      <c r="B45" s="96" t="s">
        <v>426</v>
      </c>
      <c r="C45" s="97" t="s">
        <v>427</v>
      </c>
      <c r="D45" s="98" t="s">
        <v>331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3" s="36" customFormat="1" ht="30" customHeight="1">
      <c r="A46" s="68">
        <v>12</v>
      </c>
      <c r="B46" s="96" t="s">
        <v>428</v>
      </c>
      <c r="C46" s="97" t="s">
        <v>407</v>
      </c>
      <c r="D46" s="98" t="s">
        <v>429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3" s="36" customFormat="1" ht="30" customHeight="1">
      <c r="A47" s="68">
        <v>13</v>
      </c>
      <c r="B47" s="96" t="s">
        <v>430</v>
      </c>
      <c r="C47" s="97" t="s">
        <v>431</v>
      </c>
      <c r="D47" s="98" t="s">
        <v>94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3" s="36" customFormat="1" ht="30" customHeight="1">
      <c r="A48" s="68">
        <v>14</v>
      </c>
      <c r="B48" s="96" t="s">
        <v>432</v>
      </c>
      <c r="C48" s="97" t="s">
        <v>101</v>
      </c>
      <c r="D48" s="98" t="s">
        <v>94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137"/>
      <c r="AQ48" s="138"/>
    </row>
    <row r="49" spans="1:41" s="36" customFormat="1" ht="30" customHeight="1">
      <c r="A49" s="68">
        <v>15</v>
      </c>
      <c r="B49" s="96" t="s">
        <v>433</v>
      </c>
      <c r="C49" s="97" t="s">
        <v>434</v>
      </c>
      <c r="D49" s="98" t="s">
        <v>104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</row>
    <row r="50" spans="1:41" s="36" customFormat="1" ht="30" customHeight="1">
      <c r="A50" s="68">
        <v>16</v>
      </c>
      <c r="B50" s="96" t="s">
        <v>435</v>
      </c>
      <c r="C50" s="97" t="s">
        <v>51</v>
      </c>
      <c r="D50" s="98" t="s">
        <v>248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1" s="36" customFormat="1" ht="30" customHeight="1">
      <c r="A51" s="68">
        <v>17</v>
      </c>
      <c r="B51" s="107" t="s">
        <v>436</v>
      </c>
      <c r="C51" s="108" t="s">
        <v>437</v>
      </c>
      <c r="D51" s="109" t="s">
        <v>30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1" s="36" customFormat="1" ht="30" customHeight="1">
      <c r="A52" s="68">
        <v>18</v>
      </c>
      <c r="B52" s="96" t="s">
        <v>438</v>
      </c>
      <c r="C52" s="97" t="s">
        <v>308</v>
      </c>
      <c r="D52" s="98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1" s="36" customFormat="1" ht="30" customHeight="1">
      <c r="A53" s="68">
        <v>19</v>
      </c>
      <c r="B53" s="96" t="s">
        <v>439</v>
      </c>
      <c r="C53" s="97" t="s">
        <v>440</v>
      </c>
      <c r="D53" s="98" t="s">
        <v>167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1" s="36" customFormat="1" ht="30" customHeight="1">
      <c r="A54" s="68">
        <v>20</v>
      </c>
      <c r="B54" s="96" t="s">
        <v>441</v>
      </c>
      <c r="C54" s="97" t="s">
        <v>442</v>
      </c>
      <c r="D54" s="98" t="s">
        <v>98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1" s="36" customFormat="1" ht="30" customHeight="1">
      <c r="A55" s="68">
        <v>21</v>
      </c>
      <c r="B55" s="96" t="s">
        <v>443</v>
      </c>
      <c r="C55" s="97" t="s">
        <v>444</v>
      </c>
      <c r="D55" s="98" t="s">
        <v>32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1" s="36" customFormat="1" ht="30" customHeight="1">
      <c r="A56" s="68">
        <v>22</v>
      </c>
      <c r="B56" s="96" t="s">
        <v>445</v>
      </c>
      <c r="C56" s="97" t="s">
        <v>446</v>
      </c>
      <c r="D56" s="98" t="s">
        <v>260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1" ht="51" customHeight="1">
      <c r="A57" s="139" t="s">
        <v>13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68">
        <f t="shared" ref="AJ57:AO57" si="9">SUM(AJ35:AJ56)</f>
        <v>0</v>
      </c>
      <c r="AK57" s="68">
        <f t="shared" si="9"/>
        <v>0</v>
      </c>
      <c r="AL57" s="68">
        <f t="shared" si="9"/>
        <v>0</v>
      </c>
      <c r="AM57" s="68">
        <f t="shared" si="9"/>
        <v>0</v>
      </c>
      <c r="AN57" s="68">
        <f t="shared" si="9"/>
        <v>0</v>
      </c>
      <c r="AO57" s="68">
        <f t="shared" si="9"/>
        <v>0</v>
      </c>
    </row>
    <row r="58" spans="1:41" ht="15.75" customHeight="1">
      <c r="A58" s="20"/>
      <c r="B58" s="20"/>
      <c r="C58" s="140"/>
      <c r="D58" s="140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40"/>
      <c r="D61" s="14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40"/>
      <c r="D62" s="140"/>
      <c r="E62" s="140"/>
      <c r="F62" s="140"/>
      <c r="G62" s="14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40"/>
      <c r="D63" s="140"/>
      <c r="E63" s="14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40"/>
      <c r="D64" s="140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P35:AQ35"/>
    <mergeCell ref="AP48:AQ48"/>
    <mergeCell ref="A57:AI57"/>
    <mergeCell ref="C58:D58"/>
    <mergeCell ref="C61:D61"/>
    <mergeCell ref="AM22:AN22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M34" sqref="M3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874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6" t="s">
        <v>123</v>
      </c>
      <c r="AG6" s="146"/>
      <c r="AH6" s="146"/>
      <c r="AI6" s="146"/>
      <c r="AJ6" s="146"/>
      <c r="AK6" s="146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3">
        <v>1</v>
      </c>
      <c r="B9" s="96" t="s">
        <v>509</v>
      </c>
      <c r="C9" s="97" t="s">
        <v>447</v>
      </c>
      <c r="D9" s="98" t="s">
        <v>49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4" si="0">COUNTIF(E9:AI9,"P")+2*COUNTIF(F9:AJ9,"2P")</f>
        <v>0</v>
      </c>
      <c r="AL9" s="68">
        <f t="shared" ref="AL9:AL34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3">
        <v>2</v>
      </c>
      <c r="B10" s="96" t="s">
        <v>448</v>
      </c>
      <c r="C10" s="97" t="s">
        <v>449</v>
      </c>
      <c r="D10" s="98" t="s">
        <v>450</v>
      </c>
      <c r="E10" s="7"/>
      <c r="F10" s="8" t="s">
        <v>9</v>
      </c>
      <c r="G10" s="8" t="s">
        <v>9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4" si="2">COUNTIF(E10:AI10,"K")+2*COUNTIF(E10:AI10,"2K")+COUNTIF(E10:AI10,"TK")+COUNTIF(E10:AI10,"KT")</f>
        <v>0</v>
      </c>
      <c r="AK10" s="68">
        <f t="shared" si="0"/>
        <v>2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3">
        <v>3</v>
      </c>
      <c r="B11" s="96" t="s">
        <v>454</v>
      </c>
      <c r="C11" s="97" t="s">
        <v>455</v>
      </c>
      <c r="D11" s="98" t="s">
        <v>40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3">
        <v>4</v>
      </c>
      <c r="B12" s="96" t="s">
        <v>451</v>
      </c>
      <c r="C12" s="97" t="s">
        <v>59</v>
      </c>
      <c r="D12" s="98" t="s">
        <v>40</v>
      </c>
      <c r="E12" s="7"/>
      <c r="F12" s="8" t="s">
        <v>10</v>
      </c>
      <c r="G12" s="8" t="s">
        <v>10</v>
      </c>
      <c r="H12" s="94"/>
      <c r="I12" s="8"/>
      <c r="J12" s="8"/>
      <c r="K12" s="8"/>
      <c r="L12" s="8"/>
      <c r="M12" s="8" t="s">
        <v>10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3</v>
      </c>
      <c r="AM12" s="67"/>
      <c r="AN12" s="67"/>
      <c r="AO12" s="67"/>
    </row>
    <row r="13" spans="1:41" s="36" customFormat="1" ht="30" customHeight="1">
      <c r="A13" s="73">
        <v>5</v>
      </c>
      <c r="B13" s="96" t="s">
        <v>452</v>
      </c>
      <c r="C13" s="97" t="s">
        <v>453</v>
      </c>
      <c r="D13" s="98" t="s">
        <v>40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3">
        <v>6</v>
      </c>
      <c r="B14" s="96" t="s">
        <v>456</v>
      </c>
      <c r="C14" s="97" t="s">
        <v>457</v>
      </c>
      <c r="D14" s="98" t="s">
        <v>135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3">
        <v>7</v>
      </c>
      <c r="B15" s="96" t="s">
        <v>506</v>
      </c>
      <c r="C15" s="97" t="s">
        <v>507</v>
      </c>
      <c r="D15" s="98" t="s">
        <v>84</v>
      </c>
      <c r="E15" s="8"/>
      <c r="F15" s="8" t="s">
        <v>10</v>
      </c>
      <c r="G15" s="8"/>
      <c r="H15" s="9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73">
        <v>8</v>
      </c>
      <c r="B16" s="96" t="s">
        <v>458</v>
      </c>
      <c r="C16" s="97" t="s">
        <v>459</v>
      </c>
      <c r="D16" s="98" t="s">
        <v>57</v>
      </c>
      <c r="E16" s="8"/>
      <c r="F16" s="8" t="s">
        <v>10</v>
      </c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73">
        <v>9</v>
      </c>
      <c r="B17" s="96" t="s">
        <v>460</v>
      </c>
      <c r="C17" s="97" t="s">
        <v>461</v>
      </c>
      <c r="D17" s="98" t="s">
        <v>57</v>
      </c>
      <c r="E17" s="8"/>
      <c r="F17" s="8"/>
      <c r="G17" s="8"/>
      <c r="H17" s="94"/>
      <c r="I17" s="8"/>
      <c r="J17" s="8"/>
      <c r="K17" s="8"/>
      <c r="L17" s="8"/>
      <c r="M17" s="8" t="s">
        <v>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73">
        <v>10</v>
      </c>
      <c r="B18" s="96" t="s">
        <v>462</v>
      </c>
      <c r="C18" s="97" t="s">
        <v>463</v>
      </c>
      <c r="D18" s="98" t="s">
        <v>464</v>
      </c>
      <c r="E18" s="8"/>
      <c r="F18" s="8" t="s">
        <v>8</v>
      </c>
      <c r="G18" s="8"/>
      <c r="H18" s="94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73">
        <v>11</v>
      </c>
      <c r="B19" s="120" t="s">
        <v>529</v>
      </c>
      <c r="C19" s="121" t="s">
        <v>115</v>
      </c>
      <c r="D19" s="122" t="s">
        <v>290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73">
        <v>12</v>
      </c>
      <c r="B20" s="96" t="s">
        <v>465</v>
      </c>
      <c r="C20" s="97" t="s">
        <v>109</v>
      </c>
      <c r="D20" s="98" t="s">
        <v>94</v>
      </c>
      <c r="E20" s="8"/>
      <c r="F20" s="8" t="s">
        <v>10</v>
      </c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1</v>
      </c>
      <c r="AM20" s="67"/>
      <c r="AN20" s="67"/>
      <c r="AO20" s="67"/>
    </row>
    <row r="21" spans="1:41" s="36" customFormat="1" ht="30" customHeight="1">
      <c r="A21" s="73">
        <v>13</v>
      </c>
      <c r="B21" s="96" t="s">
        <v>508</v>
      </c>
      <c r="C21" s="97" t="s">
        <v>88</v>
      </c>
      <c r="D21" s="98" t="s">
        <v>99</v>
      </c>
      <c r="E21" s="8"/>
      <c r="F21" s="24" t="s">
        <v>9</v>
      </c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73">
        <v>14</v>
      </c>
      <c r="B22" s="96" t="s">
        <v>466</v>
      </c>
      <c r="C22" s="97" t="s">
        <v>467</v>
      </c>
      <c r="D22" s="98" t="s">
        <v>58</v>
      </c>
      <c r="E22" s="8"/>
      <c r="F22" s="8" t="s">
        <v>885</v>
      </c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7"/>
      <c r="AN22" s="138"/>
      <c r="AO22" s="67"/>
    </row>
    <row r="23" spans="1:41" s="36" customFormat="1" ht="30" customHeight="1">
      <c r="A23" s="73">
        <v>15</v>
      </c>
      <c r="B23" s="96" t="s">
        <v>468</v>
      </c>
      <c r="C23" s="97" t="s">
        <v>469</v>
      </c>
      <c r="D23" s="98" t="s">
        <v>96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73">
        <v>16</v>
      </c>
      <c r="B24" s="96" t="s">
        <v>470</v>
      </c>
      <c r="C24" s="97" t="s">
        <v>471</v>
      </c>
      <c r="D24" s="98" t="s">
        <v>43</v>
      </c>
      <c r="E24" s="8"/>
      <c r="F24" s="8"/>
      <c r="G24" s="8"/>
      <c r="H24" s="94" t="s">
        <v>9</v>
      </c>
      <c r="I24" s="8"/>
      <c r="J24" s="8"/>
      <c r="K24" s="8"/>
      <c r="L24" s="8"/>
      <c r="M24" s="8" t="s">
        <v>9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2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73">
        <v>17</v>
      </c>
      <c r="B25" s="96" t="s">
        <v>472</v>
      </c>
      <c r="C25" s="97" t="s">
        <v>473</v>
      </c>
      <c r="D25" s="98" t="s">
        <v>114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73">
        <v>18</v>
      </c>
      <c r="B26" s="96" t="s">
        <v>474</v>
      </c>
      <c r="C26" s="97" t="s">
        <v>475</v>
      </c>
      <c r="D26" s="98" t="s">
        <v>12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73">
        <v>19</v>
      </c>
      <c r="B27" s="96" t="s">
        <v>476</v>
      </c>
      <c r="C27" s="97" t="s">
        <v>477</v>
      </c>
      <c r="D27" s="98" t="s">
        <v>78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73">
        <v>20</v>
      </c>
      <c r="B28" s="96" t="s">
        <v>478</v>
      </c>
      <c r="C28" s="97" t="s">
        <v>479</v>
      </c>
      <c r="D28" s="98" t="s">
        <v>98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73">
        <v>21</v>
      </c>
      <c r="B29" s="96" t="s">
        <v>480</v>
      </c>
      <c r="C29" s="97" t="s">
        <v>481</v>
      </c>
      <c r="D29" s="98" t="s">
        <v>33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73">
        <v>22</v>
      </c>
      <c r="B30" s="96" t="s">
        <v>482</v>
      </c>
      <c r="C30" s="97" t="s">
        <v>483</v>
      </c>
      <c r="D30" s="98" t="s">
        <v>260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7.5">
      <c r="A31" s="73">
        <v>23</v>
      </c>
      <c r="B31" s="96" t="s">
        <v>484</v>
      </c>
      <c r="C31" s="97" t="s">
        <v>485</v>
      </c>
      <c r="D31" s="98" t="s">
        <v>103</v>
      </c>
      <c r="E31" s="7"/>
      <c r="F31" s="8"/>
      <c r="G31" s="8"/>
      <c r="H31" s="94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1</v>
      </c>
      <c r="AL31" s="68">
        <f t="shared" si="1"/>
        <v>0</v>
      </c>
      <c r="AM31" s="67"/>
      <c r="AN31" s="67"/>
      <c r="AO31" s="67"/>
    </row>
    <row r="32" spans="1:41" s="36" customFormat="1" ht="48.75" customHeight="1">
      <c r="A32" s="73">
        <v>24</v>
      </c>
      <c r="B32" s="96" t="s">
        <v>486</v>
      </c>
      <c r="C32" s="97" t="s">
        <v>487</v>
      </c>
      <c r="D32" s="98" t="s">
        <v>90</v>
      </c>
      <c r="E32" s="7"/>
      <c r="F32" s="8" t="s">
        <v>9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1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73">
        <v>25</v>
      </c>
      <c r="B33" s="96" t="s">
        <v>488</v>
      </c>
      <c r="C33" s="97" t="s">
        <v>489</v>
      </c>
      <c r="D33" s="98" t="s">
        <v>224</v>
      </c>
      <c r="E33" s="7"/>
      <c r="F33" s="8" t="s">
        <v>9</v>
      </c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1</v>
      </c>
      <c r="AL33" s="68">
        <f t="shared" si="1"/>
        <v>0</v>
      </c>
      <c r="AM33" s="67"/>
      <c r="AN33" s="67"/>
      <c r="AO33" s="67"/>
    </row>
    <row r="34" spans="1:44" s="36" customFormat="1" ht="30" customHeight="1">
      <c r="A34" s="73">
        <v>26</v>
      </c>
      <c r="B34" s="96" t="s">
        <v>490</v>
      </c>
      <c r="C34" s="97" t="s">
        <v>491</v>
      </c>
      <c r="D34" s="98" t="s">
        <v>370</v>
      </c>
      <c r="E34" s="7"/>
      <c r="F34" s="8" t="s">
        <v>9</v>
      </c>
      <c r="G34" s="8"/>
      <c r="H34" s="94"/>
      <c r="I34" s="8"/>
      <c r="J34" s="8"/>
      <c r="K34" s="8"/>
      <c r="L34" s="8"/>
      <c r="M34" s="8" t="s">
        <v>10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1</v>
      </c>
      <c r="AL34" s="68">
        <f t="shared" si="1"/>
        <v>1</v>
      </c>
      <c r="AM34" s="67"/>
      <c r="AN34" s="67"/>
      <c r="AO34" s="67"/>
    </row>
    <row r="35" spans="1:44" s="36" customFormat="1" ht="48" customHeight="1">
      <c r="A35" s="139" t="s">
        <v>13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68">
        <f>SUM(AJ9:AJ34)</f>
        <v>1</v>
      </c>
      <c r="AK35" s="68">
        <f>SUM(AK9:AK34)</f>
        <v>10</v>
      </c>
      <c r="AL35" s="68">
        <f>SUM(AL9:AL34)</f>
        <v>8</v>
      </c>
      <c r="AM35" s="67"/>
      <c r="AN35" s="20"/>
      <c r="AO35" s="20"/>
      <c r="AP35" s="32"/>
      <c r="AQ35" s="32"/>
      <c r="AR35" s="32"/>
    </row>
    <row r="36" spans="1:44" s="36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"/>
      <c r="AK36" s="11"/>
      <c r="AL36" s="11"/>
      <c r="AM36" s="67"/>
      <c r="AN36" s="67"/>
      <c r="AO36" s="67"/>
    </row>
    <row r="37" spans="1:44" s="36" customFormat="1" ht="41.25" customHeight="1">
      <c r="A37" s="141" t="s">
        <v>14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2"/>
      <c r="AJ37" s="26" t="s">
        <v>15</v>
      </c>
      <c r="AK37" s="26" t="s">
        <v>16</v>
      </c>
      <c r="AL37" s="26" t="s">
        <v>17</v>
      </c>
      <c r="AM37" s="42" t="s">
        <v>18</v>
      </c>
      <c r="AN37" s="42" t="s">
        <v>19</v>
      </c>
      <c r="AO37" s="42" t="s">
        <v>20</v>
      </c>
    </row>
    <row r="38" spans="1:44" s="36" customFormat="1" ht="30" customHeight="1">
      <c r="A38" s="68" t="s">
        <v>5</v>
      </c>
      <c r="B38" s="66"/>
      <c r="C38" s="143" t="s">
        <v>7</v>
      </c>
      <c r="D38" s="144"/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  <c r="N38" s="2">
        <v>10</v>
      </c>
      <c r="O38" s="2">
        <v>11</v>
      </c>
      <c r="P38" s="2">
        <v>12</v>
      </c>
      <c r="Q38" s="2">
        <v>13</v>
      </c>
      <c r="R38" s="2">
        <v>14</v>
      </c>
      <c r="S38" s="2">
        <v>15</v>
      </c>
      <c r="T38" s="2">
        <v>16</v>
      </c>
      <c r="U38" s="2">
        <v>17</v>
      </c>
      <c r="V38" s="2">
        <v>18</v>
      </c>
      <c r="W38" s="2">
        <v>19</v>
      </c>
      <c r="X38" s="2">
        <v>20</v>
      </c>
      <c r="Y38" s="2">
        <v>21</v>
      </c>
      <c r="Z38" s="2">
        <v>22</v>
      </c>
      <c r="AA38" s="2">
        <v>23</v>
      </c>
      <c r="AB38" s="2">
        <v>24</v>
      </c>
      <c r="AC38" s="2">
        <v>25</v>
      </c>
      <c r="AD38" s="2">
        <v>26</v>
      </c>
      <c r="AE38" s="2">
        <v>27</v>
      </c>
      <c r="AF38" s="2">
        <v>28</v>
      </c>
      <c r="AG38" s="2">
        <v>29</v>
      </c>
      <c r="AH38" s="2">
        <v>30</v>
      </c>
      <c r="AI38" s="2">
        <v>31</v>
      </c>
      <c r="AJ38" s="21" t="s">
        <v>21</v>
      </c>
      <c r="AK38" s="21" t="s">
        <v>22</v>
      </c>
      <c r="AL38" s="21" t="s">
        <v>23</v>
      </c>
      <c r="AM38" s="21" t="s">
        <v>24</v>
      </c>
      <c r="AN38" s="27" t="s">
        <v>25</v>
      </c>
      <c r="AO38" s="27" t="s">
        <v>26</v>
      </c>
    </row>
    <row r="39" spans="1:44" s="36" customFormat="1" ht="30" customHeight="1">
      <c r="A39" s="68">
        <v>1</v>
      </c>
      <c r="B39" s="96" t="s">
        <v>509</v>
      </c>
      <c r="C39" s="97" t="s">
        <v>447</v>
      </c>
      <c r="D39" s="98" t="s">
        <v>49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>COUNTIF(E39:AI39,"BT")</f>
        <v>0</v>
      </c>
      <c r="AK39" s="22">
        <f>COUNTIF(F39:AJ39,"D")</f>
        <v>0</v>
      </c>
      <c r="AL39" s="22">
        <f>COUNTIF(G39:AK39,"ĐP")</f>
        <v>0</v>
      </c>
      <c r="AM39" s="22">
        <f>COUNTIF(H39:AL39,"CT")</f>
        <v>0</v>
      </c>
      <c r="AN39" s="22">
        <f>COUNTIF(I39:AM39,"HT")</f>
        <v>0</v>
      </c>
      <c r="AO39" s="22">
        <f>COUNTIF(J39:AN39,"VK")</f>
        <v>0</v>
      </c>
      <c r="AP39" s="137"/>
      <c r="AQ39" s="138"/>
    </row>
    <row r="40" spans="1:44" s="36" customFormat="1" ht="30" customHeight="1">
      <c r="A40" s="68">
        <v>2</v>
      </c>
      <c r="B40" s="96" t="s">
        <v>448</v>
      </c>
      <c r="C40" s="97" t="s">
        <v>449</v>
      </c>
      <c r="D40" s="98" t="s">
        <v>450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2">
        <f t="shared" ref="AJ40:AJ64" si="3">COUNTIF(E40:AI40,"BT")</f>
        <v>0</v>
      </c>
      <c r="AK40" s="22">
        <f t="shared" ref="AK40:AK64" si="4">COUNTIF(F40:AJ40,"D")</f>
        <v>0</v>
      </c>
      <c r="AL40" s="22">
        <f t="shared" ref="AL40:AL64" si="5">COUNTIF(G40:AK40,"ĐP")</f>
        <v>0</v>
      </c>
      <c r="AM40" s="22">
        <f t="shared" ref="AM40:AM64" si="6">COUNTIF(H40:AL40,"CT")</f>
        <v>0</v>
      </c>
      <c r="AN40" s="22">
        <f t="shared" ref="AN40:AN64" si="7">COUNTIF(I40:AM40,"HT")</f>
        <v>0</v>
      </c>
      <c r="AO40" s="22">
        <f t="shared" ref="AO40:AO64" si="8">COUNTIF(J40:AN40,"VK")</f>
        <v>0</v>
      </c>
      <c r="AP40" s="67"/>
      <c r="AQ40" s="67"/>
    </row>
    <row r="41" spans="1:44" s="36" customFormat="1" ht="30" customHeight="1">
      <c r="A41" s="82">
        <v>3</v>
      </c>
      <c r="B41" s="96" t="s">
        <v>454</v>
      </c>
      <c r="C41" s="97" t="s">
        <v>455</v>
      </c>
      <c r="D41" s="98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2">
        <v>4</v>
      </c>
      <c r="B42" s="96" t="s">
        <v>451</v>
      </c>
      <c r="C42" s="97" t="s">
        <v>59</v>
      </c>
      <c r="D42" s="98" t="s">
        <v>40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2">
        <v>5</v>
      </c>
      <c r="B43" s="96" t="s">
        <v>452</v>
      </c>
      <c r="C43" s="97" t="s">
        <v>453</v>
      </c>
      <c r="D43" s="98" t="s">
        <v>40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2">
        <v>6</v>
      </c>
      <c r="B44" s="96" t="s">
        <v>456</v>
      </c>
      <c r="C44" s="97" t="s">
        <v>457</v>
      </c>
      <c r="D44" s="98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2">
        <v>7</v>
      </c>
      <c r="B45" s="96" t="s">
        <v>506</v>
      </c>
      <c r="C45" s="97" t="s">
        <v>507</v>
      </c>
      <c r="D45" s="98" t="s">
        <v>84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2">
        <v>8</v>
      </c>
      <c r="B46" s="96" t="s">
        <v>458</v>
      </c>
      <c r="C46" s="97" t="s">
        <v>459</v>
      </c>
      <c r="D46" s="98" t="s">
        <v>57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2">
        <v>9</v>
      </c>
      <c r="B47" s="96" t="s">
        <v>460</v>
      </c>
      <c r="C47" s="97" t="s">
        <v>461</v>
      </c>
      <c r="D47" s="98" t="s">
        <v>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2">
        <v>10</v>
      </c>
      <c r="B48" s="96" t="s">
        <v>462</v>
      </c>
      <c r="C48" s="97" t="s">
        <v>463</v>
      </c>
      <c r="D48" s="98" t="s">
        <v>464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2">
        <v>11</v>
      </c>
      <c r="B49" s="96" t="s">
        <v>529</v>
      </c>
      <c r="C49" s="97" t="s">
        <v>115</v>
      </c>
      <c r="D49" s="98" t="s">
        <v>290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2">
        <v>12</v>
      </c>
      <c r="B50" s="96" t="s">
        <v>465</v>
      </c>
      <c r="C50" s="97" t="s">
        <v>109</v>
      </c>
      <c r="D50" s="98" t="s">
        <v>94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82">
        <v>13</v>
      </c>
      <c r="B51" s="96" t="s">
        <v>508</v>
      </c>
      <c r="C51" s="97" t="s">
        <v>88</v>
      </c>
      <c r="D51" s="98" t="s">
        <v>99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67"/>
      <c r="AQ51" s="67"/>
    </row>
    <row r="52" spans="1:43" s="36" customFormat="1" ht="30" customHeight="1">
      <c r="A52" s="82">
        <v>14</v>
      </c>
      <c r="B52" s="120" t="s">
        <v>466</v>
      </c>
      <c r="C52" s="121" t="s">
        <v>467</v>
      </c>
      <c r="D52" s="12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137"/>
      <c r="AQ52" s="138"/>
    </row>
    <row r="53" spans="1:43" s="36" customFormat="1" ht="30" customHeight="1">
      <c r="A53" s="82">
        <v>15</v>
      </c>
      <c r="B53" s="96" t="s">
        <v>468</v>
      </c>
      <c r="C53" s="97" t="s">
        <v>469</v>
      </c>
      <c r="D53" s="98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2">
        <v>16</v>
      </c>
      <c r="B54" s="96" t="s">
        <v>470</v>
      </c>
      <c r="C54" s="97" t="s">
        <v>471</v>
      </c>
      <c r="D54" s="98" t="s">
        <v>43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2">
        <v>17</v>
      </c>
      <c r="B55" s="96" t="s">
        <v>472</v>
      </c>
      <c r="C55" s="97" t="s">
        <v>473</v>
      </c>
      <c r="D55" s="98" t="s">
        <v>114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2">
        <v>18</v>
      </c>
      <c r="B56" s="96" t="s">
        <v>474</v>
      </c>
      <c r="C56" s="97" t="s">
        <v>475</v>
      </c>
      <c r="D56" s="98" t="s">
        <v>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2">
        <v>19</v>
      </c>
      <c r="B57" s="96" t="s">
        <v>476</v>
      </c>
      <c r="C57" s="97" t="s">
        <v>477</v>
      </c>
      <c r="D57" s="98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2">
        <v>20</v>
      </c>
      <c r="B58" s="96" t="s">
        <v>478</v>
      </c>
      <c r="C58" s="97" t="s">
        <v>479</v>
      </c>
      <c r="D58" s="98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2">
        <v>21</v>
      </c>
      <c r="B59" s="96" t="s">
        <v>480</v>
      </c>
      <c r="C59" s="97" t="s">
        <v>481</v>
      </c>
      <c r="D59" s="98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2">
        <v>22</v>
      </c>
      <c r="B60" s="96" t="s">
        <v>482</v>
      </c>
      <c r="C60" s="97" t="s">
        <v>483</v>
      </c>
      <c r="D60" s="98" t="s">
        <v>260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2">
        <v>23</v>
      </c>
      <c r="B61" s="96" t="s">
        <v>484</v>
      </c>
      <c r="C61" s="97" t="s">
        <v>485</v>
      </c>
      <c r="D61" s="98" t="s">
        <v>103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2">
        <v>24</v>
      </c>
      <c r="B62" s="96" t="s">
        <v>486</v>
      </c>
      <c r="C62" s="97" t="s">
        <v>487</v>
      </c>
      <c r="D62" s="98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2">
        <v>25</v>
      </c>
      <c r="B63" s="96" t="s">
        <v>488</v>
      </c>
      <c r="C63" s="97" t="s">
        <v>489</v>
      </c>
      <c r="D63" s="98" t="s">
        <v>224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2">
        <v>26</v>
      </c>
      <c r="B64" s="96" t="s">
        <v>490</v>
      </c>
      <c r="C64" s="97" t="s">
        <v>491</v>
      </c>
      <c r="D64" s="98" t="s">
        <v>370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ht="51" customHeight="1">
      <c r="A65" s="139" t="s">
        <v>13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68">
        <f t="shared" ref="AJ65:AO65" si="9">SUM(AJ39:AJ64)</f>
        <v>0</v>
      </c>
      <c r="AK65" s="68">
        <f t="shared" si="9"/>
        <v>0</v>
      </c>
      <c r="AL65" s="68">
        <f t="shared" si="9"/>
        <v>0</v>
      </c>
      <c r="AM65" s="68">
        <f t="shared" si="9"/>
        <v>0</v>
      </c>
      <c r="AN65" s="68">
        <f t="shared" si="9"/>
        <v>0</v>
      </c>
      <c r="AO65" s="68">
        <f t="shared" si="9"/>
        <v>0</v>
      </c>
    </row>
    <row r="66" spans="1:41" ht="15.75" customHeight="1">
      <c r="A66" s="20"/>
      <c r="B66" s="20"/>
      <c r="C66" s="140"/>
      <c r="D66" s="140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41" ht="15.75" customHeight="1">
      <c r="C67" s="69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41" ht="15.75" customHeight="1">
      <c r="C68" s="6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41" ht="15.75" customHeight="1">
      <c r="C69" s="140"/>
      <c r="D69" s="140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41" ht="15.75" customHeight="1">
      <c r="C70" s="140"/>
      <c r="D70" s="140"/>
      <c r="E70" s="140"/>
      <c r="F70" s="140"/>
      <c r="G70" s="140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41" ht="15.75" customHeight="1">
      <c r="C71" s="140"/>
      <c r="D71" s="140"/>
      <c r="E71" s="140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140"/>
      <c r="D72" s="140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M27" sqref="M2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739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6" t="s">
        <v>865</v>
      </c>
      <c r="AG6" s="146"/>
      <c r="AH6" s="146"/>
      <c r="AI6" s="146"/>
      <c r="AJ6" s="146"/>
      <c r="AK6" s="146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36" t="s">
        <v>703</v>
      </c>
      <c r="C9" s="71" t="s">
        <v>704</v>
      </c>
      <c r="D9" s="72" t="s">
        <v>39</v>
      </c>
      <c r="E9" s="83"/>
      <c r="F9" s="79"/>
      <c r="G9" s="79"/>
      <c r="H9" s="94"/>
      <c r="I9" s="79"/>
      <c r="J9" s="94" t="s">
        <v>886</v>
      </c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"/>
      <c r="AI9" s="8"/>
      <c r="AJ9" s="41">
        <f>COUNTIF(E9:AI9,"K")+2*COUNTIF(E9:AI9,"2K")+COUNTIF(E9:AI9,"TK")+COUNTIF(E9:AI9,"KT")</f>
        <v>0</v>
      </c>
      <c r="AK9" s="41">
        <f t="shared" ref="AK9:AK51" si="0">COUNTIF(E9:AI9,"P")+2*COUNTIF(F9:AJ9,"2P")</f>
        <v>0</v>
      </c>
      <c r="AL9" s="41">
        <f t="shared" ref="AL9:AL51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36" t="s">
        <v>705</v>
      </c>
      <c r="C10" s="71" t="s">
        <v>180</v>
      </c>
      <c r="D10" s="72" t="s">
        <v>50</v>
      </c>
      <c r="E10" s="83"/>
      <c r="F10" s="79" t="s">
        <v>8</v>
      </c>
      <c r="G10" s="79"/>
      <c r="H10" s="94"/>
      <c r="I10" s="79"/>
      <c r="J10" s="9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"/>
      <c r="AI10" s="8"/>
      <c r="AJ10" s="41">
        <f t="shared" ref="AJ10:AJ51" si="2">COUNTIF(E10:AI10,"K")+2*COUNTIF(E10:AI10,"2K")+COUNTIF(E10:AI10,"TK")+COUNTIF(E10:AI10,"KT")</f>
        <v>1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36" t="s">
        <v>706</v>
      </c>
      <c r="C11" s="71" t="s">
        <v>106</v>
      </c>
      <c r="D11" s="72" t="s">
        <v>86</v>
      </c>
      <c r="E11" s="83"/>
      <c r="F11" s="79"/>
      <c r="G11" s="79"/>
      <c r="H11" s="94"/>
      <c r="I11" s="79"/>
      <c r="J11" s="94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136">
        <v>2010060043</v>
      </c>
      <c r="C12" s="71" t="s">
        <v>870</v>
      </c>
      <c r="D12" s="72" t="s">
        <v>871</v>
      </c>
      <c r="E12" s="83"/>
      <c r="F12" s="79" t="s">
        <v>8</v>
      </c>
      <c r="G12" s="79"/>
      <c r="H12" s="94"/>
      <c r="I12" s="79" t="s">
        <v>9</v>
      </c>
      <c r="J12" s="94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"/>
      <c r="AI12" s="8"/>
      <c r="AJ12" s="41">
        <f t="shared" si="2"/>
        <v>1</v>
      </c>
      <c r="AK12" s="41">
        <f t="shared" si="0"/>
        <v>1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36" t="s">
        <v>707</v>
      </c>
      <c r="C13" s="71" t="s">
        <v>708</v>
      </c>
      <c r="D13" s="72" t="s">
        <v>83</v>
      </c>
      <c r="E13" s="83"/>
      <c r="F13" s="79"/>
      <c r="G13" s="79"/>
      <c r="H13" s="94"/>
      <c r="I13" s="79"/>
      <c r="J13" s="94"/>
      <c r="K13" s="79"/>
      <c r="L13" s="79"/>
      <c r="M13" s="79" t="s">
        <v>9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"/>
      <c r="AI13" s="8"/>
      <c r="AJ13" s="41">
        <f t="shared" si="2"/>
        <v>0</v>
      </c>
      <c r="AK13" s="41">
        <f t="shared" si="0"/>
        <v>1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136">
        <v>2010060044</v>
      </c>
      <c r="C14" s="71" t="s">
        <v>879</v>
      </c>
      <c r="D14" s="72" t="s">
        <v>140</v>
      </c>
      <c r="E14" s="79"/>
      <c r="F14" s="79" t="s">
        <v>8</v>
      </c>
      <c r="G14" s="79"/>
      <c r="H14" s="79" t="s">
        <v>9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"/>
      <c r="AI14" s="8"/>
      <c r="AJ14" s="41">
        <f t="shared" si="2"/>
        <v>1</v>
      </c>
      <c r="AK14" s="41">
        <f t="shared" si="0"/>
        <v>1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136" t="s">
        <v>709</v>
      </c>
      <c r="C15" s="71" t="s">
        <v>710</v>
      </c>
      <c r="D15" s="72" t="s">
        <v>711</v>
      </c>
      <c r="E15" s="8"/>
      <c r="F15" s="8"/>
      <c r="G15" s="8"/>
      <c r="H15" s="8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1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136" t="s">
        <v>712</v>
      </c>
      <c r="C16" s="71" t="s">
        <v>713</v>
      </c>
      <c r="D16" s="72" t="s">
        <v>84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136" t="s">
        <v>715</v>
      </c>
      <c r="C17" s="71" t="s">
        <v>716</v>
      </c>
      <c r="D17" s="72" t="s">
        <v>717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136" t="s">
        <v>718</v>
      </c>
      <c r="C18" s="71" t="s">
        <v>719</v>
      </c>
      <c r="D18" s="72" t="s">
        <v>42</v>
      </c>
      <c r="E18" s="8"/>
      <c r="F18" s="8"/>
      <c r="G18" s="8"/>
      <c r="H18" s="8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1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720</v>
      </c>
      <c r="C19" s="71" t="s">
        <v>880</v>
      </c>
      <c r="D19" s="72" t="s">
        <v>722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723</v>
      </c>
      <c r="C20" s="71" t="s">
        <v>724</v>
      </c>
      <c r="D20" s="72" t="s">
        <v>99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725</v>
      </c>
      <c r="C21" s="71" t="s">
        <v>726</v>
      </c>
      <c r="D21" s="72" t="s">
        <v>96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727</v>
      </c>
      <c r="C22" s="71" t="s">
        <v>728</v>
      </c>
      <c r="D22" s="72" t="s">
        <v>104</v>
      </c>
      <c r="E22" s="8"/>
      <c r="F22" s="8" t="s">
        <v>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0</v>
      </c>
      <c r="AM22" s="137"/>
      <c r="AN22" s="138"/>
      <c r="AO22" s="40"/>
    </row>
    <row r="23" spans="1:41" s="36" customFormat="1" ht="30" customHeight="1">
      <c r="A23" s="41">
        <v>15</v>
      </c>
      <c r="B23" s="136" t="s">
        <v>729</v>
      </c>
      <c r="C23" s="71" t="s">
        <v>59</v>
      </c>
      <c r="D23" s="72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730</v>
      </c>
      <c r="C24" s="71" t="s">
        <v>108</v>
      </c>
      <c r="D24" s="72" t="s">
        <v>731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732</v>
      </c>
      <c r="C25" s="71" t="s">
        <v>385</v>
      </c>
      <c r="D25" s="72" t="s">
        <v>78</v>
      </c>
      <c r="E25" s="8"/>
      <c r="F25" s="8"/>
      <c r="G25" s="8"/>
      <c r="H25" s="8" t="s">
        <v>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1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733</v>
      </c>
      <c r="C26" s="71" t="s">
        <v>734</v>
      </c>
      <c r="D26" s="72" t="s">
        <v>30</v>
      </c>
      <c r="E26" s="8"/>
      <c r="F26" s="8"/>
      <c r="G26" s="8"/>
      <c r="H26" s="8"/>
      <c r="I26" s="8"/>
      <c r="J26" s="8"/>
      <c r="K26" s="8"/>
      <c r="L26" s="8"/>
      <c r="M26" s="8" t="s">
        <v>9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1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735</v>
      </c>
      <c r="C27" s="71" t="s">
        <v>736</v>
      </c>
      <c r="D27" s="72" t="s">
        <v>172</v>
      </c>
      <c r="E27" s="8"/>
      <c r="F27" s="8"/>
      <c r="G27" s="8"/>
      <c r="H27" s="8"/>
      <c r="I27" s="8" t="s">
        <v>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737</v>
      </c>
      <c r="C28" s="71" t="s">
        <v>738</v>
      </c>
      <c r="D28" s="72" t="s">
        <v>98</v>
      </c>
      <c r="E28" s="8"/>
      <c r="F28" s="8"/>
      <c r="G28" s="8"/>
      <c r="H28" s="8"/>
      <c r="I28" s="8"/>
      <c r="J28" s="8"/>
      <c r="K28" s="8" t="s">
        <v>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1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23</v>
      </c>
      <c r="B29" s="25"/>
      <c r="C29" s="5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24</v>
      </c>
      <c r="B30" s="25"/>
      <c r="C30" s="5"/>
      <c r="D30" s="6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25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26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27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4" s="36" customFormat="1" ht="30" customHeight="1">
      <c r="A34" s="41">
        <v>28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4" s="36" customFormat="1" ht="30" customHeight="1">
      <c r="A35" s="41">
        <v>29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4" s="36" customFormat="1" ht="30" customHeight="1">
      <c r="A36" s="41">
        <v>30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4" s="36" customFormat="1" ht="30" customHeight="1">
      <c r="A37" s="41">
        <v>31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4" s="36" customFormat="1" ht="30" customHeight="1">
      <c r="A38" s="41">
        <v>32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4" s="36" customFormat="1" ht="30" customHeight="1">
      <c r="A39" s="41">
        <v>33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4" s="36" customFormat="1" ht="30" customHeight="1">
      <c r="A40" s="41">
        <v>34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4" s="36" customFormat="1" ht="30" customHeight="1">
      <c r="A41" s="41">
        <v>35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4" s="36" customFormat="1" ht="30" customHeight="1">
      <c r="A42" s="41">
        <v>36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4" s="36" customFormat="1" ht="30" customHeight="1">
      <c r="A43" s="41">
        <v>37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4" s="36" customFormat="1" ht="30" customHeight="1">
      <c r="A44" s="41">
        <v>38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4" s="36" customFormat="1" ht="30" customHeight="1">
      <c r="A45" s="41">
        <v>39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4" s="36" customFormat="1" ht="30" customHeight="1">
      <c r="A46" s="41">
        <v>40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4" s="36" customFormat="1" ht="30" customHeight="1">
      <c r="A47" s="41">
        <v>41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19"/>
      <c r="AN47" s="20"/>
      <c r="AO47" s="20"/>
      <c r="AP47" s="32"/>
      <c r="AQ47" s="32"/>
      <c r="AR47" s="32"/>
    </row>
    <row r="48" spans="1:44" s="36" customFormat="1" ht="30" customHeight="1">
      <c r="A48" s="41">
        <v>42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19"/>
      <c r="AN48" s="20"/>
      <c r="AO48" s="20"/>
      <c r="AP48" s="23"/>
      <c r="AQ48" s="23"/>
      <c r="AR48" s="32"/>
    </row>
    <row r="49" spans="1:44" s="36" customFormat="1" ht="30" customHeight="1">
      <c r="A49" s="41">
        <v>43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44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40"/>
      <c r="AP50" s="32"/>
      <c r="AQ50" s="32"/>
      <c r="AR50" s="32"/>
    </row>
    <row r="51" spans="1:44" s="36" customFormat="1" ht="30" customHeight="1">
      <c r="A51" s="41">
        <v>45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40"/>
      <c r="AN51" s="20"/>
      <c r="AO51" s="20"/>
      <c r="AP51" s="32"/>
      <c r="AQ51" s="32"/>
      <c r="AR51" s="32"/>
    </row>
    <row r="52" spans="1:44" s="36" customFormat="1" ht="48" customHeight="1">
      <c r="A52" s="139" t="s">
        <v>13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41">
        <f>SUM(AJ9:AJ51)</f>
        <v>4</v>
      </c>
      <c r="AK52" s="41">
        <f>SUM(AK9:AK51)</f>
        <v>9</v>
      </c>
      <c r="AL52" s="41">
        <f>SUM(AL9:AL51)</f>
        <v>0</v>
      </c>
      <c r="AM52" s="40"/>
      <c r="AN52" s="20"/>
      <c r="AO52" s="20"/>
      <c r="AP52" s="32"/>
      <c r="AQ52" s="32"/>
      <c r="AR52" s="32"/>
    </row>
    <row r="53" spans="1:44" s="36" customFormat="1" ht="30" customHeight="1">
      <c r="A53" s="11"/>
      <c r="B53" s="11"/>
      <c r="C53" s="12"/>
      <c r="D53" s="12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40"/>
      <c r="AN53" s="40"/>
      <c r="AO53" s="40"/>
    </row>
    <row r="54" spans="1:44" s="36" customFormat="1" ht="41.25" customHeight="1">
      <c r="A54" s="141" t="s">
        <v>14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2"/>
      <c r="AJ54" s="26" t="s">
        <v>15</v>
      </c>
      <c r="AK54" s="26" t="s">
        <v>16</v>
      </c>
      <c r="AL54" s="26" t="s">
        <v>17</v>
      </c>
      <c r="AM54" s="42" t="s">
        <v>18</v>
      </c>
      <c r="AN54" s="42" t="s">
        <v>19</v>
      </c>
      <c r="AO54" s="42" t="s">
        <v>20</v>
      </c>
    </row>
    <row r="55" spans="1:44" s="36" customFormat="1" ht="30" customHeight="1">
      <c r="A55" s="41" t="s">
        <v>5</v>
      </c>
      <c r="B55" s="30"/>
      <c r="C55" s="143" t="s">
        <v>7</v>
      </c>
      <c r="D55" s="144"/>
      <c r="E55" s="2">
        <v>1</v>
      </c>
      <c r="F55" s="2">
        <v>2</v>
      </c>
      <c r="G55" s="2">
        <v>3</v>
      </c>
      <c r="H55" s="2">
        <v>4</v>
      </c>
      <c r="I55" s="2">
        <v>5</v>
      </c>
      <c r="J55" s="2">
        <v>6</v>
      </c>
      <c r="K55" s="2">
        <v>7</v>
      </c>
      <c r="L55" s="2">
        <v>8</v>
      </c>
      <c r="M55" s="2">
        <v>9</v>
      </c>
      <c r="N55" s="2">
        <v>10</v>
      </c>
      <c r="O55" s="2">
        <v>11</v>
      </c>
      <c r="P55" s="2">
        <v>12</v>
      </c>
      <c r="Q55" s="2">
        <v>13</v>
      </c>
      <c r="R55" s="2">
        <v>14</v>
      </c>
      <c r="S55" s="2">
        <v>15</v>
      </c>
      <c r="T55" s="2">
        <v>16</v>
      </c>
      <c r="U55" s="2">
        <v>17</v>
      </c>
      <c r="V55" s="2">
        <v>18</v>
      </c>
      <c r="W55" s="2">
        <v>19</v>
      </c>
      <c r="X55" s="2">
        <v>20</v>
      </c>
      <c r="Y55" s="2">
        <v>21</v>
      </c>
      <c r="Z55" s="2">
        <v>22</v>
      </c>
      <c r="AA55" s="2">
        <v>23</v>
      </c>
      <c r="AB55" s="2">
        <v>24</v>
      </c>
      <c r="AC55" s="2">
        <v>25</v>
      </c>
      <c r="AD55" s="2">
        <v>26</v>
      </c>
      <c r="AE55" s="2">
        <v>27</v>
      </c>
      <c r="AF55" s="2">
        <v>28</v>
      </c>
      <c r="AG55" s="2">
        <v>29</v>
      </c>
      <c r="AH55" s="2">
        <v>30</v>
      </c>
      <c r="AI55" s="2">
        <v>31</v>
      </c>
      <c r="AJ55" s="21" t="s">
        <v>21</v>
      </c>
      <c r="AK55" s="21" t="s">
        <v>22</v>
      </c>
      <c r="AL55" s="21" t="s">
        <v>23</v>
      </c>
      <c r="AM55" s="21" t="s">
        <v>24</v>
      </c>
      <c r="AN55" s="27" t="s">
        <v>25</v>
      </c>
      <c r="AO55" s="27" t="s">
        <v>26</v>
      </c>
    </row>
    <row r="56" spans="1:44" s="36" customFormat="1" ht="30" customHeight="1">
      <c r="A56" s="41">
        <v>1</v>
      </c>
      <c r="B56" s="126" t="s">
        <v>703</v>
      </c>
      <c r="C56" s="126" t="s">
        <v>704</v>
      </c>
      <c r="D56" s="126" t="s">
        <v>39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>COUNTIF(E56:AI56,"BT")</f>
        <v>0</v>
      </c>
      <c r="AK56" s="22">
        <f>COUNTIF(F56:AJ56,"D")</f>
        <v>0</v>
      </c>
      <c r="AL56" s="22">
        <f>COUNTIF(G56:AK56,"ĐP")</f>
        <v>0</v>
      </c>
      <c r="AM56" s="22">
        <f>COUNTIF(H56:AL56,"CT")</f>
        <v>0</v>
      </c>
      <c r="AN56" s="22">
        <f>COUNTIF(I56:AM56,"HT")</f>
        <v>0</v>
      </c>
      <c r="AO56" s="22">
        <f>COUNTIF(J56:AN56,"VK")</f>
        <v>0</v>
      </c>
      <c r="AP56" s="137"/>
      <c r="AQ56" s="138"/>
    </row>
    <row r="57" spans="1:44" s="36" customFormat="1" ht="30" customHeight="1">
      <c r="A57" s="41">
        <v>2</v>
      </c>
      <c r="B57" s="126" t="s">
        <v>705</v>
      </c>
      <c r="C57" s="126" t="s">
        <v>180</v>
      </c>
      <c r="D57" s="126" t="s">
        <v>50</v>
      </c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2">
        <f t="shared" ref="AJ57:AJ74" si="3">COUNTIF(E57:AI57,"BT")</f>
        <v>0</v>
      </c>
      <c r="AK57" s="22">
        <f t="shared" ref="AK57:AK74" si="4">COUNTIF(F57:AJ57,"D")</f>
        <v>0</v>
      </c>
      <c r="AL57" s="22">
        <f t="shared" ref="AL57:AL74" si="5">COUNTIF(G57:AK57,"ĐP")</f>
        <v>0</v>
      </c>
      <c r="AM57" s="22">
        <f t="shared" ref="AM57:AM74" si="6">COUNTIF(H57:AL57,"CT")</f>
        <v>0</v>
      </c>
      <c r="AN57" s="22">
        <f t="shared" ref="AN57:AN74" si="7">COUNTIF(I57:AM57,"HT")</f>
        <v>0</v>
      </c>
      <c r="AO57" s="22">
        <f t="shared" ref="AO57:AO74" si="8">COUNTIF(J57:AN57,"VK")</f>
        <v>0</v>
      </c>
      <c r="AP57" s="40"/>
      <c r="AQ57" s="40"/>
    </row>
    <row r="58" spans="1:44" s="36" customFormat="1" ht="30" customHeight="1">
      <c r="A58" s="41">
        <v>3</v>
      </c>
      <c r="B58" s="126" t="s">
        <v>706</v>
      </c>
      <c r="C58" s="126" t="s">
        <v>106</v>
      </c>
      <c r="D58" s="126" t="s">
        <v>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40"/>
      <c r="AQ58" s="40"/>
    </row>
    <row r="59" spans="1:44" s="36" customFormat="1" ht="30" customHeight="1">
      <c r="A59" s="41">
        <v>4</v>
      </c>
      <c r="B59" s="126" t="s">
        <v>707</v>
      </c>
      <c r="C59" s="126" t="s">
        <v>708</v>
      </c>
      <c r="D59" s="126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40"/>
      <c r="AQ59" s="40"/>
    </row>
    <row r="60" spans="1:44" s="36" customFormat="1" ht="30" customHeight="1">
      <c r="A60" s="41">
        <v>5</v>
      </c>
      <c r="B60" s="126" t="s">
        <v>709</v>
      </c>
      <c r="C60" s="126" t="s">
        <v>710</v>
      </c>
      <c r="D60" s="126" t="s">
        <v>711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6</v>
      </c>
      <c r="B61" s="126" t="s">
        <v>712</v>
      </c>
      <c r="C61" s="126" t="s">
        <v>713</v>
      </c>
      <c r="D61" s="126" t="s">
        <v>84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7</v>
      </c>
      <c r="B62" s="126" t="s">
        <v>714</v>
      </c>
      <c r="C62" s="126" t="s">
        <v>528</v>
      </c>
      <c r="D62" s="126" t="s">
        <v>37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8</v>
      </c>
      <c r="B63" s="126" t="s">
        <v>715</v>
      </c>
      <c r="C63" s="126" t="s">
        <v>716</v>
      </c>
      <c r="D63" s="126" t="s">
        <v>717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9</v>
      </c>
      <c r="B64" s="126" t="s">
        <v>718</v>
      </c>
      <c r="C64" s="126" t="s">
        <v>719</v>
      </c>
      <c r="D64" s="126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10</v>
      </c>
      <c r="B65" s="126" t="s">
        <v>720</v>
      </c>
      <c r="C65" s="126" t="s">
        <v>721</v>
      </c>
      <c r="D65" s="126" t="s">
        <v>722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11</v>
      </c>
      <c r="B66" s="126" t="s">
        <v>723</v>
      </c>
      <c r="C66" s="126" t="s">
        <v>724</v>
      </c>
      <c r="D66" s="126" t="s">
        <v>99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12</v>
      </c>
      <c r="B67" s="126" t="s">
        <v>725</v>
      </c>
      <c r="C67" s="126" t="s">
        <v>726</v>
      </c>
      <c r="D67" s="126" t="s">
        <v>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13</v>
      </c>
      <c r="B68" s="126" t="s">
        <v>727</v>
      </c>
      <c r="C68" s="126" t="s">
        <v>728</v>
      </c>
      <c r="D68" s="126" t="s">
        <v>104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14</v>
      </c>
      <c r="B69" s="126" t="s">
        <v>729</v>
      </c>
      <c r="C69" s="126" t="s">
        <v>59</v>
      </c>
      <c r="D69" s="126" t="s">
        <v>104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137"/>
      <c r="AQ69" s="138"/>
    </row>
    <row r="70" spans="1:43" s="36" customFormat="1" ht="30" customHeight="1">
      <c r="A70" s="41">
        <v>15</v>
      </c>
      <c r="B70" s="126" t="s">
        <v>730</v>
      </c>
      <c r="C70" s="126" t="s">
        <v>108</v>
      </c>
      <c r="D70" s="126" t="s">
        <v>731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3" s="36" customFormat="1" ht="30" customHeight="1">
      <c r="A71" s="41">
        <v>16</v>
      </c>
      <c r="B71" s="126" t="s">
        <v>732</v>
      </c>
      <c r="C71" s="126" t="s">
        <v>385</v>
      </c>
      <c r="D71" s="126" t="s">
        <v>78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41">
        <v>17</v>
      </c>
      <c r="B72" s="126" t="s">
        <v>733</v>
      </c>
      <c r="C72" s="126" t="s">
        <v>734</v>
      </c>
      <c r="D72" s="126" t="s">
        <v>30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18</v>
      </c>
      <c r="B73" s="126" t="s">
        <v>735</v>
      </c>
      <c r="C73" s="126" t="s">
        <v>736</v>
      </c>
      <c r="D73" s="126" t="s">
        <v>172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19</v>
      </c>
      <c r="B74" s="126" t="s">
        <v>737</v>
      </c>
      <c r="C74" s="126" t="s">
        <v>738</v>
      </c>
      <c r="D74" s="126" t="s">
        <v>98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ht="51" customHeight="1">
      <c r="A75" s="139" t="s">
        <v>13</v>
      </c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41">
        <f t="shared" ref="AJ75:AO75" si="9">SUM(AJ56:AJ74)</f>
        <v>0</v>
      </c>
      <c r="AK75" s="41">
        <f t="shared" si="9"/>
        <v>0</v>
      </c>
      <c r="AL75" s="41">
        <f t="shared" si="9"/>
        <v>0</v>
      </c>
      <c r="AM75" s="41">
        <f t="shared" si="9"/>
        <v>0</v>
      </c>
      <c r="AN75" s="41">
        <f t="shared" si="9"/>
        <v>0</v>
      </c>
      <c r="AO75" s="41">
        <f t="shared" si="9"/>
        <v>0</v>
      </c>
    </row>
    <row r="76" spans="1:43" ht="15.75" customHeight="1">
      <c r="A76" s="20"/>
      <c r="B76" s="20"/>
      <c r="C76" s="140"/>
      <c r="D76" s="140"/>
      <c r="H76" s="4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3" ht="15.75" customHeight="1">
      <c r="C77" s="31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3" ht="15.75" customHeight="1">
      <c r="C78" s="31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3" ht="15.75" customHeight="1">
      <c r="C79" s="140"/>
      <c r="D79" s="14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43" ht="15.75" customHeight="1">
      <c r="C80" s="140"/>
      <c r="D80" s="140"/>
      <c r="E80" s="140"/>
      <c r="F80" s="140"/>
      <c r="G80" s="140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140"/>
      <c r="D81" s="140"/>
      <c r="E81" s="140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140"/>
      <c r="D82" s="140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</sheetData>
  <mergeCells count="20">
    <mergeCell ref="A1:P1"/>
    <mergeCell ref="Q1:AL1"/>
    <mergeCell ref="A2:P2"/>
    <mergeCell ref="Q2:AL2"/>
    <mergeCell ref="A4:AL4"/>
    <mergeCell ref="AP56:AQ56"/>
    <mergeCell ref="AP69:AQ69"/>
    <mergeCell ref="A75:AI75"/>
    <mergeCell ref="C76:D76"/>
    <mergeCell ref="A5:AL5"/>
    <mergeCell ref="AF6:AK6"/>
    <mergeCell ref="C8:D8"/>
    <mergeCell ref="AM22:AN22"/>
    <mergeCell ref="A52:AI52"/>
    <mergeCell ref="A54:AI54"/>
    <mergeCell ref="C81:E81"/>
    <mergeCell ref="C82:D82"/>
    <mergeCell ref="C80:G80"/>
    <mergeCell ref="C55:D55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M26" sqref="M2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863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6" t="s">
        <v>866</v>
      </c>
      <c r="AG6" s="146"/>
      <c r="AH6" s="146"/>
      <c r="AI6" s="146"/>
      <c r="AJ6" s="146"/>
      <c r="AK6" s="146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809</v>
      </c>
      <c r="C9" s="71" t="s">
        <v>810</v>
      </c>
      <c r="D9" s="114" t="s">
        <v>603</v>
      </c>
      <c r="E9" s="7"/>
      <c r="F9" s="8" t="s">
        <v>883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811</v>
      </c>
      <c r="C10" s="71" t="s">
        <v>812</v>
      </c>
      <c r="D10" s="114" t="s">
        <v>813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6" t="s">
        <v>814</v>
      </c>
      <c r="C11" s="71" t="s">
        <v>728</v>
      </c>
      <c r="D11" s="114" t="s">
        <v>815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64"/>
      <c r="AN11" s="64"/>
      <c r="AO11" s="64"/>
    </row>
    <row r="12" spans="1:41" s="36" customFormat="1" ht="30" customHeight="1">
      <c r="A12" s="49">
        <v>4</v>
      </c>
      <c r="B12" s="136" t="s">
        <v>816</v>
      </c>
      <c r="C12" s="71" t="s">
        <v>817</v>
      </c>
      <c r="D12" s="114" t="s">
        <v>610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818</v>
      </c>
      <c r="C13" s="71" t="s">
        <v>819</v>
      </c>
      <c r="D13" s="114" t="s">
        <v>75</v>
      </c>
      <c r="E13" s="7"/>
      <c r="F13" s="8"/>
      <c r="G13" s="8"/>
      <c r="H13" s="8"/>
      <c r="I13" s="8" t="s">
        <v>10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1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820</v>
      </c>
      <c r="C14" s="71" t="s">
        <v>821</v>
      </c>
      <c r="D14" s="114" t="s">
        <v>86</v>
      </c>
      <c r="E14" s="8"/>
      <c r="F14" s="8"/>
      <c r="G14" s="8"/>
      <c r="H14" s="8"/>
      <c r="I14" s="8" t="s">
        <v>9</v>
      </c>
      <c r="J14" s="8"/>
      <c r="K14" s="8" t="s">
        <v>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1</v>
      </c>
      <c r="AK14" s="49">
        <f t="shared" si="1"/>
        <v>1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822</v>
      </c>
      <c r="C15" s="71" t="s">
        <v>823</v>
      </c>
      <c r="D15" s="114" t="s">
        <v>82</v>
      </c>
      <c r="E15" s="8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6" t="s">
        <v>824</v>
      </c>
      <c r="C16" s="71" t="s">
        <v>825</v>
      </c>
      <c r="D16" s="114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6" t="s">
        <v>826</v>
      </c>
      <c r="C17" s="71" t="s">
        <v>827</v>
      </c>
      <c r="D17" s="114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830</v>
      </c>
      <c r="C18" s="71" t="s">
        <v>831</v>
      </c>
      <c r="D18" s="114" t="s">
        <v>832</v>
      </c>
      <c r="E18" s="8"/>
      <c r="F18" s="8"/>
      <c r="G18" s="8" t="s">
        <v>9</v>
      </c>
      <c r="H18" s="8"/>
      <c r="I18" s="8" t="s">
        <v>10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1</v>
      </c>
      <c r="AL18" s="49">
        <f t="shared" si="5"/>
        <v>1</v>
      </c>
      <c r="AM18" s="48"/>
      <c r="AN18" s="48"/>
      <c r="AO18" s="48"/>
    </row>
    <row r="19" spans="1:41" s="56" customFormat="1" ht="30" customHeight="1">
      <c r="A19" s="26">
        <v>11</v>
      </c>
      <c r="B19" s="136" t="s">
        <v>833</v>
      </c>
      <c r="C19" s="71" t="s">
        <v>834</v>
      </c>
      <c r="D19" s="114" t="s">
        <v>94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64"/>
      <c r="AN19" s="64"/>
      <c r="AO19" s="64"/>
    </row>
    <row r="20" spans="1:41" s="36" customFormat="1" ht="30" customHeight="1">
      <c r="A20" s="49">
        <v>12</v>
      </c>
      <c r="B20" s="136" t="s">
        <v>835</v>
      </c>
      <c r="C20" s="71" t="s">
        <v>836</v>
      </c>
      <c r="D20" s="114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837</v>
      </c>
      <c r="C21" s="71" t="s">
        <v>745</v>
      </c>
      <c r="D21" s="114" t="s">
        <v>99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6" t="s">
        <v>838</v>
      </c>
      <c r="C22" s="71" t="s">
        <v>839</v>
      </c>
      <c r="D22" s="114" t="s">
        <v>43</v>
      </c>
      <c r="E22" s="8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1</v>
      </c>
      <c r="AK22" s="49">
        <f t="shared" si="4"/>
        <v>0</v>
      </c>
      <c r="AL22" s="49">
        <f t="shared" si="5"/>
        <v>0</v>
      </c>
      <c r="AM22" s="137"/>
      <c r="AN22" s="138"/>
      <c r="AO22" s="48"/>
    </row>
    <row r="23" spans="1:41" s="36" customFormat="1" ht="30" customHeight="1">
      <c r="A23" s="49">
        <v>15</v>
      </c>
      <c r="B23" s="136" t="s">
        <v>840</v>
      </c>
      <c r="C23" s="71" t="s">
        <v>841</v>
      </c>
      <c r="D23" s="114" t="s">
        <v>97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6" t="s">
        <v>842</v>
      </c>
      <c r="C24" s="71" t="s">
        <v>843</v>
      </c>
      <c r="D24" s="114" t="s">
        <v>30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6" t="s">
        <v>844</v>
      </c>
      <c r="C25" s="71" t="s">
        <v>845</v>
      </c>
      <c r="D25" s="114" t="s">
        <v>846</v>
      </c>
      <c r="E25" s="8"/>
      <c r="F25" s="8"/>
      <c r="G25" s="8" t="s">
        <v>9</v>
      </c>
      <c r="H25" s="8"/>
      <c r="I25" s="8" t="s">
        <v>10</v>
      </c>
      <c r="J25" s="8" t="s">
        <v>10</v>
      </c>
      <c r="K25" s="8" t="s">
        <v>8</v>
      </c>
      <c r="L25" s="8"/>
      <c r="M25" s="8" t="s">
        <v>8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2</v>
      </c>
      <c r="AK25" s="2">
        <f t="shared" si="4"/>
        <v>1</v>
      </c>
      <c r="AL25" s="2">
        <f t="shared" si="5"/>
        <v>2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847</v>
      </c>
      <c r="C26" s="71" t="s">
        <v>848</v>
      </c>
      <c r="D26" s="114" t="s">
        <v>100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6" t="s">
        <v>849</v>
      </c>
      <c r="C27" s="71" t="s">
        <v>850</v>
      </c>
      <c r="D27" s="114" t="s">
        <v>73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851</v>
      </c>
      <c r="C28" s="71" t="s">
        <v>852</v>
      </c>
      <c r="D28" s="114" t="s">
        <v>48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6" t="s">
        <v>853</v>
      </c>
      <c r="C29" s="71" t="s">
        <v>854</v>
      </c>
      <c r="D29" s="114" t="s">
        <v>260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6" t="s">
        <v>855</v>
      </c>
      <c r="C30" s="71" t="s">
        <v>856</v>
      </c>
      <c r="D30" s="114" t="s">
        <v>103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6" t="s">
        <v>857</v>
      </c>
      <c r="C31" s="71" t="s">
        <v>858</v>
      </c>
      <c r="D31" s="114" t="s">
        <v>103</v>
      </c>
      <c r="E31" s="7"/>
      <c r="F31" s="8"/>
      <c r="G31" s="8"/>
      <c r="H31" s="8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1</v>
      </c>
      <c r="AL31" s="26">
        <f t="shared" si="5"/>
        <v>0</v>
      </c>
      <c r="AM31" s="62"/>
      <c r="AN31" s="62"/>
      <c r="AO31" s="62"/>
    </row>
    <row r="32" spans="1:41" s="36" customFormat="1" ht="30" customHeight="1">
      <c r="A32" s="49">
        <v>24</v>
      </c>
      <c r="B32" s="136" t="s">
        <v>859</v>
      </c>
      <c r="C32" s="71" t="s">
        <v>860</v>
      </c>
      <c r="D32" s="114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861</v>
      </c>
      <c r="C33" s="71" t="s">
        <v>862</v>
      </c>
      <c r="D33" s="114" t="s">
        <v>370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828</v>
      </c>
      <c r="C34" s="71" t="s">
        <v>829</v>
      </c>
      <c r="D34" s="114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6"/>
      <c r="C35" s="97"/>
      <c r="D35" s="9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6"/>
      <c r="C36" s="97"/>
      <c r="D36" s="9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6"/>
      <c r="C37" s="97"/>
      <c r="D37" s="9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70"/>
      <c r="C38" s="71"/>
      <c r="D38" s="7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70"/>
      <c r="C39" s="71"/>
      <c r="D39" s="7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70"/>
      <c r="C40" s="71"/>
      <c r="D40" s="7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70"/>
      <c r="C41" s="71"/>
      <c r="D41" s="72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70"/>
      <c r="C42" s="71"/>
      <c r="D42" s="7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39" t="s">
        <v>13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49">
        <f>SUM(AJ9:AJ53)</f>
        <v>5</v>
      </c>
      <c r="AK54" s="49">
        <f>SUM(AK9:AK53)</f>
        <v>4</v>
      </c>
      <c r="AL54" s="49">
        <f>SUM(AL9:AL53)</f>
        <v>4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1" t="s">
        <v>14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2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3" t="s">
        <v>7</v>
      </c>
      <c r="D57" s="14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36" t="s">
        <v>809</v>
      </c>
      <c r="C58" s="71" t="s">
        <v>810</v>
      </c>
      <c r="D58" s="114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7"/>
      <c r="AQ58" s="138"/>
    </row>
    <row r="59" spans="1:44" s="36" customFormat="1" ht="30" customHeight="1">
      <c r="A59" s="49">
        <v>2</v>
      </c>
      <c r="B59" s="136" t="s">
        <v>811</v>
      </c>
      <c r="C59" s="71" t="s">
        <v>812</v>
      </c>
      <c r="D59" s="114" t="s">
        <v>813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6" t="s">
        <v>814</v>
      </c>
      <c r="C60" s="71" t="s">
        <v>728</v>
      </c>
      <c r="D60" s="114" t="s">
        <v>815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6" t="s">
        <v>816</v>
      </c>
      <c r="C61" s="71" t="s">
        <v>817</v>
      </c>
      <c r="D61" s="114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6" t="s">
        <v>818</v>
      </c>
      <c r="C62" s="71" t="s">
        <v>819</v>
      </c>
      <c r="D62" s="114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6" t="s">
        <v>820</v>
      </c>
      <c r="C63" s="71" t="s">
        <v>821</v>
      </c>
      <c r="D63" s="114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6" t="s">
        <v>822</v>
      </c>
      <c r="C64" s="71" t="s">
        <v>823</v>
      </c>
      <c r="D64" s="11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6" t="s">
        <v>824</v>
      </c>
      <c r="C65" s="71" t="s">
        <v>825</v>
      </c>
      <c r="D65" s="114" t="s">
        <v>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6" t="s">
        <v>826</v>
      </c>
      <c r="C66" s="71" t="s">
        <v>827</v>
      </c>
      <c r="D66" s="114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6" t="s">
        <v>830</v>
      </c>
      <c r="C67" s="71" t="s">
        <v>831</v>
      </c>
      <c r="D67" s="114" t="s">
        <v>832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6" t="s">
        <v>833</v>
      </c>
      <c r="C68" s="71" t="s">
        <v>834</v>
      </c>
      <c r="D68" s="114" t="s">
        <v>94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6" t="s">
        <v>835</v>
      </c>
      <c r="C69" s="71" t="s">
        <v>836</v>
      </c>
      <c r="D69" s="114" t="s">
        <v>94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6" t="s">
        <v>837</v>
      </c>
      <c r="C70" s="71" t="s">
        <v>745</v>
      </c>
      <c r="D70" s="114" t="s">
        <v>99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6" t="s">
        <v>838</v>
      </c>
      <c r="C71" s="71" t="s">
        <v>839</v>
      </c>
      <c r="D71" s="114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37"/>
      <c r="AQ71" s="138"/>
    </row>
    <row r="72" spans="1:43" s="36" customFormat="1" ht="30" customHeight="1">
      <c r="A72" s="49">
        <v>15</v>
      </c>
      <c r="B72" s="136" t="s">
        <v>840</v>
      </c>
      <c r="C72" s="71" t="s">
        <v>841</v>
      </c>
      <c r="D72" s="114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6" t="s">
        <v>842</v>
      </c>
      <c r="C73" s="71" t="s">
        <v>843</v>
      </c>
      <c r="D73" s="114" t="s">
        <v>30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6" t="s">
        <v>844</v>
      </c>
      <c r="C74" s="71" t="s">
        <v>845</v>
      </c>
      <c r="D74" s="114" t="s">
        <v>846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6" t="s">
        <v>847</v>
      </c>
      <c r="C75" s="71" t="s">
        <v>848</v>
      </c>
      <c r="D75" s="114" t="s">
        <v>100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6" t="s">
        <v>849</v>
      </c>
      <c r="C76" s="71" t="s">
        <v>850</v>
      </c>
      <c r="D76" s="114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6" t="s">
        <v>851</v>
      </c>
      <c r="C77" s="71" t="s">
        <v>852</v>
      </c>
      <c r="D77" s="114" t="s">
        <v>48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6" t="s">
        <v>853</v>
      </c>
      <c r="C78" s="71" t="s">
        <v>854</v>
      </c>
      <c r="D78" s="114" t="s">
        <v>260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6" t="s">
        <v>855</v>
      </c>
      <c r="C79" s="71" t="s">
        <v>856</v>
      </c>
      <c r="D79" s="114" t="s">
        <v>103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6" t="s">
        <v>857</v>
      </c>
      <c r="C80" s="71" t="s">
        <v>858</v>
      </c>
      <c r="D80" s="114" t="s">
        <v>103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6" t="s">
        <v>859</v>
      </c>
      <c r="C81" s="71" t="s">
        <v>860</v>
      </c>
      <c r="D81" s="114" t="s">
        <v>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6" t="s">
        <v>861</v>
      </c>
      <c r="C82" s="71" t="s">
        <v>862</v>
      </c>
      <c r="D82" s="114" t="s">
        <v>370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6" t="s">
        <v>828</v>
      </c>
      <c r="C83" s="71" t="s">
        <v>829</v>
      </c>
      <c r="D83" s="114" t="s">
        <v>290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96"/>
      <c r="C84" s="97"/>
      <c r="D84" s="9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39" t="s">
        <v>13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40"/>
      <c r="D93" s="14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0"/>
      <c r="D96" s="14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0"/>
      <c r="D97" s="140"/>
      <c r="E97" s="140"/>
      <c r="F97" s="140"/>
      <c r="G97" s="14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0"/>
      <c r="D98" s="140"/>
      <c r="E98" s="14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0"/>
      <c r="D99" s="14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opLeftCell="A9" zoomScale="55" zoomScaleNormal="55" workbookViewId="0">
      <selection activeCell="M45" sqref="M4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2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2">
      <c r="A5" s="145" t="s">
        <v>808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 t="s">
        <v>867</v>
      </c>
      <c r="AG6" s="146"/>
      <c r="AH6" s="146"/>
      <c r="AI6" s="146"/>
      <c r="AJ6" s="146"/>
      <c r="AK6" s="146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136" t="s">
        <v>742</v>
      </c>
      <c r="C9" s="71" t="s">
        <v>743</v>
      </c>
      <c r="D9" s="72" t="s">
        <v>53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1</v>
      </c>
      <c r="AM9" s="75"/>
      <c r="AN9" s="76"/>
      <c r="AO9" s="74"/>
    </row>
    <row r="10" spans="1:42" s="53" customFormat="1" ht="30" customHeight="1">
      <c r="A10" s="2">
        <v>2</v>
      </c>
      <c r="B10" s="136" t="s">
        <v>744</v>
      </c>
      <c r="C10" s="71" t="s">
        <v>745</v>
      </c>
      <c r="D10" s="72" t="s">
        <v>746</v>
      </c>
      <c r="E10" s="7"/>
      <c r="F10" s="8" t="s">
        <v>8</v>
      </c>
      <c r="G10" s="8" t="s">
        <v>8</v>
      </c>
      <c r="H10" s="8"/>
      <c r="I10" s="8" t="s">
        <v>8</v>
      </c>
      <c r="J10" s="8" t="s">
        <v>8</v>
      </c>
      <c r="K10" s="8" t="s">
        <v>8</v>
      </c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6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136">
        <v>2010070024</v>
      </c>
      <c r="C11" s="71" t="s">
        <v>873</v>
      </c>
      <c r="D11" s="72" t="s">
        <v>60</v>
      </c>
      <c r="E11" s="7"/>
      <c r="F11" s="8"/>
      <c r="G11" s="8"/>
      <c r="H11" s="8"/>
      <c r="I11" s="8"/>
      <c r="J11" s="8"/>
      <c r="K11" s="8"/>
      <c r="L11" s="8"/>
      <c r="M11" s="8" t="s">
        <v>10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1</v>
      </c>
      <c r="AM11" s="52"/>
      <c r="AN11" s="52"/>
      <c r="AO11" s="52"/>
    </row>
    <row r="12" spans="1:42" s="57" customFormat="1" ht="30" customHeight="1">
      <c r="A12" s="2">
        <v>4</v>
      </c>
      <c r="B12" s="136">
        <v>2010040008</v>
      </c>
      <c r="C12" s="71" t="s">
        <v>881</v>
      </c>
      <c r="D12" s="72" t="s">
        <v>86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0">
        <f t="shared" si="2"/>
        <v>0</v>
      </c>
      <c r="AK12" s="60">
        <f t="shared" si="0"/>
        <v>0</v>
      </c>
      <c r="AL12" s="60">
        <f t="shared" si="1"/>
        <v>0</v>
      </c>
      <c r="AM12" s="59"/>
      <c r="AN12" s="59"/>
      <c r="AO12" s="59"/>
      <c r="AP12" s="61"/>
    </row>
    <row r="13" spans="1:42" s="56" customFormat="1" ht="30" customHeight="1">
      <c r="A13" s="58">
        <v>5</v>
      </c>
      <c r="B13" s="136" t="s">
        <v>747</v>
      </c>
      <c r="C13" s="71" t="s">
        <v>748</v>
      </c>
      <c r="D13" s="72" t="s">
        <v>27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136" t="s">
        <v>749</v>
      </c>
      <c r="C14" s="71" t="s">
        <v>526</v>
      </c>
      <c r="D14" s="72" t="s">
        <v>750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136" t="s">
        <v>751</v>
      </c>
      <c r="C15" s="71" t="s">
        <v>752</v>
      </c>
      <c r="D15" s="72" t="s">
        <v>68</v>
      </c>
      <c r="E15" s="8"/>
      <c r="F15" s="8"/>
      <c r="G15" s="8" t="s">
        <v>10</v>
      </c>
      <c r="H15" s="8"/>
      <c r="I15" s="8"/>
      <c r="J15" s="8" t="s">
        <v>10</v>
      </c>
      <c r="K15" s="8"/>
      <c r="L15" s="8"/>
      <c r="M15" s="8" t="s">
        <v>10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0</v>
      </c>
      <c r="AL15" s="26">
        <f t="shared" si="1"/>
        <v>3</v>
      </c>
      <c r="AM15" s="55"/>
      <c r="AN15" s="55"/>
      <c r="AO15" s="55"/>
    </row>
    <row r="16" spans="1:42" s="36" customFormat="1" ht="30" customHeight="1">
      <c r="A16" s="2">
        <v>8</v>
      </c>
      <c r="B16" s="136" t="s">
        <v>753</v>
      </c>
      <c r="C16" s="71" t="s">
        <v>754</v>
      </c>
      <c r="D16" s="72" t="s">
        <v>140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136" t="s">
        <v>755</v>
      </c>
      <c r="C17" s="71" t="s">
        <v>245</v>
      </c>
      <c r="D17" s="72" t="s">
        <v>549</v>
      </c>
      <c r="E17" s="8"/>
      <c r="F17" s="8" t="s">
        <v>10</v>
      </c>
      <c r="G17" s="8" t="s">
        <v>10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2</v>
      </c>
      <c r="AM17" s="55"/>
      <c r="AN17" s="55"/>
      <c r="AO17" s="55"/>
    </row>
    <row r="18" spans="1:41" s="36" customFormat="1" ht="30" customHeight="1">
      <c r="A18" s="2">
        <v>10</v>
      </c>
      <c r="B18" s="136" t="s">
        <v>756</v>
      </c>
      <c r="C18" s="71" t="s">
        <v>757</v>
      </c>
      <c r="D18" s="72" t="s">
        <v>28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136" t="s">
        <v>758</v>
      </c>
      <c r="C19" s="71" t="s">
        <v>80</v>
      </c>
      <c r="D19" s="72" t="s">
        <v>70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74"/>
      <c r="AN19" s="74"/>
      <c r="AO19" s="74"/>
    </row>
    <row r="20" spans="1:41" s="56" customFormat="1" ht="30" customHeight="1">
      <c r="A20" s="2">
        <v>12</v>
      </c>
      <c r="B20" s="136" t="s">
        <v>714</v>
      </c>
      <c r="C20" s="71" t="s">
        <v>528</v>
      </c>
      <c r="D20" s="72" t="s">
        <v>37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136" t="s">
        <v>759</v>
      </c>
      <c r="C21" s="71" t="s">
        <v>88</v>
      </c>
      <c r="D21" s="72" t="s">
        <v>57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136" t="s">
        <v>760</v>
      </c>
      <c r="C22" s="71" t="s">
        <v>111</v>
      </c>
      <c r="D22" s="72" t="s">
        <v>94</v>
      </c>
      <c r="E22" s="102"/>
      <c r="F22" s="102" t="s">
        <v>10</v>
      </c>
      <c r="G22" s="102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1</v>
      </c>
      <c r="AK22" s="26">
        <f t="shared" si="0"/>
        <v>0</v>
      </c>
      <c r="AL22" s="26">
        <f t="shared" si="1"/>
        <v>1</v>
      </c>
      <c r="AM22" s="55"/>
      <c r="AN22" s="55"/>
      <c r="AO22" s="55"/>
    </row>
    <row r="23" spans="1:41" s="56" customFormat="1" ht="30" customHeight="1">
      <c r="A23" s="58">
        <v>15</v>
      </c>
      <c r="B23" s="136" t="s">
        <v>761</v>
      </c>
      <c r="C23" s="71" t="s">
        <v>113</v>
      </c>
      <c r="D23" s="72" t="s">
        <v>99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49"/>
      <c r="AN23" s="150"/>
      <c r="AO23" s="55"/>
    </row>
    <row r="24" spans="1:41" s="56" customFormat="1" ht="30" customHeight="1">
      <c r="A24" s="2">
        <v>16</v>
      </c>
      <c r="B24" s="136" t="s">
        <v>762</v>
      </c>
      <c r="C24" s="71" t="s">
        <v>763</v>
      </c>
      <c r="D24" s="72" t="s">
        <v>96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136" t="s">
        <v>764</v>
      </c>
      <c r="C25" s="71" t="s">
        <v>765</v>
      </c>
      <c r="D25" s="72" t="s">
        <v>348</v>
      </c>
      <c r="E25" s="8"/>
      <c r="F25" s="8" t="s">
        <v>10</v>
      </c>
      <c r="G25" s="8" t="s">
        <v>10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2</v>
      </c>
      <c r="AM25" s="39"/>
      <c r="AN25" s="39"/>
      <c r="AO25" s="39"/>
    </row>
    <row r="26" spans="1:41" s="36" customFormat="1" ht="30" customHeight="1">
      <c r="A26" s="2">
        <v>18</v>
      </c>
      <c r="B26" s="136" t="s">
        <v>766</v>
      </c>
      <c r="C26" s="71" t="s">
        <v>34</v>
      </c>
      <c r="D26" s="72" t="s">
        <v>348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136" t="s">
        <v>767</v>
      </c>
      <c r="C27" s="71" t="s">
        <v>768</v>
      </c>
      <c r="D27" s="72" t="s">
        <v>769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136" t="s">
        <v>770</v>
      </c>
      <c r="C28" s="71" t="s">
        <v>771</v>
      </c>
      <c r="D28" s="72" t="s">
        <v>104</v>
      </c>
      <c r="E28" s="8"/>
      <c r="F28" s="8"/>
      <c r="G28" s="8"/>
      <c r="H28" s="8"/>
      <c r="I28" s="8"/>
      <c r="J28" s="8"/>
      <c r="K28" s="8" t="s">
        <v>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1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136" t="s">
        <v>740</v>
      </c>
      <c r="C29" s="71" t="s">
        <v>741</v>
      </c>
      <c r="D29" s="72" t="s">
        <v>731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136" t="s">
        <v>772</v>
      </c>
      <c r="C30" s="71" t="s">
        <v>773</v>
      </c>
      <c r="D30" s="72" t="s">
        <v>29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136" t="s">
        <v>774</v>
      </c>
      <c r="C31" s="71" t="s">
        <v>378</v>
      </c>
      <c r="D31" s="72" t="s">
        <v>208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136" t="s">
        <v>775</v>
      </c>
      <c r="C32" s="71" t="s">
        <v>776</v>
      </c>
      <c r="D32" s="72" t="s">
        <v>162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136" t="s">
        <v>777</v>
      </c>
      <c r="C33" s="71" t="s">
        <v>778</v>
      </c>
      <c r="D33" s="72" t="s">
        <v>30</v>
      </c>
      <c r="E33" s="102"/>
      <c r="F33" s="102"/>
      <c r="G33" s="10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136" t="s">
        <v>779</v>
      </c>
      <c r="C34" s="71" t="s">
        <v>780</v>
      </c>
      <c r="D34" s="72" t="s">
        <v>98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136" t="s">
        <v>781</v>
      </c>
      <c r="C35" s="71" t="s">
        <v>782</v>
      </c>
      <c r="D35" s="72" t="s">
        <v>98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136" t="s">
        <v>783</v>
      </c>
      <c r="C36" s="71" t="s">
        <v>784</v>
      </c>
      <c r="D36" s="72" t="s">
        <v>98</v>
      </c>
      <c r="E36" s="7"/>
      <c r="F36" s="8"/>
      <c r="G36" s="8" t="s">
        <v>9</v>
      </c>
      <c r="H36" s="8"/>
      <c r="I36" s="8"/>
      <c r="J36" s="8" t="s">
        <v>8</v>
      </c>
      <c r="K36" s="8" t="s">
        <v>8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2</v>
      </c>
      <c r="AK36" s="1">
        <f>COUNTIF(E36:AI36,"P")+2*COUNTIF(F36:AJ36,"2P")</f>
        <v>1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136" t="s">
        <v>785</v>
      </c>
      <c r="C37" s="71" t="s">
        <v>786</v>
      </c>
      <c r="D37" s="72" t="s">
        <v>32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136" t="s">
        <v>787</v>
      </c>
      <c r="C38" s="71" t="s">
        <v>788</v>
      </c>
      <c r="D38" s="72" t="s">
        <v>33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136" t="s">
        <v>789</v>
      </c>
      <c r="C39" s="71" t="s">
        <v>790</v>
      </c>
      <c r="D39" s="72" t="s">
        <v>33</v>
      </c>
      <c r="E39" s="7"/>
      <c r="F39" s="8" t="s">
        <v>10</v>
      </c>
      <c r="G39" s="8"/>
      <c r="H39" s="8"/>
      <c r="I39" s="8"/>
      <c r="J39" s="8"/>
      <c r="K39" s="8" t="s">
        <v>8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1</v>
      </c>
      <c r="AK39" s="1">
        <f t="shared" si="0"/>
        <v>0</v>
      </c>
      <c r="AL39" s="1">
        <f t="shared" si="1"/>
        <v>1</v>
      </c>
      <c r="AM39" s="39"/>
      <c r="AN39" s="39"/>
      <c r="AO39" s="39"/>
    </row>
    <row r="40" spans="1:41" s="56" customFormat="1" ht="30" customHeight="1">
      <c r="A40" s="77">
        <v>32</v>
      </c>
      <c r="B40" s="136" t="s">
        <v>791</v>
      </c>
      <c r="C40" s="71" t="s">
        <v>792</v>
      </c>
      <c r="D40" s="72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74"/>
      <c r="AN40" s="74"/>
      <c r="AO40" s="74"/>
    </row>
    <row r="41" spans="1:41" s="36" customFormat="1" ht="30" customHeight="1">
      <c r="A41" s="58">
        <v>33</v>
      </c>
      <c r="B41" s="136" t="s">
        <v>793</v>
      </c>
      <c r="C41" s="71" t="s">
        <v>794</v>
      </c>
      <c r="D41" s="72" t="s">
        <v>73</v>
      </c>
      <c r="E41" s="7"/>
      <c r="F41" s="8"/>
      <c r="G41" s="8"/>
      <c r="H41" s="8"/>
      <c r="I41" s="8" t="s">
        <v>9</v>
      </c>
      <c r="J41" s="8" t="s">
        <v>9</v>
      </c>
      <c r="K41" s="8" t="s">
        <v>9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3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136" t="s">
        <v>795</v>
      </c>
      <c r="C42" s="71" t="s">
        <v>74</v>
      </c>
      <c r="D42" s="72" t="s">
        <v>796</v>
      </c>
      <c r="E42" s="7"/>
      <c r="F42" s="8"/>
      <c r="G42" s="8" t="s">
        <v>10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1</v>
      </c>
      <c r="AM42" s="39"/>
      <c r="AN42" s="39"/>
      <c r="AO42" s="39"/>
    </row>
    <row r="43" spans="1:41" s="36" customFormat="1" ht="30" customHeight="1">
      <c r="A43" s="58">
        <v>35</v>
      </c>
      <c r="B43" s="136" t="s">
        <v>797</v>
      </c>
      <c r="C43" s="71" t="s">
        <v>798</v>
      </c>
      <c r="D43" s="72" t="s">
        <v>799</v>
      </c>
      <c r="E43" s="7"/>
      <c r="F43" s="8"/>
      <c r="G43" s="8"/>
      <c r="H43" s="8"/>
      <c r="I43" s="8"/>
      <c r="J43" s="8"/>
      <c r="K43" s="8"/>
      <c r="L43" s="8"/>
      <c r="M43" s="8" t="s">
        <v>9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1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136" t="s">
        <v>800</v>
      </c>
      <c r="C44" s="71" t="s">
        <v>773</v>
      </c>
      <c r="D44" s="72" t="s">
        <v>367</v>
      </c>
      <c r="E44" s="7"/>
      <c r="F44" s="8" t="s">
        <v>8</v>
      </c>
      <c r="G44" s="8" t="s">
        <v>8</v>
      </c>
      <c r="H44" s="8"/>
      <c r="I44" s="8" t="s">
        <v>8</v>
      </c>
      <c r="J44" s="8" t="s">
        <v>8</v>
      </c>
      <c r="K44" s="8" t="s">
        <v>8</v>
      </c>
      <c r="L44" s="8"/>
      <c r="M44" s="8" t="s">
        <v>8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6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136" t="s">
        <v>801</v>
      </c>
      <c r="C45" s="71" t="s">
        <v>802</v>
      </c>
      <c r="D45" s="72" t="s">
        <v>803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136" t="s">
        <v>882</v>
      </c>
      <c r="C46" s="71" t="s">
        <v>872</v>
      </c>
      <c r="D46" s="72" t="s">
        <v>803</v>
      </c>
      <c r="E46" s="7"/>
      <c r="F46" s="8" t="s">
        <v>8</v>
      </c>
      <c r="G46" s="8" t="s">
        <v>8</v>
      </c>
      <c r="H46" s="8"/>
      <c r="I46" s="8" t="s">
        <v>8</v>
      </c>
      <c r="J46" s="8" t="s">
        <v>8</v>
      </c>
      <c r="K46" s="8" t="s">
        <v>8</v>
      </c>
      <c r="L46" s="8"/>
      <c r="M46" s="8" t="s">
        <v>8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6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136" t="s">
        <v>804</v>
      </c>
      <c r="C47" s="71" t="s">
        <v>805</v>
      </c>
      <c r="D47" s="72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136" t="s">
        <v>806</v>
      </c>
      <c r="C48" s="71" t="s">
        <v>807</v>
      </c>
      <c r="D48" s="72" t="s">
        <v>61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39" t="s">
        <v>13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">
        <f>SUM(AJ9:AJ59)</f>
        <v>23</v>
      </c>
      <c r="AK60" s="1">
        <f>SUM(AK9:AK59)</f>
        <v>5</v>
      </c>
      <c r="AL60" s="1">
        <f>SUM(AL9:AL59)</f>
        <v>12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41" t="s">
        <v>14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2"/>
      <c r="AJ62" s="26" t="s">
        <v>15</v>
      </c>
      <c r="AK62" s="26" t="s">
        <v>16</v>
      </c>
      <c r="AL62" s="26" t="s">
        <v>17</v>
      </c>
      <c r="AM62" s="42" t="s">
        <v>18</v>
      </c>
      <c r="AN62" s="42" t="s">
        <v>19</v>
      </c>
      <c r="AO62" s="42" t="s">
        <v>20</v>
      </c>
    </row>
    <row r="63" spans="1:44" s="36" customFormat="1" ht="30" customHeight="1">
      <c r="A63" s="1" t="s">
        <v>5</v>
      </c>
      <c r="B63" s="29"/>
      <c r="C63" s="143" t="s">
        <v>7</v>
      </c>
      <c r="D63" s="144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21</v>
      </c>
      <c r="AK63" s="21" t="s">
        <v>22</v>
      </c>
      <c r="AL63" s="21" t="s">
        <v>23</v>
      </c>
      <c r="AM63" s="21" t="s">
        <v>24</v>
      </c>
      <c r="AN63" s="27" t="s">
        <v>25</v>
      </c>
      <c r="AO63" s="27" t="s">
        <v>26</v>
      </c>
    </row>
    <row r="64" spans="1:44" s="36" customFormat="1" ht="30" customHeight="1">
      <c r="A64" s="1">
        <v>1</v>
      </c>
      <c r="B64" s="126" t="s">
        <v>740</v>
      </c>
      <c r="C64" s="126" t="s">
        <v>741</v>
      </c>
      <c r="D64" s="126" t="s">
        <v>731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37"/>
      <c r="AQ64" s="138"/>
    </row>
    <row r="65" spans="1:43" s="36" customFormat="1" ht="30" customHeight="1">
      <c r="A65" s="1">
        <v>2</v>
      </c>
      <c r="B65" s="126" t="s">
        <v>742</v>
      </c>
      <c r="C65" s="126" t="s">
        <v>743</v>
      </c>
      <c r="D65" s="126" t="s">
        <v>53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126" t="s">
        <v>744</v>
      </c>
      <c r="C66" s="126" t="s">
        <v>745</v>
      </c>
      <c r="D66" s="126" t="s">
        <v>746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126" t="s">
        <v>747</v>
      </c>
      <c r="C67" s="126" t="s">
        <v>748</v>
      </c>
      <c r="D67" s="126" t="s">
        <v>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126" t="s">
        <v>749</v>
      </c>
      <c r="C68" s="126" t="s">
        <v>526</v>
      </c>
      <c r="D68" s="126" t="s">
        <v>750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126" t="s">
        <v>751</v>
      </c>
      <c r="C69" s="126" t="s">
        <v>752</v>
      </c>
      <c r="D69" s="126" t="s">
        <v>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126" t="s">
        <v>753</v>
      </c>
      <c r="C70" s="126" t="s">
        <v>754</v>
      </c>
      <c r="D70" s="126" t="s">
        <v>140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126" t="s">
        <v>755</v>
      </c>
      <c r="C71" s="126" t="s">
        <v>245</v>
      </c>
      <c r="D71" s="126" t="s">
        <v>549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126" t="s">
        <v>756</v>
      </c>
      <c r="C72" s="126" t="s">
        <v>757</v>
      </c>
      <c r="D72" s="126" t="s">
        <v>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126" t="s">
        <v>758</v>
      </c>
      <c r="C73" s="126" t="s">
        <v>80</v>
      </c>
      <c r="D73" s="126" t="s">
        <v>70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126" t="s">
        <v>759</v>
      </c>
      <c r="C74" s="126" t="s">
        <v>88</v>
      </c>
      <c r="D74" s="126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126" t="s">
        <v>760</v>
      </c>
      <c r="C75" s="126" t="s">
        <v>111</v>
      </c>
      <c r="D75" s="126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126" t="s">
        <v>761</v>
      </c>
      <c r="C76" s="126" t="s">
        <v>113</v>
      </c>
      <c r="D76" s="126" t="s">
        <v>99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126" t="s">
        <v>762</v>
      </c>
      <c r="C77" s="126" t="s">
        <v>763</v>
      </c>
      <c r="D77" s="126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37"/>
      <c r="AQ77" s="138"/>
    </row>
    <row r="78" spans="1:43" s="36" customFormat="1" ht="30" customHeight="1">
      <c r="A78" s="1">
        <v>15</v>
      </c>
      <c r="B78" s="126" t="s">
        <v>764</v>
      </c>
      <c r="C78" s="126" t="s">
        <v>765</v>
      </c>
      <c r="D78" s="126" t="s">
        <v>348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126" t="s">
        <v>766</v>
      </c>
      <c r="C79" s="126" t="s">
        <v>34</v>
      </c>
      <c r="D79" s="126" t="s">
        <v>348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126" t="s">
        <v>767</v>
      </c>
      <c r="C80" s="126" t="s">
        <v>768</v>
      </c>
      <c r="D80" s="126" t="s">
        <v>769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126" t="s">
        <v>770</v>
      </c>
      <c r="C81" s="126" t="s">
        <v>771</v>
      </c>
      <c r="D81" s="126" t="s">
        <v>104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126" t="s">
        <v>772</v>
      </c>
      <c r="C82" s="126" t="s">
        <v>773</v>
      </c>
      <c r="D82" s="126" t="s">
        <v>29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126" t="s">
        <v>774</v>
      </c>
      <c r="C83" s="126" t="s">
        <v>378</v>
      </c>
      <c r="D83" s="126" t="s">
        <v>208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126" t="s">
        <v>775</v>
      </c>
      <c r="C84" s="126" t="s">
        <v>776</v>
      </c>
      <c r="D84" s="126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126" t="s">
        <v>777</v>
      </c>
      <c r="C85" s="126" t="s">
        <v>778</v>
      </c>
      <c r="D85" s="126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126" t="s">
        <v>779</v>
      </c>
      <c r="C86" s="126" t="s">
        <v>780</v>
      </c>
      <c r="D86" s="126" t="s">
        <v>98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126" t="s">
        <v>781</v>
      </c>
      <c r="C87" s="126" t="s">
        <v>782</v>
      </c>
      <c r="D87" s="126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126" t="s">
        <v>783</v>
      </c>
      <c r="C88" s="126" t="s">
        <v>784</v>
      </c>
      <c r="D88" s="126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126" t="s">
        <v>785</v>
      </c>
      <c r="C89" s="126" t="s">
        <v>786</v>
      </c>
      <c r="D89" s="126" t="s">
        <v>32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126" t="s">
        <v>787</v>
      </c>
      <c r="C90" s="126" t="s">
        <v>788</v>
      </c>
      <c r="D90" s="126" t="s">
        <v>33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126" t="s">
        <v>789</v>
      </c>
      <c r="C91" s="126" t="s">
        <v>790</v>
      </c>
      <c r="D91" s="126" t="s">
        <v>33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126" t="s">
        <v>791</v>
      </c>
      <c r="C92" s="126" t="s">
        <v>792</v>
      </c>
      <c r="D92" s="126" t="s">
        <v>73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126" t="s">
        <v>793</v>
      </c>
      <c r="C93" s="126" t="s">
        <v>794</v>
      </c>
      <c r="D93" s="126" t="s">
        <v>73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84">
        <v>31</v>
      </c>
      <c r="B94" s="126" t="s">
        <v>795</v>
      </c>
      <c r="C94" s="126" t="s">
        <v>74</v>
      </c>
      <c r="D94" s="126" t="s">
        <v>796</v>
      </c>
      <c r="E94" s="83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22">
        <f t="shared" ref="AJ94:AJ97" si="12">COUNTIF(E94:AI94,"BT")</f>
        <v>0</v>
      </c>
      <c r="AK94" s="22">
        <f t="shared" ref="AK94:AK97" si="13">COUNTIF(F94:AJ94,"D")</f>
        <v>0</v>
      </c>
      <c r="AL94" s="22">
        <f t="shared" ref="AL94:AL97" si="14">COUNTIF(G94:AK94,"ĐP")</f>
        <v>0</v>
      </c>
      <c r="AM94" s="22">
        <f t="shared" ref="AM94:AM97" si="15">COUNTIF(H94:AL94,"CT")</f>
        <v>0</v>
      </c>
      <c r="AN94" s="22">
        <f t="shared" ref="AN94:AN97" si="16">COUNTIF(I94:AM94,"HT")</f>
        <v>0</v>
      </c>
      <c r="AO94" s="22">
        <f t="shared" ref="AO94:AO97" si="17">COUNTIF(J94:AN94,"VK")</f>
        <v>0</v>
      </c>
    </row>
    <row r="95" spans="1:41" s="36" customFormat="1" ht="30" customHeight="1">
      <c r="A95" s="84"/>
      <c r="B95" s="126" t="s">
        <v>797</v>
      </c>
      <c r="C95" s="126" t="s">
        <v>798</v>
      </c>
      <c r="D95" s="126" t="s">
        <v>799</v>
      </c>
      <c r="E95" s="83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22">
        <f t="shared" si="12"/>
        <v>0</v>
      </c>
      <c r="AK95" s="22">
        <f t="shared" si="13"/>
        <v>0</v>
      </c>
      <c r="AL95" s="22">
        <f t="shared" si="14"/>
        <v>0</v>
      </c>
      <c r="AM95" s="22">
        <f t="shared" si="15"/>
        <v>0</v>
      </c>
      <c r="AN95" s="22">
        <f t="shared" si="16"/>
        <v>0</v>
      </c>
      <c r="AO95" s="22">
        <f t="shared" si="17"/>
        <v>0</v>
      </c>
    </row>
    <row r="96" spans="1:41" s="36" customFormat="1" ht="30.75" customHeight="1">
      <c r="A96" s="84"/>
      <c r="B96" s="126" t="s">
        <v>800</v>
      </c>
      <c r="C96" s="126" t="s">
        <v>773</v>
      </c>
      <c r="D96" s="126" t="s">
        <v>367</v>
      </c>
      <c r="E96" s="83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22">
        <f t="shared" si="12"/>
        <v>0</v>
      </c>
      <c r="AK96" s="22">
        <f t="shared" si="13"/>
        <v>0</v>
      </c>
      <c r="AL96" s="22">
        <f t="shared" si="14"/>
        <v>0</v>
      </c>
      <c r="AM96" s="22">
        <f t="shared" si="15"/>
        <v>0</v>
      </c>
      <c r="AN96" s="22">
        <f t="shared" si="16"/>
        <v>0</v>
      </c>
      <c r="AO96" s="22">
        <f t="shared" si="17"/>
        <v>0</v>
      </c>
    </row>
    <row r="97" spans="1:41" s="36" customFormat="1" ht="30.75" customHeight="1">
      <c r="A97" s="84"/>
      <c r="B97" s="126" t="s">
        <v>801</v>
      </c>
      <c r="C97" s="126" t="s">
        <v>802</v>
      </c>
      <c r="D97" s="126" t="s">
        <v>803</v>
      </c>
      <c r="E97" s="83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22">
        <f t="shared" si="12"/>
        <v>0</v>
      </c>
      <c r="AK97" s="22">
        <f t="shared" si="13"/>
        <v>0</v>
      </c>
      <c r="AL97" s="22">
        <f t="shared" si="14"/>
        <v>0</v>
      </c>
      <c r="AM97" s="22">
        <f t="shared" si="15"/>
        <v>0</v>
      </c>
      <c r="AN97" s="22">
        <f t="shared" si="16"/>
        <v>0</v>
      </c>
      <c r="AO97" s="22">
        <f t="shared" si="17"/>
        <v>0</v>
      </c>
    </row>
    <row r="98" spans="1:41" ht="51" customHeight="1">
      <c r="A98" s="1">
        <v>31</v>
      </c>
      <c r="B98" s="126" t="s">
        <v>804</v>
      </c>
      <c r="C98" s="126" t="s">
        <v>805</v>
      </c>
      <c r="D98" s="126" t="s">
        <v>67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126" t="s">
        <v>806</v>
      </c>
      <c r="C99" s="126" t="s">
        <v>807</v>
      </c>
      <c r="D99" s="126" t="s">
        <v>61</v>
      </c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39" t="s">
        <v>13</v>
      </c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140"/>
      <c r="D103" s="140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40"/>
      <c r="D106" s="14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40"/>
      <c r="D107" s="140"/>
      <c r="E107" s="140"/>
      <c r="F107" s="140"/>
      <c r="G107" s="140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40"/>
      <c r="D108" s="140"/>
      <c r="E108" s="140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40"/>
      <c r="D109" s="140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108:E108"/>
    <mergeCell ref="C109:D109"/>
    <mergeCell ref="C107:G107"/>
    <mergeCell ref="C63:D63"/>
    <mergeCell ref="C106:D106"/>
    <mergeCell ref="AP64:AQ64"/>
    <mergeCell ref="AP77:AQ77"/>
    <mergeCell ref="A102:AI102"/>
    <mergeCell ref="C103:D103"/>
    <mergeCell ref="AM23:AN23"/>
    <mergeCell ref="A60:AI60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7" zoomScale="55" zoomScaleNormal="55" workbookViewId="0">
      <selection activeCell="M43" sqref="M4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3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600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 t="s">
        <v>868</v>
      </c>
      <c r="AG6" s="146"/>
      <c r="AH6" s="146"/>
      <c r="AI6" s="146"/>
      <c r="AJ6" s="146"/>
      <c r="AK6" s="146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136" t="s">
        <v>530</v>
      </c>
      <c r="C9" s="71" t="s">
        <v>531</v>
      </c>
      <c r="D9" s="72" t="s">
        <v>40</v>
      </c>
      <c r="E9" s="83"/>
      <c r="F9" s="79" t="s">
        <v>8</v>
      </c>
      <c r="G9" s="79" t="s">
        <v>8</v>
      </c>
      <c r="H9" s="79" t="s">
        <v>8</v>
      </c>
      <c r="I9" s="94" t="s">
        <v>8</v>
      </c>
      <c r="J9" s="79"/>
      <c r="K9" s="79"/>
      <c r="L9" s="79"/>
      <c r="M9" s="79" t="s">
        <v>8</v>
      </c>
      <c r="N9" s="79"/>
      <c r="O9" s="79"/>
      <c r="P9" s="79"/>
      <c r="Q9" s="94"/>
      <c r="R9" s="79"/>
      <c r="S9" s="79"/>
      <c r="T9" s="79"/>
      <c r="U9" s="79"/>
      <c r="V9" s="94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1">
        <f>COUNTIF(E9:AI9,"K")+2*COUNTIF(E9:AI9,"2K")+COUNTIF(E9:AI9,"TK")+COUNTIF(E9:AI9,"KT")</f>
        <v>5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136" t="s">
        <v>532</v>
      </c>
      <c r="C10" s="71" t="s">
        <v>533</v>
      </c>
      <c r="D10" s="72" t="s">
        <v>268</v>
      </c>
      <c r="E10" s="83"/>
      <c r="F10" s="79"/>
      <c r="G10" s="79"/>
      <c r="H10" s="79"/>
      <c r="I10" s="94"/>
      <c r="J10" s="79"/>
      <c r="K10" s="79"/>
      <c r="L10" s="79"/>
      <c r="M10" s="79"/>
      <c r="N10" s="79"/>
      <c r="O10" s="79"/>
      <c r="P10" s="79"/>
      <c r="Q10" s="94"/>
      <c r="R10" s="79"/>
      <c r="S10" s="79"/>
      <c r="T10" s="79"/>
      <c r="U10" s="79"/>
      <c r="V10" s="94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136" t="s">
        <v>534</v>
      </c>
      <c r="C11" s="71" t="s">
        <v>535</v>
      </c>
      <c r="D11" s="72" t="s">
        <v>49</v>
      </c>
      <c r="E11" s="83"/>
      <c r="F11" s="79"/>
      <c r="G11" s="79"/>
      <c r="H11" s="79" t="s">
        <v>8</v>
      </c>
      <c r="I11" s="94" t="s">
        <v>8</v>
      </c>
      <c r="J11" s="79"/>
      <c r="K11" s="79"/>
      <c r="L11" s="79"/>
      <c r="M11" s="79" t="s">
        <v>8</v>
      </c>
      <c r="N11" s="79"/>
      <c r="O11" s="79"/>
      <c r="P11" s="79"/>
      <c r="Q11" s="94"/>
      <c r="R11" s="79"/>
      <c r="S11" s="79"/>
      <c r="T11" s="79"/>
      <c r="U11" s="79"/>
      <c r="V11" s="94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1">
        <f t="shared" si="2"/>
        <v>3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136" t="s">
        <v>536</v>
      </c>
      <c r="C12" s="71" t="s">
        <v>537</v>
      </c>
      <c r="D12" s="72" t="s">
        <v>85</v>
      </c>
      <c r="E12" s="83"/>
      <c r="F12" s="79"/>
      <c r="G12" s="79"/>
      <c r="H12" s="79" t="s">
        <v>9</v>
      </c>
      <c r="I12" s="94"/>
      <c r="J12" s="79"/>
      <c r="K12" s="79"/>
      <c r="L12" s="79"/>
      <c r="M12" s="79"/>
      <c r="N12" s="79"/>
      <c r="O12" s="79"/>
      <c r="P12" s="79"/>
      <c r="Q12" s="94"/>
      <c r="R12" s="79"/>
      <c r="S12" s="79"/>
      <c r="T12" s="79"/>
      <c r="U12" s="79"/>
      <c r="V12" s="94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1">
        <f t="shared" si="2"/>
        <v>0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136">
        <v>2010200073</v>
      </c>
      <c r="C13" s="71" t="s">
        <v>875</v>
      </c>
      <c r="D13" s="72" t="s">
        <v>50</v>
      </c>
      <c r="E13" s="83"/>
      <c r="F13" s="79"/>
      <c r="G13" s="79"/>
      <c r="H13" s="79" t="s">
        <v>8</v>
      </c>
      <c r="I13" s="94" t="s">
        <v>10</v>
      </c>
      <c r="J13" s="79"/>
      <c r="K13" s="79"/>
      <c r="L13" s="79"/>
      <c r="M13" s="79"/>
      <c r="N13" s="79"/>
      <c r="O13" s="79"/>
      <c r="P13" s="79"/>
      <c r="Q13" s="94"/>
      <c r="R13" s="79"/>
      <c r="S13" s="79"/>
      <c r="T13" s="79"/>
      <c r="U13" s="79"/>
      <c r="V13" s="94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1">
        <f t="shared" si="2"/>
        <v>1</v>
      </c>
      <c r="AK13" s="1">
        <f t="shared" si="0"/>
        <v>0</v>
      </c>
      <c r="AL13" s="1">
        <f t="shared" si="1"/>
        <v>1</v>
      </c>
      <c r="AM13" s="39"/>
      <c r="AN13" s="39"/>
      <c r="AO13" s="39"/>
    </row>
    <row r="14" spans="1:41" s="36" customFormat="1" ht="30" customHeight="1">
      <c r="A14" s="1">
        <v>6</v>
      </c>
      <c r="B14" s="136" t="s">
        <v>538</v>
      </c>
      <c r="C14" s="71" t="s">
        <v>539</v>
      </c>
      <c r="D14" s="72" t="s">
        <v>60</v>
      </c>
      <c r="E14" s="79"/>
      <c r="F14" s="79"/>
      <c r="G14" s="79"/>
      <c r="H14" s="79"/>
      <c r="I14" s="94"/>
      <c r="J14" s="79"/>
      <c r="K14" s="79"/>
      <c r="L14" s="79"/>
      <c r="M14" s="79"/>
      <c r="N14" s="79"/>
      <c r="O14" s="79"/>
      <c r="P14" s="79"/>
      <c r="Q14" s="94"/>
      <c r="R14" s="79"/>
      <c r="S14" s="79"/>
      <c r="T14" s="79"/>
      <c r="U14" s="79"/>
      <c r="V14" s="94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136" t="s">
        <v>540</v>
      </c>
      <c r="C15" s="71" t="s">
        <v>541</v>
      </c>
      <c r="D15" s="72" t="s">
        <v>542</v>
      </c>
      <c r="E15" s="79"/>
      <c r="F15" s="79" t="s">
        <v>9</v>
      </c>
      <c r="G15" s="79"/>
      <c r="H15" s="79"/>
      <c r="I15" s="94"/>
      <c r="J15" s="79"/>
      <c r="K15" s="79"/>
      <c r="L15" s="79"/>
      <c r="M15" s="79"/>
      <c r="N15" s="79"/>
      <c r="O15" s="79"/>
      <c r="P15" s="79"/>
      <c r="Q15" s="94"/>
      <c r="R15" s="79"/>
      <c r="S15" s="79"/>
      <c r="T15" s="79"/>
      <c r="U15" s="79"/>
      <c r="V15" s="94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1">
        <f t="shared" si="2"/>
        <v>0</v>
      </c>
      <c r="AK15" s="1">
        <f t="shared" si="0"/>
        <v>1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136" t="s">
        <v>543</v>
      </c>
      <c r="C16" s="71" t="s">
        <v>544</v>
      </c>
      <c r="D16" s="72" t="s">
        <v>83</v>
      </c>
      <c r="E16" s="79"/>
      <c r="F16" s="79"/>
      <c r="G16" s="79"/>
      <c r="H16" s="79"/>
      <c r="I16" s="94"/>
      <c r="J16" s="79"/>
      <c r="K16" s="79"/>
      <c r="L16" s="79"/>
      <c r="M16" s="79"/>
      <c r="N16" s="79"/>
      <c r="O16" s="79"/>
      <c r="P16" s="79"/>
      <c r="Q16" s="94"/>
      <c r="R16" s="79"/>
      <c r="S16" s="79"/>
      <c r="T16" s="79"/>
      <c r="U16" s="79"/>
      <c r="V16" s="94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136" t="s">
        <v>545</v>
      </c>
      <c r="C17" s="71" t="s">
        <v>546</v>
      </c>
      <c r="D17" s="72" t="s">
        <v>68</v>
      </c>
      <c r="E17" s="79"/>
      <c r="F17" s="79"/>
      <c r="G17" s="79"/>
      <c r="H17" s="79"/>
      <c r="I17" s="94"/>
      <c r="J17" s="79"/>
      <c r="K17" s="79"/>
      <c r="L17" s="79"/>
      <c r="M17" s="79"/>
      <c r="N17" s="79"/>
      <c r="O17" s="79"/>
      <c r="P17" s="79"/>
      <c r="Q17" s="94"/>
      <c r="R17" s="79"/>
      <c r="S17" s="79"/>
      <c r="T17" s="79"/>
      <c r="U17" s="79"/>
      <c r="V17" s="94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136" t="s">
        <v>547</v>
      </c>
      <c r="C18" s="71" t="s">
        <v>548</v>
      </c>
      <c r="D18" s="72" t="s">
        <v>549</v>
      </c>
      <c r="E18" s="79"/>
      <c r="F18" s="79"/>
      <c r="G18" s="79" t="s">
        <v>8</v>
      </c>
      <c r="H18" s="79"/>
      <c r="I18" s="94" t="s">
        <v>8</v>
      </c>
      <c r="J18" s="79"/>
      <c r="K18" s="79"/>
      <c r="L18" s="79"/>
      <c r="M18" s="79"/>
      <c r="N18" s="79"/>
      <c r="O18" s="79"/>
      <c r="P18" s="79"/>
      <c r="Q18" s="94"/>
      <c r="R18" s="79"/>
      <c r="S18" s="79"/>
      <c r="T18" s="79"/>
      <c r="U18" s="79"/>
      <c r="V18" s="94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1">
        <f t="shared" si="2"/>
        <v>2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136" t="s">
        <v>550</v>
      </c>
      <c r="C19" s="71" t="s">
        <v>551</v>
      </c>
      <c r="D19" s="72" t="s">
        <v>55</v>
      </c>
      <c r="E19" s="79"/>
      <c r="F19" s="79"/>
      <c r="G19" s="79" t="s">
        <v>10</v>
      </c>
      <c r="H19" s="79"/>
      <c r="I19" s="94"/>
      <c r="J19" s="79"/>
      <c r="K19" s="79"/>
      <c r="L19" s="79"/>
      <c r="M19" s="79"/>
      <c r="N19" s="79"/>
      <c r="O19" s="79"/>
      <c r="P19" s="79"/>
      <c r="Q19" s="94"/>
      <c r="R19" s="79"/>
      <c r="S19" s="79"/>
      <c r="T19" s="79"/>
      <c r="U19" s="79"/>
      <c r="V19" s="94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1">
        <f t="shared" si="2"/>
        <v>0</v>
      </c>
      <c r="AK19" s="1">
        <f t="shared" si="0"/>
        <v>0</v>
      </c>
      <c r="AL19" s="1">
        <f t="shared" si="1"/>
        <v>1</v>
      </c>
      <c r="AM19" s="39"/>
      <c r="AN19" s="39"/>
      <c r="AO19" s="39"/>
    </row>
    <row r="20" spans="1:41" s="36" customFormat="1" ht="30" customHeight="1">
      <c r="A20" s="1">
        <v>12</v>
      </c>
      <c r="B20" s="136" t="s">
        <v>552</v>
      </c>
      <c r="C20" s="71" t="s">
        <v>553</v>
      </c>
      <c r="D20" s="72" t="s">
        <v>28</v>
      </c>
      <c r="E20" s="79"/>
      <c r="F20" s="79"/>
      <c r="G20" s="79"/>
      <c r="H20" s="79"/>
      <c r="I20" s="94"/>
      <c r="J20" s="79"/>
      <c r="K20" s="79"/>
      <c r="L20" s="79"/>
      <c r="M20" s="79" t="s">
        <v>9</v>
      </c>
      <c r="N20" s="79"/>
      <c r="O20" s="79"/>
      <c r="P20" s="79"/>
      <c r="Q20" s="94"/>
      <c r="R20" s="79"/>
      <c r="S20" s="79"/>
      <c r="T20" s="79"/>
      <c r="U20" s="79"/>
      <c r="V20" s="94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1">
        <f t="shared" si="2"/>
        <v>0</v>
      </c>
      <c r="AK20" s="1">
        <f t="shared" si="0"/>
        <v>1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136" t="s">
        <v>554</v>
      </c>
      <c r="C21" s="71" t="s">
        <v>555</v>
      </c>
      <c r="D21" s="72" t="s">
        <v>193</v>
      </c>
      <c r="E21" s="79"/>
      <c r="F21" s="102"/>
      <c r="G21" s="102"/>
      <c r="H21" s="102"/>
      <c r="I21" s="94"/>
      <c r="J21" s="102"/>
      <c r="K21" s="102"/>
      <c r="L21" s="102"/>
      <c r="M21" s="102"/>
      <c r="N21" s="102"/>
      <c r="O21" s="102"/>
      <c r="P21" s="102"/>
      <c r="Q21" s="94"/>
      <c r="R21" s="102"/>
      <c r="S21" s="102"/>
      <c r="T21" s="102"/>
      <c r="U21" s="102"/>
      <c r="V21" s="94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136" t="s">
        <v>556</v>
      </c>
      <c r="C22" s="71" t="s">
        <v>557</v>
      </c>
      <c r="D22" s="72" t="s">
        <v>558</v>
      </c>
      <c r="E22" s="79"/>
      <c r="F22" s="79"/>
      <c r="G22" s="79"/>
      <c r="H22" s="79"/>
      <c r="I22" s="94"/>
      <c r="J22" s="79"/>
      <c r="K22" s="79"/>
      <c r="L22" s="79"/>
      <c r="M22" s="79"/>
      <c r="N22" s="79"/>
      <c r="O22" s="79"/>
      <c r="P22" s="79"/>
      <c r="Q22" s="94"/>
      <c r="R22" s="79"/>
      <c r="S22" s="79"/>
      <c r="T22" s="79"/>
      <c r="U22" s="79"/>
      <c r="V22" s="94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1">
        <f t="shared" si="2"/>
        <v>0</v>
      </c>
      <c r="AK22" s="1">
        <f t="shared" si="0"/>
        <v>0</v>
      </c>
      <c r="AL22" s="1">
        <f t="shared" si="1"/>
        <v>0</v>
      </c>
      <c r="AM22" s="137"/>
      <c r="AN22" s="138"/>
      <c r="AO22" s="39"/>
    </row>
    <row r="23" spans="1:41" s="36" customFormat="1" ht="30" customHeight="1">
      <c r="A23" s="1">
        <v>15</v>
      </c>
      <c r="B23" s="136" t="s">
        <v>559</v>
      </c>
      <c r="C23" s="71" t="s">
        <v>560</v>
      </c>
      <c r="D23" s="72" t="s">
        <v>84</v>
      </c>
      <c r="E23" s="79"/>
      <c r="F23" s="79" t="s">
        <v>9</v>
      </c>
      <c r="G23" s="79"/>
      <c r="H23" s="79"/>
      <c r="I23" s="94"/>
      <c r="J23" s="79"/>
      <c r="K23" s="79"/>
      <c r="L23" s="79"/>
      <c r="M23" s="79" t="s">
        <v>9</v>
      </c>
      <c r="N23" s="79"/>
      <c r="O23" s="79"/>
      <c r="P23" s="79"/>
      <c r="Q23" s="94"/>
      <c r="R23" s="79"/>
      <c r="S23" s="79"/>
      <c r="T23" s="79"/>
      <c r="U23" s="79"/>
      <c r="V23" s="94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1">
        <f t="shared" si="2"/>
        <v>0</v>
      </c>
      <c r="AK23" s="1">
        <f t="shared" si="0"/>
        <v>2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136" t="s">
        <v>561</v>
      </c>
      <c r="C24" s="71" t="s">
        <v>562</v>
      </c>
      <c r="D24" s="72" t="s">
        <v>84</v>
      </c>
      <c r="E24" s="79"/>
      <c r="F24" s="79"/>
      <c r="G24" s="79"/>
      <c r="H24" s="79"/>
      <c r="I24" s="94"/>
      <c r="J24" s="79"/>
      <c r="K24" s="79"/>
      <c r="L24" s="79"/>
      <c r="M24" s="79"/>
      <c r="N24" s="79"/>
      <c r="O24" s="79"/>
      <c r="P24" s="79"/>
      <c r="Q24" s="94"/>
      <c r="R24" s="79"/>
      <c r="S24" s="79"/>
      <c r="T24" s="79"/>
      <c r="U24" s="79"/>
      <c r="V24" s="94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63"/>
      <c r="AN24" s="63"/>
      <c r="AO24" s="63"/>
    </row>
    <row r="25" spans="1:41" s="53" customFormat="1" ht="30" customHeight="1">
      <c r="A25" s="2">
        <v>17</v>
      </c>
      <c r="B25" s="136" t="s">
        <v>563</v>
      </c>
      <c r="C25" s="71" t="s">
        <v>564</v>
      </c>
      <c r="D25" s="72" t="s">
        <v>65</v>
      </c>
      <c r="E25" s="79"/>
      <c r="F25" s="79"/>
      <c r="G25" s="79"/>
      <c r="H25" s="79"/>
      <c r="I25" s="94"/>
      <c r="J25" s="79"/>
      <c r="K25" s="79"/>
      <c r="L25" s="79"/>
      <c r="M25" s="79"/>
      <c r="N25" s="79"/>
      <c r="O25" s="79"/>
      <c r="P25" s="79"/>
      <c r="Q25" s="94"/>
      <c r="R25" s="79"/>
      <c r="S25" s="79"/>
      <c r="T25" s="79"/>
      <c r="U25" s="79"/>
      <c r="V25" s="94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565</v>
      </c>
      <c r="C26" s="71" t="s">
        <v>566</v>
      </c>
      <c r="D26" s="72" t="s">
        <v>94</v>
      </c>
      <c r="E26" s="79"/>
      <c r="F26" s="79"/>
      <c r="G26" s="79"/>
      <c r="H26" s="79"/>
      <c r="I26" s="94"/>
      <c r="J26" s="79"/>
      <c r="K26" s="79"/>
      <c r="L26" s="79"/>
      <c r="M26" s="79"/>
      <c r="N26" s="79"/>
      <c r="O26" s="79"/>
      <c r="P26" s="79"/>
      <c r="Q26" s="94"/>
      <c r="R26" s="79"/>
      <c r="S26" s="79"/>
      <c r="T26" s="79"/>
      <c r="U26" s="79"/>
      <c r="V26" s="9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136" t="s">
        <v>567</v>
      </c>
      <c r="C27" s="71" t="s">
        <v>59</v>
      </c>
      <c r="D27" s="72" t="s">
        <v>94</v>
      </c>
      <c r="E27" s="79"/>
      <c r="F27" s="79"/>
      <c r="G27" s="79"/>
      <c r="H27" s="79"/>
      <c r="I27" s="94"/>
      <c r="J27" s="79"/>
      <c r="K27" s="79"/>
      <c r="L27" s="79"/>
      <c r="M27" s="79"/>
      <c r="N27" s="79"/>
      <c r="O27" s="79"/>
      <c r="P27" s="79"/>
      <c r="Q27" s="94"/>
      <c r="R27" s="79"/>
      <c r="S27" s="79"/>
      <c r="T27" s="79"/>
      <c r="U27" s="79"/>
      <c r="V27" s="94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136" t="s">
        <v>568</v>
      </c>
      <c r="C28" s="71" t="s">
        <v>569</v>
      </c>
      <c r="D28" s="72" t="s">
        <v>94</v>
      </c>
      <c r="E28" s="79"/>
      <c r="F28" s="79" t="s">
        <v>8</v>
      </c>
      <c r="G28" s="79" t="s">
        <v>10</v>
      </c>
      <c r="H28" s="79"/>
      <c r="I28" s="94"/>
      <c r="J28" s="79"/>
      <c r="K28" s="79"/>
      <c r="L28" s="79"/>
      <c r="M28" s="79"/>
      <c r="N28" s="79"/>
      <c r="O28" s="79"/>
      <c r="P28" s="79"/>
      <c r="Q28" s="94"/>
      <c r="R28" s="79"/>
      <c r="S28" s="79"/>
      <c r="T28" s="79"/>
      <c r="U28" s="79"/>
      <c r="V28" s="94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2">
        <f t="shared" si="2"/>
        <v>1</v>
      </c>
      <c r="AK28" s="2">
        <f t="shared" si="0"/>
        <v>0</v>
      </c>
      <c r="AL28" s="2">
        <f t="shared" si="1"/>
        <v>1</v>
      </c>
      <c r="AM28" s="52"/>
      <c r="AN28" s="52"/>
      <c r="AO28" s="52"/>
    </row>
    <row r="29" spans="1:41" s="36" customFormat="1" ht="30" customHeight="1">
      <c r="A29" s="1">
        <v>21</v>
      </c>
      <c r="B29" s="136" t="s">
        <v>570</v>
      </c>
      <c r="C29" s="71" t="s">
        <v>571</v>
      </c>
      <c r="D29" s="72" t="s">
        <v>94</v>
      </c>
      <c r="E29" s="79"/>
      <c r="F29" s="79"/>
      <c r="G29" s="79"/>
      <c r="H29" s="79"/>
      <c r="I29" s="94"/>
      <c r="J29" s="79"/>
      <c r="K29" s="79"/>
      <c r="L29" s="79"/>
      <c r="M29" s="79"/>
      <c r="N29" s="79"/>
      <c r="O29" s="79"/>
      <c r="P29" s="79"/>
      <c r="Q29" s="94"/>
      <c r="R29" s="79"/>
      <c r="S29" s="79"/>
      <c r="T29" s="79"/>
      <c r="U29" s="79"/>
      <c r="V29" s="94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136" t="s">
        <v>572</v>
      </c>
      <c r="C30" s="71" t="s">
        <v>200</v>
      </c>
      <c r="D30" s="72" t="s">
        <v>99</v>
      </c>
      <c r="E30" s="79"/>
      <c r="F30" s="79"/>
      <c r="G30" s="79"/>
      <c r="H30" s="79"/>
      <c r="I30" s="94"/>
      <c r="J30" s="79"/>
      <c r="K30" s="79"/>
      <c r="L30" s="79"/>
      <c r="M30" s="79"/>
      <c r="N30" s="79"/>
      <c r="O30" s="79"/>
      <c r="P30" s="79"/>
      <c r="Q30" s="94"/>
      <c r="R30" s="79"/>
      <c r="S30" s="79"/>
      <c r="T30" s="79"/>
      <c r="U30" s="79"/>
      <c r="V30" s="94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136" t="s">
        <v>575</v>
      </c>
      <c r="C31" s="71" t="s">
        <v>576</v>
      </c>
      <c r="D31" s="72" t="s">
        <v>69</v>
      </c>
      <c r="E31" s="83"/>
      <c r="F31" s="79"/>
      <c r="G31" s="79"/>
      <c r="H31" s="79"/>
      <c r="I31" s="94"/>
      <c r="J31" s="79"/>
      <c r="K31" s="79"/>
      <c r="L31" s="79"/>
      <c r="M31" s="79"/>
      <c r="N31" s="79"/>
      <c r="O31" s="79"/>
      <c r="P31" s="79"/>
      <c r="Q31" s="94"/>
      <c r="R31" s="79"/>
      <c r="S31" s="79"/>
      <c r="T31" s="79"/>
      <c r="U31" s="79"/>
      <c r="V31" s="94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136" t="s">
        <v>577</v>
      </c>
      <c r="C32" s="71" t="s">
        <v>34</v>
      </c>
      <c r="D32" s="72" t="s">
        <v>114</v>
      </c>
      <c r="E32" s="83"/>
      <c r="F32" s="79"/>
      <c r="G32" s="79" t="s">
        <v>10</v>
      </c>
      <c r="H32" s="79"/>
      <c r="I32" s="94"/>
      <c r="J32" s="79"/>
      <c r="K32" s="79"/>
      <c r="L32" s="79"/>
      <c r="M32" s="79"/>
      <c r="N32" s="79"/>
      <c r="O32" s="79"/>
      <c r="P32" s="79"/>
      <c r="Q32" s="94"/>
      <c r="R32" s="79"/>
      <c r="S32" s="79"/>
      <c r="T32" s="79"/>
      <c r="U32" s="79"/>
      <c r="V32" s="94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1">
        <f t="shared" si="2"/>
        <v>0</v>
      </c>
      <c r="AK32" s="1">
        <f t="shared" si="0"/>
        <v>0</v>
      </c>
      <c r="AL32" s="1">
        <f t="shared" si="1"/>
        <v>1</v>
      </c>
      <c r="AM32" s="39"/>
      <c r="AN32" s="39"/>
      <c r="AO32" s="39"/>
    </row>
    <row r="33" spans="1:44" s="36" customFormat="1" ht="30" customHeight="1">
      <c r="A33" s="1">
        <v>25</v>
      </c>
      <c r="B33" s="136" t="s">
        <v>578</v>
      </c>
      <c r="C33" s="71" t="s">
        <v>579</v>
      </c>
      <c r="D33" s="72" t="s">
        <v>78</v>
      </c>
      <c r="E33" s="83"/>
      <c r="F33" s="79"/>
      <c r="G33" s="79"/>
      <c r="H33" s="79"/>
      <c r="I33" s="94"/>
      <c r="J33" s="79"/>
      <c r="K33" s="79"/>
      <c r="L33" s="79"/>
      <c r="M33" s="79"/>
      <c r="N33" s="79"/>
      <c r="O33" s="79"/>
      <c r="P33" s="79"/>
      <c r="Q33" s="94"/>
      <c r="R33" s="79"/>
      <c r="S33" s="79"/>
      <c r="T33" s="79"/>
      <c r="U33" s="79"/>
      <c r="V33" s="94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136" t="s">
        <v>580</v>
      </c>
      <c r="C34" s="71" t="s">
        <v>108</v>
      </c>
      <c r="D34" s="72" t="s">
        <v>78</v>
      </c>
      <c r="E34" s="83"/>
      <c r="F34" s="79"/>
      <c r="G34" s="79"/>
      <c r="H34" s="79"/>
      <c r="I34" s="94"/>
      <c r="J34" s="79"/>
      <c r="K34" s="79"/>
      <c r="L34" s="79"/>
      <c r="M34" s="79"/>
      <c r="N34" s="79"/>
      <c r="O34" s="79"/>
      <c r="P34" s="79"/>
      <c r="Q34" s="94"/>
      <c r="R34" s="79"/>
      <c r="S34" s="79"/>
      <c r="T34" s="79"/>
      <c r="U34" s="79"/>
      <c r="V34" s="94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136" t="s">
        <v>581</v>
      </c>
      <c r="C35" s="71" t="s">
        <v>582</v>
      </c>
      <c r="D35" s="72" t="s">
        <v>162</v>
      </c>
      <c r="E35" s="83"/>
      <c r="F35" s="79"/>
      <c r="G35" s="79"/>
      <c r="H35" s="79"/>
      <c r="I35" s="94"/>
      <c r="J35" s="79"/>
      <c r="K35" s="79"/>
      <c r="L35" s="79"/>
      <c r="M35" s="79"/>
      <c r="N35" s="79"/>
      <c r="O35" s="79"/>
      <c r="P35" s="79"/>
      <c r="Q35" s="94"/>
      <c r="R35" s="79"/>
      <c r="S35" s="79"/>
      <c r="T35" s="79"/>
      <c r="U35" s="79"/>
      <c r="V35" s="94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136" t="s">
        <v>583</v>
      </c>
      <c r="C36" s="71" t="s">
        <v>285</v>
      </c>
      <c r="D36" s="72" t="s">
        <v>30</v>
      </c>
      <c r="E36" s="83"/>
      <c r="F36" s="79" t="s">
        <v>8</v>
      </c>
      <c r="G36" s="79"/>
      <c r="H36" s="79"/>
      <c r="I36" s="94"/>
      <c r="J36" s="79"/>
      <c r="K36" s="79"/>
      <c r="L36" s="79"/>
      <c r="M36" s="79"/>
      <c r="N36" s="79"/>
      <c r="O36" s="79"/>
      <c r="P36" s="79"/>
      <c r="Q36" s="94"/>
      <c r="R36" s="79"/>
      <c r="S36" s="79"/>
      <c r="T36" s="79"/>
      <c r="U36" s="79"/>
      <c r="V36" s="94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">
        <f t="shared" si="2"/>
        <v>1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136" t="s">
        <v>584</v>
      </c>
      <c r="C37" s="71" t="s">
        <v>585</v>
      </c>
      <c r="D37" s="72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136" t="s">
        <v>586</v>
      </c>
      <c r="C38" s="71" t="s">
        <v>587</v>
      </c>
      <c r="D38" s="72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36" t="s">
        <v>588</v>
      </c>
      <c r="C39" s="71" t="s">
        <v>81</v>
      </c>
      <c r="D39" s="72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36" t="s">
        <v>589</v>
      </c>
      <c r="C40" s="71" t="s">
        <v>590</v>
      </c>
      <c r="D40" s="72" t="s">
        <v>33</v>
      </c>
      <c r="E40" s="7"/>
      <c r="F40" s="8" t="s">
        <v>8</v>
      </c>
      <c r="G40" s="8" t="s">
        <v>10</v>
      </c>
      <c r="H40" s="8"/>
      <c r="I40" s="8" t="s">
        <v>8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2</v>
      </c>
      <c r="AK40" s="26">
        <f t="shared" si="0"/>
        <v>0</v>
      </c>
      <c r="AL40" s="26">
        <f t="shared" si="1"/>
        <v>1</v>
      </c>
      <c r="AM40" s="78"/>
      <c r="AN40" s="78"/>
      <c r="AO40" s="78"/>
    </row>
    <row r="41" spans="1:44" s="36" customFormat="1" ht="30" customHeight="1">
      <c r="A41" s="1">
        <v>33</v>
      </c>
      <c r="B41" s="136" t="s">
        <v>591</v>
      </c>
      <c r="C41" s="71" t="s">
        <v>444</v>
      </c>
      <c r="D41" s="72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136" t="s">
        <v>592</v>
      </c>
      <c r="C42" s="71" t="s">
        <v>593</v>
      </c>
      <c r="D42" s="72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136" t="s">
        <v>594</v>
      </c>
      <c r="C43" s="71" t="s">
        <v>595</v>
      </c>
      <c r="D43" s="72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136" t="s">
        <v>596</v>
      </c>
      <c r="C44" s="71" t="s">
        <v>597</v>
      </c>
      <c r="D44" s="72" t="s">
        <v>67</v>
      </c>
      <c r="E44" s="7"/>
      <c r="F44" s="8"/>
      <c r="G44" s="8" t="s">
        <v>9</v>
      </c>
      <c r="H44" s="8"/>
      <c r="I44" s="8"/>
      <c r="J44" s="8"/>
      <c r="K44" s="8"/>
      <c r="L44" s="8"/>
      <c r="M44" s="8" t="s">
        <v>9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2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136" t="s">
        <v>598</v>
      </c>
      <c r="C45" s="71" t="s">
        <v>599</v>
      </c>
      <c r="D45" s="72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 t="s">
        <v>888</v>
      </c>
      <c r="D46" s="10" t="s">
        <v>57</v>
      </c>
      <c r="E46" s="7"/>
      <c r="F46" s="8"/>
      <c r="G46" s="8"/>
      <c r="H46" s="8" t="s">
        <v>8</v>
      </c>
      <c r="I46" s="8" t="s">
        <v>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2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39" t="s">
        <v>13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">
        <f>SUM(AJ9:AJ52)</f>
        <v>17</v>
      </c>
      <c r="AK53" s="1">
        <f>SUM(AK9:AK52)</f>
        <v>7</v>
      </c>
      <c r="AL53" s="1">
        <f>SUM(AL9:AL52)</f>
        <v>5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41" t="s">
        <v>14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2"/>
      <c r="AJ55" s="26" t="s">
        <v>15</v>
      </c>
      <c r="AK55" s="26" t="s">
        <v>16</v>
      </c>
      <c r="AL55" s="26" t="s">
        <v>17</v>
      </c>
      <c r="AM55" s="42" t="s">
        <v>18</v>
      </c>
      <c r="AN55" s="42" t="s">
        <v>19</v>
      </c>
      <c r="AO55" s="42" t="s">
        <v>20</v>
      </c>
    </row>
    <row r="56" spans="1:44" s="36" customFormat="1" ht="30" customHeight="1">
      <c r="A56" s="1" t="s">
        <v>5</v>
      </c>
      <c r="B56" s="29"/>
      <c r="C56" s="143" t="s">
        <v>7</v>
      </c>
      <c r="D56" s="144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21</v>
      </c>
      <c r="AK56" s="21" t="s">
        <v>22</v>
      </c>
      <c r="AL56" s="21" t="s">
        <v>23</v>
      </c>
      <c r="AM56" s="21" t="s">
        <v>24</v>
      </c>
      <c r="AN56" s="27" t="s">
        <v>25</v>
      </c>
      <c r="AO56" s="27" t="s">
        <v>26</v>
      </c>
    </row>
    <row r="57" spans="1:44" s="36" customFormat="1" ht="30" customHeight="1">
      <c r="A57" s="1">
        <v>1</v>
      </c>
      <c r="B57" s="125" t="s">
        <v>530</v>
      </c>
      <c r="C57" s="125" t="s">
        <v>531</v>
      </c>
      <c r="D57" s="125" t="s">
        <v>40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37"/>
      <c r="AQ57" s="138"/>
    </row>
    <row r="58" spans="1:44" s="36" customFormat="1" ht="30" customHeight="1">
      <c r="A58" s="1">
        <v>2</v>
      </c>
      <c r="B58" s="125" t="s">
        <v>532</v>
      </c>
      <c r="C58" s="125" t="s">
        <v>533</v>
      </c>
      <c r="D58" s="125" t="s">
        <v>268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6" si="3">COUNTIF(E58:AI58,"BT")</f>
        <v>0</v>
      </c>
      <c r="AK58" s="22">
        <f t="shared" ref="AK58:AK96" si="4">COUNTIF(F58:AJ58,"D")</f>
        <v>0</v>
      </c>
      <c r="AL58" s="22">
        <f t="shared" ref="AL58:AL96" si="5">COUNTIF(G58:AK58,"ĐP")</f>
        <v>0</v>
      </c>
      <c r="AM58" s="22">
        <f t="shared" ref="AM58:AM96" si="6">COUNTIF(H58:AL58,"CT")</f>
        <v>0</v>
      </c>
      <c r="AN58" s="22">
        <f t="shared" ref="AN58:AN96" si="7">COUNTIF(I58:AM58,"HT")</f>
        <v>0</v>
      </c>
      <c r="AO58" s="22">
        <f t="shared" ref="AO58:AO96" si="8">COUNTIF(J58:AN58,"VK")</f>
        <v>0</v>
      </c>
      <c r="AP58" s="39"/>
      <c r="AQ58" s="39"/>
    </row>
    <row r="59" spans="1:44" s="36" customFormat="1" ht="30" customHeight="1">
      <c r="A59" s="123">
        <v>3</v>
      </c>
      <c r="B59" s="125" t="s">
        <v>534</v>
      </c>
      <c r="C59" s="125" t="s">
        <v>535</v>
      </c>
      <c r="D59" s="125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23">
        <v>4</v>
      </c>
      <c r="B60" s="125" t="s">
        <v>536</v>
      </c>
      <c r="C60" s="125" t="s">
        <v>537</v>
      </c>
      <c r="D60" s="125" t="s">
        <v>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23">
        <v>5</v>
      </c>
      <c r="B61" s="125" t="s">
        <v>538</v>
      </c>
      <c r="C61" s="125" t="s">
        <v>539</v>
      </c>
      <c r="D61" s="125" t="s">
        <v>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23">
        <v>6</v>
      </c>
      <c r="B62" s="125" t="s">
        <v>540</v>
      </c>
      <c r="C62" s="125" t="s">
        <v>541</v>
      </c>
      <c r="D62" s="125" t="s">
        <v>542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23">
        <v>7</v>
      </c>
      <c r="B63" s="125" t="s">
        <v>543</v>
      </c>
      <c r="C63" s="125" t="s">
        <v>544</v>
      </c>
      <c r="D63" s="125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23">
        <v>8</v>
      </c>
      <c r="B64" s="125" t="s">
        <v>545</v>
      </c>
      <c r="C64" s="125" t="s">
        <v>546</v>
      </c>
      <c r="D64" s="125" t="s">
        <v>68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23">
        <v>9</v>
      </c>
      <c r="B65" s="125" t="s">
        <v>547</v>
      </c>
      <c r="C65" s="125" t="s">
        <v>548</v>
      </c>
      <c r="D65" s="125" t="s">
        <v>549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23">
        <v>10</v>
      </c>
      <c r="B66" s="125" t="s">
        <v>550</v>
      </c>
      <c r="C66" s="125" t="s">
        <v>551</v>
      </c>
      <c r="D66" s="125" t="s">
        <v>55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23">
        <v>11</v>
      </c>
      <c r="B67" s="125" t="s">
        <v>552</v>
      </c>
      <c r="C67" s="125" t="s">
        <v>553</v>
      </c>
      <c r="D67" s="125" t="s">
        <v>28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23">
        <v>12</v>
      </c>
      <c r="B68" s="125" t="s">
        <v>554</v>
      </c>
      <c r="C68" s="125" t="s">
        <v>555</v>
      </c>
      <c r="D68" s="125" t="s">
        <v>193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23">
        <v>13</v>
      </c>
      <c r="B69" s="125" t="s">
        <v>556</v>
      </c>
      <c r="C69" s="125" t="s">
        <v>557</v>
      </c>
      <c r="D69" s="125" t="s">
        <v>558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23">
        <v>14</v>
      </c>
      <c r="B70" s="125" t="s">
        <v>559</v>
      </c>
      <c r="C70" s="125" t="s">
        <v>560</v>
      </c>
      <c r="D70" s="125" t="s">
        <v>84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37"/>
      <c r="AQ70" s="138"/>
    </row>
    <row r="71" spans="1:43" s="36" customFormat="1" ht="30" customHeight="1">
      <c r="A71" s="123">
        <v>15</v>
      </c>
      <c r="B71" s="125" t="s">
        <v>561</v>
      </c>
      <c r="C71" s="125" t="s">
        <v>562</v>
      </c>
      <c r="D71" s="125" t="s">
        <v>84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23">
        <v>16</v>
      </c>
      <c r="B72" s="125" t="s">
        <v>563</v>
      </c>
      <c r="C72" s="125" t="s">
        <v>564</v>
      </c>
      <c r="D72" s="125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17</v>
      </c>
      <c r="B73" s="125" t="s">
        <v>565</v>
      </c>
      <c r="C73" s="125" t="s">
        <v>566</v>
      </c>
      <c r="D73" s="125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18</v>
      </c>
      <c r="B74" s="125" t="s">
        <v>567</v>
      </c>
      <c r="C74" s="125" t="s">
        <v>59</v>
      </c>
      <c r="D74" s="125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19</v>
      </c>
      <c r="B75" s="125" t="s">
        <v>568</v>
      </c>
      <c r="C75" s="125" t="s">
        <v>569</v>
      </c>
      <c r="D75" s="125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20</v>
      </c>
      <c r="B76" s="125" t="s">
        <v>570</v>
      </c>
      <c r="C76" s="125" t="s">
        <v>571</v>
      </c>
      <c r="D76" s="125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21</v>
      </c>
      <c r="B77" s="125" t="s">
        <v>572</v>
      </c>
      <c r="C77" s="125" t="s">
        <v>200</v>
      </c>
      <c r="D77" s="125" t="s">
        <v>99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22</v>
      </c>
      <c r="B78" s="125" t="s">
        <v>573</v>
      </c>
      <c r="C78" s="125" t="s">
        <v>574</v>
      </c>
      <c r="D78" s="125" t="s">
        <v>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23</v>
      </c>
      <c r="B79" s="125" t="s">
        <v>575</v>
      </c>
      <c r="C79" s="125" t="s">
        <v>576</v>
      </c>
      <c r="D79" s="125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24</v>
      </c>
      <c r="B80" s="125" t="s">
        <v>577</v>
      </c>
      <c r="C80" s="125" t="s">
        <v>34</v>
      </c>
      <c r="D80" s="125" t="s">
        <v>114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25</v>
      </c>
      <c r="B81" s="125" t="s">
        <v>578</v>
      </c>
      <c r="C81" s="125" t="s">
        <v>579</v>
      </c>
      <c r="D81" s="125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26</v>
      </c>
      <c r="B82" s="125" t="s">
        <v>580</v>
      </c>
      <c r="C82" s="125" t="s">
        <v>108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27</v>
      </c>
      <c r="B83" s="125" t="s">
        <v>581</v>
      </c>
      <c r="C83" s="125" t="s">
        <v>582</v>
      </c>
      <c r="D83" s="125" t="s">
        <v>162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28</v>
      </c>
      <c r="B84" s="125" t="s">
        <v>583</v>
      </c>
      <c r="C84" s="125" t="s">
        <v>285</v>
      </c>
      <c r="D84" s="125" t="s">
        <v>30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29</v>
      </c>
      <c r="B85" s="125" t="s">
        <v>584</v>
      </c>
      <c r="C85" s="125" t="s">
        <v>585</v>
      </c>
      <c r="D85" s="125" t="s">
        <v>172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0" si="9">COUNTIF(E85:AI85,"BT")</f>
        <v>0</v>
      </c>
      <c r="AK85" s="22">
        <f t="shared" ref="AK85:AK90" si="10">COUNTIF(F85:AJ85,"D")</f>
        <v>0</v>
      </c>
      <c r="AL85" s="22">
        <f t="shared" ref="AL85:AL90" si="11">COUNTIF(G85:AK85,"ĐP")</f>
        <v>0</v>
      </c>
      <c r="AM85" s="22">
        <f t="shared" ref="AM85:AM90" si="12">COUNTIF(H85:AL85,"CT")</f>
        <v>0</v>
      </c>
      <c r="AN85" s="22">
        <f t="shared" ref="AN85:AN90" si="13">COUNTIF(I85:AM85,"HT")</f>
        <v>0</v>
      </c>
      <c r="AO85" s="22">
        <f t="shared" ref="AO85:AO90" si="14">COUNTIF(J85:AN85,"VK")</f>
        <v>0</v>
      </c>
    </row>
    <row r="86" spans="1:41" s="36" customFormat="1" ht="30" customHeight="1">
      <c r="A86" s="123">
        <v>30</v>
      </c>
      <c r="B86" s="125" t="s">
        <v>586</v>
      </c>
      <c r="C86" s="125" t="s">
        <v>587</v>
      </c>
      <c r="D86" s="125" t="s">
        <v>355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31</v>
      </c>
      <c r="B87" s="125" t="s">
        <v>588</v>
      </c>
      <c r="C87" s="125" t="s">
        <v>81</v>
      </c>
      <c r="D87" s="125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32</v>
      </c>
      <c r="B88" s="125" t="s">
        <v>589</v>
      </c>
      <c r="C88" s="125" t="s">
        <v>590</v>
      </c>
      <c r="D88" s="125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.75" customHeight="1">
      <c r="A89" s="123">
        <v>33</v>
      </c>
      <c r="B89" s="125" t="s">
        <v>591</v>
      </c>
      <c r="C89" s="125" t="s">
        <v>444</v>
      </c>
      <c r="D89" s="125" t="s">
        <v>73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42.75" customHeight="1">
      <c r="A90" s="123">
        <v>34</v>
      </c>
      <c r="B90" s="125" t="s">
        <v>592</v>
      </c>
      <c r="C90" s="125" t="s">
        <v>593</v>
      </c>
      <c r="D90" s="125" t="s">
        <v>46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ht="51" customHeight="1">
      <c r="A91" s="123">
        <v>35</v>
      </c>
      <c r="B91" s="125" t="s">
        <v>594</v>
      </c>
      <c r="C91" s="125" t="s">
        <v>595</v>
      </c>
      <c r="D91" s="125" t="s">
        <v>367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30.75" customHeight="1">
      <c r="A92" s="123">
        <v>36</v>
      </c>
      <c r="B92" s="125" t="s">
        <v>596</v>
      </c>
      <c r="C92" s="125" t="s">
        <v>597</v>
      </c>
      <c r="D92" s="125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33.75" customHeight="1">
      <c r="A93" s="123">
        <v>37</v>
      </c>
      <c r="B93" s="125" t="s">
        <v>598</v>
      </c>
      <c r="C93" s="125" t="s">
        <v>599</v>
      </c>
      <c r="D93" s="125" t="s">
        <v>61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1">
        <v>32</v>
      </c>
      <c r="B94" s="29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">
        <v>33</v>
      </c>
      <c r="B95" s="29"/>
      <c r="C95" s="9"/>
      <c r="D95" s="10"/>
      <c r="E95" s="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1">
        <v>34</v>
      </c>
      <c r="B96" s="29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139" t="s">
        <v>13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">
        <f t="shared" ref="AJ97:AO97" si="15">SUM(AJ57:AJ96)</f>
        <v>0</v>
      </c>
      <c r="AK97" s="1">
        <f t="shared" si="15"/>
        <v>0</v>
      </c>
      <c r="AL97" s="1">
        <f t="shared" si="15"/>
        <v>0</v>
      </c>
      <c r="AM97" s="1">
        <f t="shared" si="15"/>
        <v>0</v>
      </c>
      <c r="AN97" s="1">
        <f t="shared" si="15"/>
        <v>0</v>
      </c>
      <c r="AO97" s="1">
        <f t="shared" si="15"/>
        <v>0</v>
      </c>
    </row>
    <row r="98" spans="1:41" ht="15.75" customHeight="1">
      <c r="A98" s="20"/>
      <c r="B98" s="20"/>
      <c r="C98" s="140"/>
      <c r="D98" s="140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>
      <c r="C99" s="2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>
      <c r="C100" s="2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140"/>
      <c r="D101" s="140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140"/>
      <c r="D102" s="140"/>
      <c r="E102" s="140"/>
      <c r="F102" s="140"/>
      <c r="G102" s="140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40"/>
      <c r="D103" s="140"/>
      <c r="E103" s="14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40"/>
      <c r="D104" s="14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3:AI53"/>
    <mergeCell ref="A55:AI55"/>
    <mergeCell ref="C103:E103"/>
    <mergeCell ref="C104:D104"/>
    <mergeCell ref="C102:G102"/>
    <mergeCell ref="C56:D56"/>
    <mergeCell ref="AP57:AQ57"/>
    <mergeCell ref="AP70:AQ70"/>
    <mergeCell ref="A97:AI97"/>
    <mergeCell ref="C98:D98"/>
    <mergeCell ref="C101:D10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"/>
  <sheetViews>
    <sheetView topLeftCell="A6" zoomScale="55" zoomScaleNormal="55" workbookViewId="0">
      <selection activeCell="M21" sqref="M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2.1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874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6" t="s">
        <v>869</v>
      </c>
      <c r="AG6" s="146"/>
      <c r="AH6" s="146"/>
      <c r="AI6" s="146"/>
      <c r="AJ6" s="146"/>
      <c r="AK6" s="146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601</v>
      </c>
      <c r="C9" s="71" t="s">
        <v>602</v>
      </c>
      <c r="D9" s="72" t="s">
        <v>603</v>
      </c>
      <c r="E9" s="83"/>
      <c r="F9" s="94"/>
      <c r="G9" s="79"/>
      <c r="H9" s="79"/>
      <c r="I9" s="94"/>
      <c r="J9" s="79"/>
      <c r="K9" s="79"/>
      <c r="L9" s="79"/>
      <c r="M9" s="79"/>
      <c r="N9" s="79"/>
      <c r="O9" s="94"/>
      <c r="P9" s="79"/>
      <c r="Q9" s="79"/>
      <c r="R9" s="79"/>
      <c r="S9" s="79"/>
      <c r="T9" s="79"/>
      <c r="U9" s="79"/>
      <c r="V9" s="94"/>
      <c r="W9" s="94"/>
      <c r="X9" s="94"/>
      <c r="Y9" s="79"/>
      <c r="Z9" s="79"/>
      <c r="AA9" s="79"/>
      <c r="AB9" s="79"/>
      <c r="AC9" s="79"/>
      <c r="AD9" s="94"/>
      <c r="AE9" s="79"/>
      <c r="AF9" s="79"/>
      <c r="AG9" s="79"/>
      <c r="AH9" s="7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604</v>
      </c>
      <c r="C10" s="71" t="s">
        <v>605</v>
      </c>
      <c r="D10" s="72" t="s">
        <v>92</v>
      </c>
      <c r="E10" s="83"/>
      <c r="F10" s="94"/>
      <c r="G10" s="79"/>
      <c r="H10" s="79"/>
      <c r="I10" s="94"/>
      <c r="J10" s="79"/>
      <c r="K10" s="79"/>
      <c r="L10" s="79"/>
      <c r="M10" s="79"/>
      <c r="N10" s="79"/>
      <c r="O10" s="94"/>
      <c r="P10" s="79"/>
      <c r="Q10" s="79"/>
      <c r="R10" s="79"/>
      <c r="S10" s="79"/>
      <c r="T10" s="79"/>
      <c r="U10" s="79"/>
      <c r="V10" s="94"/>
      <c r="W10" s="94"/>
      <c r="X10" s="94"/>
      <c r="Y10" s="79"/>
      <c r="Z10" s="79"/>
      <c r="AA10" s="79"/>
      <c r="AB10" s="79"/>
      <c r="AC10" s="79"/>
      <c r="AD10" s="94"/>
      <c r="AE10" s="79"/>
      <c r="AF10" s="79"/>
      <c r="AG10" s="79"/>
      <c r="AH10" s="7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36" t="s">
        <v>606</v>
      </c>
      <c r="C11" s="71" t="s">
        <v>607</v>
      </c>
      <c r="D11" s="72" t="s">
        <v>39</v>
      </c>
      <c r="E11" s="83"/>
      <c r="F11" s="94"/>
      <c r="G11" s="79"/>
      <c r="H11" s="79"/>
      <c r="I11" s="94"/>
      <c r="J11" s="79"/>
      <c r="K11" s="79"/>
      <c r="L11" s="79"/>
      <c r="M11" s="79"/>
      <c r="N11" s="79"/>
      <c r="O11" s="94"/>
      <c r="P11" s="79"/>
      <c r="Q11" s="79"/>
      <c r="R11" s="79"/>
      <c r="S11" s="79"/>
      <c r="T11" s="79"/>
      <c r="U11" s="79"/>
      <c r="V11" s="94"/>
      <c r="W11" s="94"/>
      <c r="X11" s="94"/>
      <c r="Y11" s="79"/>
      <c r="Z11" s="79"/>
      <c r="AA11" s="79"/>
      <c r="AB11" s="79"/>
      <c r="AC11" s="79"/>
      <c r="AD11" s="94"/>
      <c r="AE11" s="79"/>
      <c r="AF11" s="79"/>
      <c r="AG11" s="79"/>
      <c r="AH11" s="7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36" t="s">
        <v>608</v>
      </c>
      <c r="C12" s="71" t="s">
        <v>609</v>
      </c>
      <c r="D12" s="72" t="s">
        <v>610</v>
      </c>
      <c r="E12" s="83"/>
      <c r="F12" s="94"/>
      <c r="G12" s="79"/>
      <c r="H12" s="79"/>
      <c r="I12" s="94"/>
      <c r="J12" s="79"/>
      <c r="K12" s="79"/>
      <c r="L12" s="79"/>
      <c r="M12" s="79"/>
      <c r="N12" s="79"/>
      <c r="O12" s="94"/>
      <c r="P12" s="79"/>
      <c r="Q12" s="79"/>
      <c r="R12" s="79"/>
      <c r="S12" s="79"/>
      <c r="T12" s="79"/>
      <c r="U12" s="79"/>
      <c r="V12" s="94"/>
      <c r="W12" s="94"/>
      <c r="X12" s="94"/>
      <c r="Y12" s="79"/>
      <c r="Z12" s="79"/>
      <c r="AA12" s="79"/>
      <c r="AB12" s="79"/>
      <c r="AC12" s="79"/>
      <c r="AD12" s="94"/>
      <c r="AE12" s="79"/>
      <c r="AF12" s="79"/>
      <c r="AG12" s="79"/>
      <c r="AH12" s="7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611</v>
      </c>
      <c r="C13" s="71" t="s">
        <v>372</v>
      </c>
      <c r="D13" s="72" t="s">
        <v>86</v>
      </c>
      <c r="E13" s="83"/>
      <c r="F13" s="94"/>
      <c r="G13" s="79"/>
      <c r="H13" s="79"/>
      <c r="I13" s="94"/>
      <c r="J13" s="79"/>
      <c r="K13" s="79"/>
      <c r="L13" s="79"/>
      <c r="M13" s="79"/>
      <c r="N13" s="79"/>
      <c r="O13" s="94"/>
      <c r="P13" s="79"/>
      <c r="Q13" s="79"/>
      <c r="R13" s="79"/>
      <c r="S13" s="79"/>
      <c r="T13" s="79"/>
      <c r="U13" s="79"/>
      <c r="V13" s="94"/>
      <c r="W13" s="94"/>
      <c r="X13" s="94"/>
      <c r="Y13" s="79"/>
      <c r="Z13" s="79"/>
      <c r="AA13" s="79"/>
      <c r="AB13" s="79"/>
      <c r="AC13" s="79"/>
      <c r="AD13" s="94"/>
      <c r="AE13" s="79"/>
      <c r="AF13" s="79"/>
      <c r="AG13" s="79"/>
      <c r="AH13" s="79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612</v>
      </c>
      <c r="C14" s="71" t="s">
        <v>81</v>
      </c>
      <c r="D14" s="72" t="s">
        <v>86</v>
      </c>
      <c r="E14" s="79"/>
      <c r="F14" s="94"/>
      <c r="G14" s="79"/>
      <c r="H14" s="79"/>
      <c r="I14" s="94"/>
      <c r="J14" s="79"/>
      <c r="K14" s="79"/>
      <c r="L14" s="79"/>
      <c r="M14" s="79"/>
      <c r="N14" s="79"/>
      <c r="O14" s="94"/>
      <c r="P14" s="79"/>
      <c r="Q14" s="79"/>
      <c r="R14" s="79"/>
      <c r="S14" s="79"/>
      <c r="T14" s="79"/>
      <c r="U14" s="79"/>
      <c r="V14" s="94"/>
      <c r="W14" s="94"/>
      <c r="X14" s="94"/>
      <c r="Y14" s="79"/>
      <c r="Z14" s="79"/>
      <c r="AA14" s="79"/>
      <c r="AB14" s="79"/>
      <c r="AC14" s="79"/>
      <c r="AD14" s="94"/>
      <c r="AE14" s="79"/>
      <c r="AF14" s="79"/>
      <c r="AG14" s="79"/>
      <c r="AH14" s="79"/>
      <c r="AI14" s="8"/>
      <c r="AJ14" s="49">
        <f t="shared" si="2"/>
        <v>0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613</v>
      </c>
      <c r="C15" s="71" t="s">
        <v>614</v>
      </c>
      <c r="D15" s="72" t="s">
        <v>135</v>
      </c>
      <c r="E15" s="79"/>
      <c r="F15" s="94"/>
      <c r="G15" s="79"/>
      <c r="H15" s="79"/>
      <c r="I15" s="94"/>
      <c r="J15" s="79"/>
      <c r="K15" s="79"/>
      <c r="L15" s="79"/>
      <c r="M15" s="79"/>
      <c r="N15" s="79"/>
      <c r="O15" s="94"/>
      <c r="P15" s="79"/>
      <c r="Q15" s="79"/>
      <c r="R15" s="79"/>
      <c r="S15" s="79"/>
      <c r="T15" s="79"/>
      <c r="U15" s="79"/>
      <c r="V15" s="94"/>
      <c r="W15" s="94"/>
      <c r="X15" s="94"/>
      <c r="Y15" s="79"/>
      <c r="Z15" s="79"/>
      <c r="AA15" s="79"/>
      <c r="AB15" s="79"/>
      <c r="AC15" s="79"/>
      <c r="AD15" s="94"/>
      <c r="AE15" s="79"/>
      <c r="AF15" s="79"/>
      <c r="AG15" s="79"/>
      <c r="AH15" s="79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36" t="s">
        <v>615</v>
      </c>
      <c r="C16" s="71" t="s">
        <v>59</v>
      </c>
      <c r="D16" s="72" t="s">
        <v>102</v>
      </c>
      <c r="E16" s="79"/>
      <c r="F16" s="94"/>
      <c r="G16" s="79"/>
      <c r="H16" s="79"/>
      <c r="I16" s="94"/>
      <c r="J16" s="79"/>
      <c r="K16" s="79"/>
      <c r="L16" s="79"/>
      <c r="M16" s="79"/>
      <c r="N16" s="79"/>
      <c r="O16" s="94"/>
      <c r="P16" s="79"/>
      <c r="Q16" s="79"/>
      <c r="R16" s="79"/>
      <c r="S16" s="79"/>
      <c r="T16" s="79"/>
      <c r="U16" s="79"/>
      <c r="V16" s="94"/>
      <c r="W16" s="94"/>
      <c r="X16" s="94"/>
      <c r="Y16" s="79"/>
      <c r="Z16" s="79"/>
      <c r="AA16" s="79"/>
      <c r="AB16" s="79"/>
      <c r="AC16" s="79"/>
      <c r="AD16" s="94"/>
      <c r="AE16" s="79"/>
      <c r="AF16" s="79"/>
      <c r="AG16" s="79"/>
      <c r="AH16" s="7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36" t="s">
        <v>616</v>
      </c>
      <c r="C17" s="71" t="s">
        <v>81</v>
      </c>
      <c r="D17" s="72" t="s">
        <v>83</v>
      </c>
      <c r="E17" s="79"/>
      <c r="F17" s="94"/>
      <c r="G17" s="79"/>
      <c r="H17" s="79"/>
      <c r="I17" s="94"/>
      <c r="J17" s="79"/>
      <c r="K17" s="79"/>
      <c r="L17" s="79"/>
      <c r="M17" s="79"/>
      <c r="N17" s="79"/>
      <c r="O17" s="94"/>
      <c r="P17" s="79"/>
      <c r="Q17" s="79"/>
      <c r="R17" s="79"/>
      <c r="S17" s="79"/>
      <c r="T17" s="79"/>
      <c r="U17" s="79"/>
      <c r="V17" s="94"/>
      <c r="W17" s="94"/>
      <c r="X17" s="94"/>
      <c r="Y17" s="79"/>
      <c r="Z17" s="79"/>
      <c r="AA17" s="79"/>
      <c r="AB17" s="79"/>
      <c r="AC17" s="79"/>
      <c r="AD17" s="94"/>
      <c r="AE17" s="79"/>
      <c r="AF17" s="79"/>
      <c r="AG17" s="79"/>
      <c r="AH17" s="7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617</v>
      </c>
      <c r="C18" s="71" t="s">
        <v>618</v>
      </c>
      <c r="D18" s="72" t="s">
        <v>56</v>
      </c>
      <c r="E18" s="79"/>
      <c r="F18" s="94"/>
      <c r="G18" s="79"/>
      <c r="H18" s="79"/>
      <c r="I18" s="94"/>
      <c r="J18" s="79"/>
      <c r="K18" s="79"/>
      <c r="L18" s="79"/>
      <c r="M18" s="79"/>
      <c r="N18" s="79"/>
      <c r="O18" s="94"/>
      <c r="P18" s="79"/>
      <c r="Q18" s="79"/>
      <c r="R18" s="79"/>
      <c r="S18" s="79"/>
      <c r="T18" s="79"/>
      <c r="U18" s="79"/>
      <c r="V18" s="94"/>
      <c r="W18" s="94"/>
      <c r="X18" s="94"/>
      <c r="Y18" s="79"/>
      <c r="Z18" s="79"/>
      <c r="AA18" s="79"/>
      <c r="AB18" s="79"/>
      <c r="AC18" s="79"/>
      <c r="AD18" s="94"/>
      <c r="AE18" s="79"/>
      <c r="AF18" s="79"/>
      <c r="AG18" s="79"/>
      <c r="AH18" s="7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36" t="s">
        <v>619</v>
      </c>
      <c r="C19" s="71" t="s">
        <v>620</v>
      </c>
      <c r="D19" s="72" t="s">
        <v>28</v>
      </c>
      <c r="E19" s="79"/>
      <c r="F19" s="94"/>
      <c r="G19" s="79"/>
      <c r="H19" s="79"/>
      <c r="I19" s="94"/>
      <c r="J19" s="79"/>
      <c r="K19" s="79"/>
      <c r="L19" s="79"/>
      <c r="M19" s="79"/>
      <c r="N19" s="79"/>
      <c r="O19" s="94"/>
      <c r="P19" s="79"/>
      <c r="Q19" s="79"/>
      <c r="R19" s="79"/>
      <c r="S19" s="79"/>
      <c r="T19" s="79"/>
      <c r="U19" s="79"/>
      <c r="V19" s="94"/>
      <c r="W19" s="94"/>
      <c r="X19" s="94"/>
      <c r="Y19" s="79"/>
      <c r="Z19" s="79"/>
      <c r="AA19" s="79"/>
      <c r="AB19" s="79"/>
      <c r="AC19" s="79"/>
      <c r="AD19" s="94"/>
      <c r="AE19" s="79"/>
      <c r="AF19" s="79"/>
      <c r="AG19" s="79"/>
      <c r="AH19" s="7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36">
        <v>2010200074</v>
      </c>
      <c r="C20" s="71" t="s">
        <v>876</v>
      </c>
      <c r="D20" s="72" t="s">
        <v>28</v>
      </c>
      <c r="E20" s="8"/>
      <c r="F20" s="8"/>
      <c r="G20" s="8" t="s">
        <v>8</v>
      </c>
      <c r="H20" s="8" t="s">
        <v>8</v>
      </c>
      <c r="I20" s="8"/>
      <c r="J20" s="8"/>
      <c r="K20" s="8"/>
      <c r="L20" s="8"/>
      <c r="M20" s="8" t="s">
        <v>8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3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621</v>
      </c>
      <c r="C21" s="71" t="s">
        <v>622</v>
      </c>
      <c r="D21" s="72" t="s">
        <v>339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36" t="s">
        <v>623</v>
      </c>
      <c r="C22" s="71" t="s">
        <v>624</v>
      </c>
      <c r="D22" s="72" t="s">
        <v>42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51"/>
      <c r="AN22" s="152"/>
      <c r="AO22" s="52"/>
    </row>
    <row r="23" spans="1:41" s="53" customFormat="1" ht="30" customHeight="1">
      <c r="A23" s="2">
        <v>15</v>
      </c>
      <c r="B23" s="136" t="s">
        <v>625</v>
      </c>
      <c r="C23" s="71" t="s">
        <v>81</v>
      </c>
      <c r="D23" s="72" t="s">
        <v>626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136" t="s">
        <v>627</v>
      </c>
      <c r="C24" s="71" t="s">
        <v>628</v>
      </c>
      <c r="D24" s="72" t="s">
        <v>94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136" t="s">
        <v>629</v>
      </c>
      <c r="C25" s="71" t="s">
        <v>630</v>
      </c>
      <c r="D25" s="72" t="s">
        <v>94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136" t="s">
        <v>631</v>
      </c>
      <c r="C26" s="71" t="s">
        <v>569</v>
      </c>
      <c r="D26" s="72" t="s">
        <v>94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136" t="s">
        <v>632</v>
      </c>
      <c r="C27" s="71" t="s">
        <v>633</v>
      </c>
      <c r="D27" s="72" t="s">
        <v>99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573</v>
      </c>
      <c r="C28" s="71" t="s">
        <v>574</v>
      </c>
      <c r="D28" s="72" t="s">
        <v>43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136" t="s">
        <v>634</v>
      </c>
      <c r="C29" s="71" t="s">
        <v>635</v>
      </c>
      <c r="D29" s="72" t="s">
        <v>43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136" t="s">
        <v>636</v>
      </c>
      <c r="C30" s="71" t="s">
        <v>637</v>
      </c>
      <c r="D30" s="72" t="s">
        <v>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136" t="s">
        <v>638</v>
      </c>
      <c r="C31" s="71" t="s">
        <v>510</v>
      </c>
      <c r="D31" s="72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136" t="s">
        <v>639</v>
      </c>
      <c r="C32" s="71" t="s">
        <v>640</v>
      </c>
      <c r="D32" s="72" t="s">
        <v>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641</v>
      </c>
      <c r="C33" s="71" t="s">
        <v>81</v>
      </c>
      <c r="D33" s="72" t="s">
        <v>642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643</v>
      </c>
      <c r="C34" s="71" t="s">
        <v>644</v>
      </c>
      <c r="D34" s="72" t="s">
        <v>78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136" t="s">
        <v>645</v>
      </c>
      <c r="C35" s="71" t="s">
        <v>646</v>
      </c>
      <c r="D35" s="72" t="s">
        <v>30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136" t="s">
        <v>647</v>
      </c>
      <c r="C36" s="71" t="s">
        <v>51</v>
      </c>
      <c r="D36" s="72" t="s">
        <v>30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1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136" t="s">
        <v>648</v>
      </c>
      <c r="C37" s="71" t="s">
        <v>649</v>
      </c>
      <c r="D37" s="72" t="s">
        <v>357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136" t="s">
        <v>650</v>
      </c>
      <c r="C38" s="71" t="s">
        <v>205</v>
      </c>
      <c r="D38" s="72" t="s">
        <v>32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136" t="s">
        <v>651</v>
      </c>
      <c r="C39" s="71" t="s">
        <v>652</v>
      </c>
      <c r="D39" s="72" t="s">
        <v>32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136" t="s">
        <v>653</v>
      </c>
      <c r="C40" s="71" t="s">
        <v>654</v>
      </c>
      <c r="D40" s="72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136" t="s">
        <v>655</v>
      </c>
      <c r="C41" s="71" t="s">
        <v>656</v>
      </c>
      <c r="D41" s="72" t="s">
        <v>33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136" t="s">
        <v>657</v>
      </c>
      <c r="C42" s="71" t="s">
        <v>31</v>
      </c>
      <c r="D42" s="72" t="s">
        <v>658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136" t="s">
        <v>659</v>
      </c>
      <c r="C43" s="71" t="s">
        <v>660</v>
      </c>
      <c r="D43" s="72" t="s">
        <v>90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136" t="s">
        <v>661</v>
      </c>
      <c r="C44" s="71" t="s">
        <v>662</v>
      </c>
      <c r="D44" s="72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136" t="s">
        <v>663</v>
      </c>
      <c r="C45" s="71" t="s">
        <v>664</v>
      </c>
      <c r="D45" s="72" t="s">
        <v>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39" t="s">
        <v>13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49">
        <f>SUM(AJ9:AJ53)</f>
        <v>4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1" t="s">
        <v>14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2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3" t="s">
        <v>7</v>
      </c>
      <c r="D57" s="14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601</v>
      </c>
      <c r="C58" s="126" t="s">
        <v>602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7"/>
      <c r="AQ58" s="138"/>
    </row>
    <row r="59" spans="1:44" s="36" customFormat="1" ht="30" customHeight="1">
      <c r="A59" s="49">
        <v>2</v>
      </c>
      <c r="B59" s="126" t="s">
        <v>604</v>
      </c>
      <c r="C59" s="126" t="s">
        <v>605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8" si="3">COUNTIF(E59:AI59,"BT")</f>
        <v>0</v>
      </c>
      <c r="AK59" s="22">
        <f t="shared" ref="AK59:AK98" si="4">COUNTIF(F59:AJ59,"D")</f>
        <v>0</v>
      </c>
      <c r="AL59" s="22">
        <f t="shared" ref="AL59:AL98" si="5">COUNTIF(G59:AK59,"ĐP")</f>
        <v>0</v>
      </c>
      <c r="AM59" s="22">
        <f t="shared" ref="AM59:AM98" si="6">COUNTIF(H59:AL59,"CT")</f>
        <v>0</v>
      </c>
      <c r="AN59" s="22">
        <f t="shared" ref="AN59:AN98" si="7">COUNTIF(I59:AM59,"HT")</f>
        <v>0</v>
      </c>
      <c r="AO59" s="22">
        <f t="shared" ref="AO59:AO98" si="8">COUNTIF(J59:AN59,"VK")</f>
        <v>0</v>
      </c>
      <c r="AP59" s="48"/>
      <c r="AQ59" s="48"/>
    </row>
    <row r="60" spans="1:44" s="36" customFormat="1" ht="30" customHeight="1">
      <c r="A60" s="123">
        <v>3</v>
      </c>
      <c r="B60" s="126" t="s">
        <v>606</v>
      </c>
      <c r="C60" s="126" t="s">
        <v>607</v>
      </c>
      <c r="D60" s="126" t="s">
        <v>39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123">
        <v>4</v>
      </c>
      <c r="B61" s="126" t="s">
        <v>608</v>
      </c>
      <c r="C61" s="126" t="s">
        <v>609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123">
        <v>5</v>
      </c>
      <c r="B62" s="126" t="s">
        <v>611</v>
      </c>
      <c r="C62" s="126" t="s">
        <v>372</v>
      </c>
      <c r="D62" s="126" t="s">
        <v>86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123">
        <v>6</v>
      </c>
      <c r="B63" s="126" t="s">
        <v>612</v>
      </c>
      <c r="C63" s="126" t="s">
        <v>81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123">
        <v>7</v>
      </c>
      <c r="B64" s="126" t="s">
        <v>613</v>
      </c>
      <c r="C64" s="126" t="s">
        <v>614</v>
      </c>
      <c r="D64" s="126" t="s">
        <v>135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123">
        <v>8</v>
      </c>
      <c r="B65" s="126" t="s">
        <v>615</v>
      </c>
      <c r="C65" s="126" t="s">
        <v>59</v>
      </c>
      <c r="D65" s="126" t="s">
        <v>102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123">
        <v>9</v>
      </c>
      <c r="B66" s="126" t="s">
        <v>616</v>
      </c>
      <c r="C66" s="126" t="s">
        <v>81</v>
      </c>
      <c r="D66" s="126" t="s">
        <v>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123">
        <v>10</v>
      </c>
      <c r="B67" s="126" t="s">
        <v>617</v>
      </c>
      <c r="C67" s="126" t="s">
        <v>618</v>
      </c>
      <c r="D67" s="126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123">
        <v>11</v>
      </c>
      <c r="B68" s="126" t="s">
        <v>619</v>
      </c>
      <c r="C68" s="126" t="s">
        <v>620</v>
      </c>
      <c r="D68" s="126" t="s">
        <v>28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123">
        <v>12</v>
      </c>
      <c r="B69" s="126" t="s">
        <v>621</v>
      </c>
      <c r="C69" s="126" t="s">
        <v>622</v>
      </c>
      <c r="D69" s="126" t="s">
        <v>339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123">
        <v>13</v>
      </c>
      <c r="B70" s="126" t="s">
        <v>623</v>
      </c>
      <c r="C70" s="126" t="s">
        <v>624</v>
      </c>
      <c r="D70" s="126" t="s">
        <v>42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123">
        <v>14</v>
      </c>
      <c r="B71" s="126" t="s">
        <v>625</v>
      </c>
      <c r="C71" s="126" t="s">
        <v>81</v>
      </c>
      <c r="D71" s="126" t="s">
        <v>626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7"/>
      <c r="AQ71" s="138"/>
    </row>
    <row r="72" spans="1:43" s="36" customFormat="1" ht="30" customHeight="1">
      <c r="A72" s="123">
        <v>15</v>
      </c>
      <c r="B72" s="126" t="s">
        <v>627</v>
      </c>
      <c r="C72" s="126" t="s">
        <v>628</v>
      </c>
      <c r="D72" s="126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126" t="s">
        <v>629</v>
      </c>
      <c r="C73" s="126" t="s">
        <v>630</v>
      </c>
      <c r="D73" s="126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126" t="s">
        <v>631</v>
      </c>
      <c r="C74" s="126" t="s">
        <v>569</v>
      </c>
      <c r="D74" s="126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126" t="s">
        <v>632</v>
      </c>
      <c r="C75" s="126" t="s">
        <v>633</v>
      </c>
      <c r="D75" s="126" t="s">
        <v>99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126" t="s">
        <v>634</v>
      </c>
      <c r="C76" s="126" t="s">
        <v>635</v>
      </c>
      <c r="D76" s="126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126" t="s">
        <v>636</v>
      </c>
      <c r="C77" s="126" t="s">
        <v>637</v>
      </c>
      <c r="D77" s="126" t="s">
        <v>69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126" t="s">
        <v>638</v>
      </c>
      <c r="C78" s="126" t="s">
        <v>510</v>
      </c>
      <c r="D78" s="126" t="s">
        <v>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126" t="s">
        <v>639</v>
      </c>
      <c r="C79" s="126" t="s">
        <v>640</v>
      </c>
      <c r="D79" s="126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126" t="s">
        <v>641</v>
      </c>
      <c r="C80" s="126" t="s">
        <v>81</v>
      </c>
      <c r="D80" s="126" t="s">
        <v>642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126" t="s">
        <v>643</v>
      </c>
      <c r="C81" s="126" t="s">
        <v>644</v>
      </c>
      <c r="D81" s="126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126" t="s">
        <v>645</v>
      </c>
      <c r="C82" s="126" t="s">
        <v>646</v>
      </c>
      <c r="D82" s="126" t="s">
        <v>30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126" t="s">
        <v>647</v>
      </c>
      <c r="C83" s="126" t="s">
        <v>51</v>
      </c>
      <c r="D83" s="126" t="s">
        <v>30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126" t="s">
        <v>648</v>
      </c>
      <c r="C84" s="126" t="s">
        <v>649</v>
      </c>
      <c r="D84" s="126" t="s">
        <v>357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126" t="s">
        <v>650</v>
      </c>
      <c r="C85" s="126" t="s">
        <v>205</v>
      </c>
      <c r="D85" s="126" t="s">
        <v>32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1" si="9">COUNTIF(E85:AI85,"BT")</f>
        <v>0</v>
      </c>
      <c r="AK85" s="22">
        <f t="shared" ref="AK85:AK91" si="10">COUNTIF(F85:AJ85,"D")</f>
        <v>0</v>
      </c>
      <c r="AL85" s="22">
        <f t="shared" ref="AL85:AL91" si="11">COUNTIF(G85:AK85,"ĐP")</f>
        <v>0</v>
      </c>
      <c r="AM85" s="22">
        <f t="shared" ref="AM85:AM91" si="12">COUNTIF(H85:AL85,"CT")</f>
        <v>0</v>
      </c>
      <c r="AN85" s="22">
        <f t="shared" ref="AN85:AN91" si="13">COUNTIF(I85:AM85,"HT")</f>
        <v>0</v>
      </c>
      <c r="AO85" s="22">
        <f t="shared" ref="AO85:AO91" si="14">COUNTIF(J85:AN85,"VK")</f>
        <v>0</v>
      </c>
    </row>
    <row r="86" spans="1:41" s="36" customFormat="1" ht="30" customHeight="1">
      <c r="A86" s="123">
        <v>29</v>
      </c>
      <c r="B86" s="126" t="s">
        <v>651</v>
      </c>
      <c r="C86" s="126" t="s">
        <v>652</v>
      </c>
      <c r="D86" s="126" t="s">
        <v>32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30</v>
      </c>
      <c r="B87" s="126" t="s">
        <v>653</v>
      </c>
      <c r="C87" s="126" t="s">
        <v>654</v>
      </c>
      <c r="D87" s="126" t="s">
        <v>33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31</v>
      </c>
      <c r="B88" s="126" t="s">
        <v>655</v>
      </c>
      <c r="C88" s="126" t="s">
        <v>656</v>
      </c>
      <c r="D88" s="126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" customHeight="1">
      <c r="A89" s="123">
        <v>32</v>
      </c>
      <c r="B89" s="126" t="s">
        <v>657</v>
      </c>
      <c r="C89" s="126" t="s">
        <v>31</v>
      </c>
      <c r="D89" s="126" t="s">
        <v>658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30.75" customHeight="1">
      <c r="A90" s="123">
        <v>33</v>
      </c>
      <c r="B90" s="126" t="s">
        <v>659</v>
      </c>
      <c r="C90" s="126" t="s">
        <v>660</v>
      </c>
      <c r="D90" s="126" t="s">
        <v>90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123">
        <v>34</v>
      </c>
      <c r="B91" s="126" t="s">
        <v>661</v>
      </c>
      <c r="C91" s="126" t="s">
        <v>662</v>
      </c>
      <c r="D91" s="126" t="s">
        <v>90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123">
        <v>35</v>
      </c>
      <c r="B92" s="126" t="s">
        <v>663</v>
      </c>
      <c r="C92" s="126" t="s">
        <v>664</v>
      </c>
      <c r="D92" s="126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15.75" customHeight="1">
      <c r="A93" s="123">
        <v>36</v>
      </c>
      <c r="B93" s="126" t="s">
        <v>665</v>
      </c>
      <c r="C93" s="126" t="s">
        <v>666</v>
      </c>
      <c r="D93" s="126" t="s">
        <v>67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49">
        <v>30</v>
      </c>
      <c r="B94" s="45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49">
        <v>31</v>
      </c>
      <c r="B95" s="45"/>
      <c r="C95" s="9"/>
      <c r="D95" s="10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49">
        <v>32</v>
      </c>
      <c r="B96" s="45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49">
        <v>33</v>
      </c>
      <c r="B97" s="45"/>
      <c r="C97" s="9"/>
      <c r="D97" s="10"/>
      <c r="E97" s="4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22">
        <f t="shared" si="3"/>
        <v>0</v>
      </c>
      <c r="AK97" s="22">
        <f t="shared" si="4"/>
        <v>0</v>
      </c>
      <c r="AL97" s="22">
        <f t="shared" si="5"/>
        <v>0</v>
      </c>
      <c r="AM97" s="22">
        <f t="shared" si="6"/>
        <v>0</v>
      </c>
      <c r="AN97" s="22">
        <f t="shared" si="7"/>
        <v>0</v>
      </c>
      <c r="AO97" s="22">
        <f t="shared" si="8"/>
        <v>0</v>
      </c>
    </row>
    <row r="98" spans="1:41" ht="15.75" customHeight="1">
      <c r="A98" s="49">
        <v>34</v>
      </c>
      <c r="B98" s="45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3"/>
        <v>0</v>
      </c>
      <c r="AK98" s="22">
        <f t="shared" si="4"/>
        <v>0</v>
      </c>
      <c r="AL98" s="22">
        <f t="shared" si="5"/>
        <v>0</v>
      </c>
      <c r="AM98" s="22">
        <f t="shared" si="6"/>
        <v>0</v>
      </c>
      <c r="AN98" s="22">
        <f t="shared" si="7"/>
        <v>0</v>
      </c>
      <c r="AO98" s="22">
        <f t="shared" si="8"/>
        <v>0</v>
      </c>
    </row>
    <row r="99" spans="1:41" ht="15.75" customHeight="1">
      <c r="A99" s="139" t="s">
        <v>13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49">
        <f t="shared" ref="AJ99:AO99" si="15">SUM(AJ58:AJ98)</f>
        <v>0</v>
      </c>
      <c r="AK99" s="49">
        <f t="shared" si="15"/>
        <v>0</v>
      </c>
      <c r="AL99" s="49">
        <f t="shared" si="15"/>
        <v>0</v>
      </c>
      <c r="AM99" s="49">
        <f t="shared" si="15"/>
        <v>0</v>
      </c>
      <c r="AN99" s="49">
        <f t="shared" si="15"/>
        <v>0</v>
      </c>
      <c r="AO99" s="49">
        <f t="shared" si="15"/>
        <v>0</v>
      </c>
    </row>
    <row r="100" spans="1:41">
      <c r="A100" s="20"/>
      <c r="B100" s="20"/>
      <c r="C100" s="140"/>
      <c r="D100" s="140"/>
      <c r="H100" s="4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4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4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40"/>
      <c r="D103" s="14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40"/>
      <c r="D104" s="140"/>
      <c r="E104" s="140"/>
      <c r="F104" s="140"/>
      <c r="G104" s="14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>
      <c r="C105" s="140"/>
      <c r="D105" s="140"/>
      <c r="E105" s="140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40"/>
      <c r="D106" s="14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5:E105"/>
    <mergeCell ref="C106:D106"/>
    <mergeCell ref="C104:G104"/>
    <mergeCell ref="C57:D57"/>
    <mergeCell ref="AP58:AQ58"/>
    <mergeCell ref="AP71:AQ71"/>
    <mergeCell ref="A99:AI99"/>
    <mergeCell ref="C100:D100"/>
    <mergeCell ref="C103:D10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abSelected="1" zoomScale="55" zoomScaleNormal="55" workbookViewId="0">
      <selection activeCell="M19" sqref="M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874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6" t="s">
        <v>116</v>
      </c>
      <c r="AG6" s="146"/>
      <c r="AH6" s="146"/>
      <c r="AI6" s="146"/>
      <c r="AJ6" s="146"/>
      <c r="AK6" s="146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6">
        <v>1</v>
      </c>
      <c r="B9" s="107" t="s">
        <v>126</v>
      </c>
      <c r="C9" s="108" t="s">
        <v>127</v>
      </c>
      <c r="D9" s="109" t="s">
        <v>49</v>
      </c>
      <c r="E9" s="7"/>
      <c r="F9" s="8" t="s">
        <v>883</v>
      </c>
      <c r="G9" s="8" t="s">
        <v>883</v>
      </c>
      <c r="H9" s="8" t="s">
        <v>883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4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3" si="0">COUNTIF(E9:AI9,"P")+2*COUNTIF(F9:AJ9,"2P")</f>
        <v>0</v>
      </c>
      <c r="AL9" s="68">
        <f t="shared" ref="AL9:AL3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96">
        <v>2</v>
      </c>
      <c r="B10" s="107" t="s">
        <v>128</v>
      </c>
      <c r="C10" s="108" t="s">
        <v>129</v>
      </c>
      <c r="D10" s="109" t="s">
        <v>130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4"/>
      <c r="AD10" s="8"/>
      <c r="AE10" s="8"/>
      <c r="AF10" s="8"/>
      <c r="AG10" s="8"/>
      <c r="AH10" s="8"/>
      <c r="AI10" s="8"/>
      <c r="AJ10" s="68">
        <f t="shared" ref="AJ10:AJ3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96">
        <v>3</v>
      </c>
      <c r="B11" s="107" t="s">
        <v>513</v>
      </c>
      <c r="C11" s="108" t="s">
        <v>514</v>
      </c>
      <c r="D11" s="109" t="s">
        <v>110</v>
      </c>
      <c r="E11" s="7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4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96">
        <v>4</v>
      </c>
      <c r="B12" s="107" t="s">
        <v>131</v>
      </c>
      <c r="C12" s="108" t="s">
        <v>132</v>
      </c>
      <c r="D12" s="109" t="s">
        <v>60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4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96">
        <v>5</v>
      </c>
      <c r="B13" s="107" t="s">
        <v>136</v>
      </c>
      <c r="C13" s="108" t="s">
        <v>137</v>
      </c>
      <c r="D13" s="109" t="s">
        <v>135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4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96">
        <v>6</v>
      </c>
      <c r="B14" s="110" t="s">
        <v>524</v>
      </c>
      <c r="C14" s="111" t="s">
        <v>51</v>
      </c>
      <c r="D14" s="112" t="s">
        <v>40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94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92" customFormat="1" ht="30" customHeight="1">
      <c r="A15" s="96">
        <v>7</v>
      </c>
      <c r="B15" s="107" t="s">
        <v>138</v>
      </c>
      <c r="C15" s="108" t="s">
        <v>139</v>
      </c>
      <c r="D15" s="109" t="s">
        <v>140</v>
      </c>
      <c r="E15" s="89"/>
      <c r="F15" s="90"/>
      <c r="G15" s="90"/>
      <c r="H15" s="90"/>
      <c r="I15" s="90"/>
      <c r="J15" s="90"/>
      <c r="K15" s="90"/>
      <c r="L15" s="90"/>
      <c r="M15" s="90" t="s">
        <v>9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4"/>
      <c r="AD15" s="90"/>
      <c r="AE15" s="90"/>
      <c r="AF15" s="90"/>
      <c r="AG15" s="90"/>
      <c r="AH15" s="90"/>
      <c r="AI15" s="90"/>
      <c r="AJ15" s="77">
        <f t="shared" si="2"/>
        <v>0</v>
      </c>
      <c r="AK15" s="77">
        <f t="shared" si="0"/>
        <v>1</v>
      </c>
      <c r="AL15" s="77">
        <f t="shared" si="1"/>
        <v>0</v>
      </c>
      <c r="AM15" s="91"/>
      <c r="AN15" s="91"/>
      <c r="AO15" s="91"/>
    </row>
    <row r="16" spans="1:41" s="36" customFormat="1" ht="30" customHeight="1">
      <c r="A16" s="96">
        <v>8</v>
      </c>
      <c r="B16" s="107" t="s">
        <v>141</v>
      </c>
      <c r="C16" s="108" t="s">
        <v>142</v>
      </c>
      <c r="D16" s="109" t="s">
        <v>143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4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96">
        <v>9</v>
      </c>
      <c r="B17" s="107" t="s">
        <v>144</v>
      </c>
      <c r="C17" s="108" t="s">
        <v>145</v>
      </c>
      <c r="D17" s="109" t="s">
        <v>57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4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96">
        <v>10</v>
      </c>
      <c r="B18" s="107" t="s">
        <v>146</v>
      </c>
      <c r="C18" s="108" t="s">
        <v>147</v>
      </c>
      <c r="D18" s="109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4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96">
        <v>11</v>
      </c>
      <c r="B19" s="107" t="s">
        <v>148</v>
      </c>
      <c r="C19" s="108" t="s">
        <v>149</v>
      </c>
      <c r="D19" s="109" t="s">
        <v>94</v>
      </c>
      <c r="E19" s="7"/>
      <c r="F19" s="8"/>
      <c r="G19" s="8"/>
      <c r="H19" s="8"/>
      <c r="I19" s="8"/>
      <c r="J19" s="8"/>
      <c r="K19" s="8"/>
      <c r="L19" s="8"/>
      <c r="M19" s="8" t="s">
        <v>9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94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96">
        <v>12</v>
      </c>
      <c r="B20" s="107" t="s">
        <v>150</v>
      </c>
      <c r="C20" s="108" t="s">
        <v>151</v>
      </c>
      <c r="D20" s="109" t="s">
        <v>94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94"/>
      <c r="AD20" s="24"/>
      <c r="AE20" s="24"/>
      <c r="AF20" s="24"/>
      <c r="AG20" s="24"/>
      <c r="AH20" s="24"/>
      <c r="AI20" s="24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96">
        <v>13</v>
      </c>
      <c r="B21" s="107" t="s">
        <v>154</v>
      </c>
      <c r="C21" s="108" t="s">
        <v>155</v>
      </c>
      <c r="D21" s="109" t="s">
        <v>99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4"/>
      <c r="AD21" s="8"/>
      <c r="AE21" s="8"/>
      <c r="AF21" s="8"/>
      <c r="AG21" s="8"/>
      <c r="AH21" s="8"/>
      <c r="AI21" s="8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37"/>
      <c r="AN21" s="138"/>
      <c r="AO21" s="67"/>
    </row>
    <row r="22" spans="1:41" s="36" customFormat="1" ht="30" customHeight="1">
      <c r="A22" s="96">
        <v>14</v>
      </c>
      <c r="B22" s="107" t="s">
        <v>156</v>
      </c>
      <c r="C22" s="108" t="s">
        <v>157</v>
      </c>
      <c r="D22" s="109" t="s">
        <v>99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4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67"/>
      <c r="AN22" s="67"/>
      <c r="AO22" s="67"/>
    </row>
    <row r="23" spans="1:41" s="36" customFormat="1" ht="30" customHeight="1">
      <c r="A23" s="96">
        <v>15</v>
      </c>
      <c r="B23" s="107" t="s">
        <v>158</v>
      </c>
      <c r="C23" s="108" t="s">
        <v>159</v>
      </c>
      <c r="D23" s="114" t="s">
        <v>69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4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96">
        <v>16</v>
      </c>
      <c r="B24" s="107" t="s">
        <v>516</v>
      </c>
      <c r="C24" s="108" t="s">
        <v>517</v>
      </c>
      <c r="D24" s="109" t="s">
        <v>97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4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96">
        <v>17</v>
      </c>
      <c r="B25" s="107" t="s">
        <v>163</v>
      </c>
      <c r="C25" s="108" t="s">
        <v>164</v>
      </c>
      <c r="D25" s="109" t="s">
        <v>89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94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96">
        <v>18</v>
      </c>
      <c r="B26" s="107" t="s">
        <v>168</v>
      </c>
      <c r="C26" s="108" t="s">
        <v>81</v>
      </c>
      <c r="D26" s="109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4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96">
        <v>19</v>
      </c>
      <c r="B27" s="107" t="s">
        <v>165</v>
      </c>
      <c r="C27" s="108" t="s">
        <v>166</v>
      </c>
      <c r="D27" s="109" t="s">
        <v>167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94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61" customFormat="1" ht="30" customHeight="1">
      <c r="A28" s="96">
        <v>20</v>
      </c>
      <c r="B28" s="107" t="s">
        <v>170</v>
      </c>
      <c r="C28" s="108" t="s">
        <v>171</v>
      </c>
      <c r="D28" s="109" t="s">
        <v>172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94"/>
      <c r="AD28" s="81"/>
      <c r="AE28" s="81"/>
      <c r="AF28" s="81"/>
      <c r="AG28" s="81"/>
      <c r="AH28" s="81"/>
      <c r="AI28" s="81"/>
      <c r="AJ28" s="60">
        <f t="shared" si="2"/>
        <v>0</v>
      </c>
      <c r="AK28" s="60">
        <f t="shared" si="0"/>
        <v>0</v>
      </c>
      <c r="AL28" s="60">
        <f t="shared" si="1"/>
        <v>0</v>
      </c>
      <c r="AM28" s="59"/>
      <c r="AN28" s="59"/>
      <c r="AO28" s="59"/>
    </row>
    <row r="29" spans="1:41" s="92" customFormat="1" ht="30" customHeight="1">
      <c r="A29" s="96">
        <v>21</v>
      </c>
      <c r="B29" s="107" t="s">
        <v>173</v>
      </c>
      <c r="C29" s="108" t="s">
        <v>115</v>
      </c>
      <c r="D29" s="109" t="s">
        <v>45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4"/>
      <c r="AD29" s="90"/>
      <c r="AE29" s="90"/>
      <c r="AF29" s="90"/>
      <c r="AG29" s="90"/>
      <c r="AH29" s="90"/>
      <c r="AI29" s="90"/>
      <c r="AJ29" s="77">
        <f t="shared" si="2"/>
        <v>0</v>
      </c>
      <c r="AK29" s="77">
        <f t="shared" si="0"/>
        <v>0</v>
      </c>
      <c r="AL29" s="77">
        <f t="shared" si="1"/>
        <v>0</v>
      </c>
      <c r="AM29" s="91"/>
      <c r="AN29" s="91"/>
      <c r="AO29" s="91"/>
    </row>
    <row r="30" spans="1:41" s="36" customFormat="1" ht="30" customHeight="1">
      <c r="A30" s="96">
        <v>22</v>
      </c>
      <c r="B30" s="107" t="s">
        <v>174</v>
      </c>
      <c r="C30" s="108" t="s">
        <v>492</v>
      </c>
      <c r="D30" s="109" t="s">
        <v>46</v>
      </c>
      <c r="E30" s="103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4"/>
      <c r="AE30" s="104"/>
      <c r="AF30" s="104"/>
      <c r="AG30" s="104"/>
      <c r="AH30" s="104"/>
      <c r="AI30" s="104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67"/>
      <c r="AN30" s="67"/>
      <c r="AO30" s="67"/>
    </row>
    <row r="31" spans="1:41" s="36" customFormat="1" ht="30" customHeight="1">
      <c r="A31" s="96">
        <v>23</v>
      </c>
      <c r="B31" s="107" t="s">
        <v>175</v>
      </c>
      <c r="C31" s="108" t="s">
        <v>171</v>
      </c>
      <c r="D31" s="109" t="s">
        <v>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4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96">
        <v>24</v>
      </c>
      <c r="B32" s="107" t="s">
        <v>176</v>
      </c>
      <c r="C32" s="108" t="s">
        <v>493</v>
      </c>
      <c r="D32" s="109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4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96">
        <v>25</v>
      </c>
      <c r="B33" s="107" t="s">
        <v>518</v>
      </c>
      <c r="C33" s="108" t="s">
        <v>510</v>
      </c>
      <c r="D33" s="109" t="s">
        <v>511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4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4" s="36" customFormat="1" ht="48" customHeight="1">
      <c r="A34" s="139" t="s">
        <v>13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68">
        <f>SUM(AJ9:AJ33)</f>
        <v>1</v>
      </c>
      <c r="AK34" s="68">
        <f>SUM(AK9:AK33)</f>
        <v>2</v>
      </c>
      <c r="AL34" s="68">
        <f>SUM(AL9:AL33)</f>
        <v>0</v>
      </c>
      <c r="AM34" s="67"/>
      <c r="AN34" s="20"/>
      <c r="AO34" s="20"/>
      <c r="AP34" s="32"/>
      <c r="AQ34" s="32"/>
      <c r="AR34" s="32"/>
    </row>
    <row r="35" spans="1:44" s="36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67"/>
      <c r="AN35" s="67"/>
      <c r="AO35" s="67"/>
    </row>
    <row r="36" spans="1:44" s="36" customFormat="1" ht="41.25" customHeight="1">
      <c r="A36" s="141" t="s">
        <v>14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2"/>
      <c r="AJ36" s="26" t="s">
        <v>15</v>
      </c>
      <c r="AK36" s="26" t="s">
        <v>16</v>
      </c>
      <c r="AL36" s="26" t="s">
        <v>17</v>
      </c>
      <c r="AM36" s="42" t="s">
        <v>18</v>
      </c>
      <c r="AN36" s="42" t="s">
        <v>19</v>
      </c>
      <c r="AO36" s="42" t="s">
        <v>20</v>
      </c>
    </row>
    <row r="37" spans="1:44" s="36" customFormat="1" ht="30" customHeight="1">
      <c r="A37" s="68" t="s">
        <v>5</v>
      </c>
      <c r="B37" s="66"/>
      <c r="C37" s="143" t="s">
        <v>7</v>
      </c>
      <c r="D37" s="144"/>
      <c r="E37" s="2">
        <v>1</v>
      </c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2">
        <v>7</v>
      </c>
      <c r="L37" s="2">
        <v>8</v>
      </c>
      <c r="M37" s="2">
        <v>9</v>
      </c>
      <c r="N37" s="2">
        <v>10</v>
      </c>
      <c r="O37" s="2">
        <v>11</v>
      </c>
      <c r="P37" s="2">
        <v>12</v>
      </c>
      <c r="Q37" s="2">
        <v>13</v>
      </c>
      <c r="R37" s="2">
        <v>14</v>
      </c>
      <c r="S37" s="2">
        <v>15</v>
      </c>
      <c r="T37" s="2">
        <v>16</v>
      </c>
      <c r="U37" s="2">
        <v>17</v>
      </c>
      <c r="V37" s="2">
        <v>18</v>
      </c>
      <c r="W37" s="2">
        <v>19</v>
      </c>
      <c r="X37" s="2">
        <v>20</v>
      </c>
      <c r="Y37" s="2">
        <v>21</v>
      </c>
      <c r="Z37" s="2">
        <v>22</v>
      </c>
      <c r="AA37" s="2">
        <v>23</v>
      </c>
      <c r="AB37" s="2">
        <v>24</v>
      </c>
      <c r="AC37" s="2">
        <v>25</v>
      </c>
      <c r="AD37" s="2">
        <v>26</v>
      </c>
      <c r="AE37" s="2">
        <v>27</v>
      </c>
      <c r="AF37" s="2">
        <v>28</v>
      </c>
      <c r="AG37" s="2">
        <v>29</v>
      </c>
      <c r="AH37" s="2">
        <v>30</v>
      </c>
      <c r="AI37" s="2">
        <v>31</v>
      </c>
      <c r="AJ37" s="21" t="s">
        <v>21</v>
      </c>
      <c r="AK37" s="21" t="s">
        <v>22</v>
      </c>
      <c r="AL37" s="21" t="s">
        <v>23</v>
      </c>
      <c r="AM37" s="21" t="s">
        <v>24</v>
      </c>
      <c r="AN37" s="27" t="s">
        <v>25</v>
      </c>
      <c r="AO37" s="27" t="s">
        <v>26</v>
      </c>
    </row>
    <row r="38" spans="1:44" s="36" customFormat="1" ht="30" customHeight="1">
      <c r="A38" s="96">
        <v>1</v>
      </c>
      <c r="B38" s="107" t="s">
        <v>124</v>
      </c>
      <c r="C38" s="108" t="s">
        <v>125</v>
      </c>
      <c r="D38" s="109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>COUNTIF(E38:AI38,"BT")</f>
        <v>0</v>
      </c>
      <c r="AK38" s="22">
        <v>0</v>
      </c>
      <c r="AL38" s="22">
        <f>COUNTIF(G38:AK38,"ĐP")</f>
        <v>0</v>
      </c>
      <c r="AM38" s="22">
        <f>COUNTIF(H38:AL38,"CT")</f>
        <v>0</v>
      </c>
      <c r="AN38" s="22">
        <f>COUNTIF(I38:AM38,"HT")</f>
        <v>0</v>
      </c>
      <c r="AO38" s="22">
        <f>COUNTIF(J38:AN38,"VK")</f>
        <v>0</v>
      </c>
      <c r="AP38" s="137"/>
      <c r="AQ38" s="138"/>
    </row>
    <row r="39" spans="1:44" s="36" customFormat="1" ht="30" customHeight="1">
      <c r="A39" s="96">
        <v>2</v>
      </c>
      <c r="B39" s="107" t="s">
        <v>126</v>
      </c>
      <c r="C39" s="108" t="s">
        <v>127</v>
      </c>
      <c r="D39" s="109" t="s">
        <v>49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2">
        <f t="shared" ref="AJ39:AJ71" si="3">COUNTIF(E39:AI39,"BT")</f>
        <v>0</v>
      </c>
      <c r="AK39" s="22">
        <f t="shared" ref="AK39:AK71" si="4">COUNTIF(F39:AJ39,"D")</f>
        <v>0</v>
      </c>
      <c r="AL39" s="22">
        <f t="shared" ref="AL39:AL71" si="5">COUNTIF(G39:AK39,"ĐP")</f>
        <v>0</v>
      </c>
      <c r="AM39" s="22">
        <f t="shared" ref="AM39:AM71" si="6">COUNTIF(H39:AL39,"CT")</f>
        <v>0</v>
      </c>
      <c r="AN39" s="22">
        <f t="shared" ref="AN39:AN71" si="7">COUNTIF(I39:AM39,"HT")</f>
        <v>0</v>
      </c>
      <c r="AO39" s="22">
        <f t="shared" ref="AO39:AO71" si="8">COUNTIF(J39:AN39,"VK")</f>
        <v>0</v>
      </c>
      <c r="AP39" s="67"/>
      <c r="AQ39" s="67"/>
    </row>
    <row r="40" spans="1:44" s="36" customFormat="1" ht="30" customHeight="1">
      <c r="A40" s="96">
        <v>3</v>
      </c>
      <c r="B40" s="107" t="s">
        <v>128</v>
      </c>
      <c r="C40" s="108" t="s">
        <v>129</v>
      </c>
      <c r="D40" s="109" t="s">
        <v>130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96">
        <v>4</v>
      </c>
      <c r="B41" s="107" t="s">
        <v>513</v>
      </c>
      <c r="C41" s="108" t="s">
        <v>514</v>
      </c>
      <c r="D41" s="109" t="s">
        <v>110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96">
        <v>5</v>
      </c>
      <c r="B42" s="107" t="s">
        <v>131</v>
      </c>
      <c r="C42" s="108" t="s">
        <v>132</v>
      </c>
      <c r="D42" s="109" t="s">
        <v>60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96">
        <v>6</v>
      </c>
      <c r="B43" s="107" t="s">
        <v>133</v>
      </c>
      <c r="C43" s="108" t="s">
        <v>134</v>
      </c>
      <c r="D43" s="109" t="s">
        <v>135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96">
        <v>7</v>
      </c>
      <c r="B44" s="107" t="s">
        <v>136</v>
      </c>
      <c r="C44" s="108" t="s">
        <v>137</v>
      </c>
      <c r="D44" s="109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96">
        <v>8</v>
      </c>
      <c r="B45" s="110" t="s">
        <v>524</v>
      </c>
      <c r="C45" s="111" t="s">
        <v>51</v>
      </c>
      <c r="D45" s="112" t="s">
        <v>40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96">
        <v>9</v>
      </c>
      <c r="B46" s="107" t="s">
        <v>138</v>
      </c>
      <c r="C46" s="108" t="s">
        <v>139</v>
      </c>
      <c r="D46" s="109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96">
        <v>10</v>
      </c>
      <c r="B47" s="107" t="s">
        <v>141</v>
      </c>
      <c r="C47" s="108" t="s">
        <v>142</v>
      </c>
      <c r="D47" s="109" t="s">
        <v>143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96">
        <v>11</v>
      </c>
      <c r="B48" s="107" t="s">
        <v>515</v>
      </c>
      <c r="C48" s="108" t="s">
        <v>192</v>
      </c>
      <c r="D48" s="109" t="s">
        <v>193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96">
        <v>12</v>
      </c>
      <c r="B49" s="107" t="s">
        <v>144</v>
      </c>
      <c r="C49" s="108" t="s">
        <v>145</v>
      </c>
      <c r="D49" s="109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96">
        <v>13</v>
      </c>
      <c r="B50" s="107" t="s">
        <v>146</v>
      </c>
      <c r="C50" s="108" t="s">
        <v>147</v>
      </c>
      <c r="D50" s="109" t="s">
        <v>57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96">
        <v>14</v>
      </c>
      <c r="B51" s="107" t="s">
        <v>148</v>
      </c>
      <c r="C51" s="108" t="s">
        <v>149</v>
      </c>
      <c r="D51" s="109" t="s">
        <v>94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137"/>
      <c r="AQ51" s="138"/>
    </row>
    <row r="52" spans="1:43" s="36" customFormat="1" ht="30" customHeight="1">
      <c r="A52" s="96">
        <v>15</v>
      </c>
      <c r="B52" s="107" t="s">
        <v>150</v>
      </c>
      <c r="C52" s="108" t="s">
        <v>151</v>
      </c>
      <c r="D52" s="109" t="s">
        <v>94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6">
        <v>16</v>
      </c>
      <c r="B53" s="107" t="s">
        <v>152</v>
      </c>
      <c r="C53" s="113" t="s">
        <v>153</v>
      </c>
      <c r="D53" s="109" t="s">
        <v>94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6">
        <v>17</v>
      </c>
      <c r="B54" s="107" t="s">
        <v>154</v>
      </c>
      <c r="C54" s="108" t="s">
        <v>155</v>
      </c>
      <c r="D54" s="109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6">
        <v>18</v>
      </c>
      <c r="B55" s="107" t="s">
        <v>156</v>
      </c>
      <c r="C55" s="108" t="s">
        <v>157</v>
      </c>
      <c r="D55" s="109" t="s">
        <v>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6">
        <v>19</v>
      </c>
      <c r="B56" s="107" t="s">
        <v>158</v>
      </c>
      <c r="C56" s="108" t="s">
        <v>159</v>
      </c>
      <c r="D56" s="114" t="s">
        <v>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6">
        <v>20</v>
      </c>
      <c r="B57" s="107" t="s">
        <v>516</v>
      </c>
      <c r="C57" s="108" t="s">
        <v>517</v>
      </c>
      <c r="D57" s="109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6">
        <v>21</v>
      </c>
      <c r="B58" s="107" t="s">
        <v>160</v>
      </c>
      <c r="C58" s="108" t="s">
        <v>161</v>
      </c>
      <c r="D58" s="109" t="s">
        <v>162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6">
        <v>22</v>
      </c>
      <c r="B59" s="107" t="s">
        <v>163</v>
      </c>
      <c r="C59" s="108" t="s">
        <v>164</v>
      </c>
      <c r="D59" s="109" t="s">
        <v>89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6">
        <v>23</v>
      </c>
      <c r="B60" s="107" t="s">
        <v>168</v>
      </c>
      <c r="C60" s="108" t="s">
        <v>81</v>
      </c>
      <c r="D60" s="109" t="s">
        <v>169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6">
        <v>24</v>
      </c>
      <c r="B61" s="107" t="s">
        <v>165</v>
      </c>
      <c r="C61" s="108" t="s">
        <v>166</v>
      </c>
      <c r="D61" s="109" t="s">
        <v>167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6">
        <v>25</v>
      </c>
      <c r="B62" s="107" t="s">
        <v>170</v>
      </c>
      <c r="C62" s="108" t="s">
        <v>171</v>
      </c>
      <c r="D62" s="109" t="s">
        <v>172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6">
        <v>26</v>
      </c>
      <c r="B63" s="107" t="s">
        <v>173</v>
      </c>
      <c r="C63" s="108" t="s">
        <v>115</v>
      </c>
      <c r="D63" s="109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6">
        <v>27</v>
      </c>
      <c r="B64" s="107" t="s">
        <v>174</v>
      </c>
      <c r="C64" s="108" t="s">
        <v>492</v>
      </c>
      <c r="D64" s="109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6">
        <v>28</v>
      </c>
      <c r="B65" s="107" t="s">
        <v>175</v>
      </c>
      <c r="C65" s="108" t="s">
        <v>171</v>
      </c>
      <c r="D65" s="109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6">
        <v>29</v>
      </c>
      <c r="B66" s="107" t="s">
        <v>176</v>
      </c>
      <c r="C66" s="108" t="s">
        <v>493</v>
      </c>
      <c r="D66" s="109" t="s">
        <v>67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6">
        <v>30</v>
      </c>
      <c r="B67" s="107" t="s">
        <v>518</v>
      </c>
      <c r="C67" s="108" t="s">
        <v>510</v>
      </c>
      <c r="D67" s="109" t="s">
        <v>511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96">
        <v>31</v>
      </c>
      <c r="B68" s="107" t="s">
        <v>177</v>
      </c>
      <c r="C68" s="108" t="s">
        <v>178</v>
      </c>
      <c r="D68" s="109" t="s">
        <v>61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96">
        <v>32</v>
      </c>
      <c r="B69" s="96"/>
      <c r="C69" s="97"/>
      <c r="D69" s="98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.75" customHeight="1">
      <c r="A70" s="68">
        <v>33</v>
      </c>
      <c r="B70" s="66"/>
      <c r="C70" s="9"/>
      <c r="D70" s="10"/>
      <c r="E70" s="6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.75" customHeight="1">
      <c r="A71" s="68">
        <v>34</v>
      </c>
      <c r="B71" s="6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ht="51" customHeight="1">
      <c r="A72" s="139" t="s">
        <v>13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68">
        <f t="shared" ref="AJ72:AO72" si="9">SUM(AJ38:AJ71)</f>
        <v>0</v>
      </c>
      <c r="AK72" s="68">
        <f t="shared" si="9"/>
        <v>0</v>
      </c>
      <c r="AL72" s="68">
        <f t="shared" si="9"/>
        <v>0</v>
      </c>
      <c r="AM72" s="68">
        <f t="shared" si="9"/>
        <v>0</v>
      </c>
      <c r="AN72" s="68">
        <f t="shared" si="9"/>
        <v>0</v>
      </c>
      <c r="AO72" s="68">
        <f t="shared" si="9"/>
        <v>0</v>
      </c>
    </row>
    <row r="73" spans="1:41" ht="15.75" customHeight="1">
      <c r="A73" s="20"/>
      <c r="B73" s="20"/>
      <c r="C73" s="140"/>
      <c r="D73" s="140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6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6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40"/>
      <c r="D76" s="140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40"/>
      <c r="D77" s="140"/>
      <c r="E77" s="140"/>
      <c r="F77" s="140"/>
      <c r="G77" s="140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1" ht="15.75" customHeight="1">
      <c r="C78" s="140"/>
      <c r="D78" s="140"/>
      <c r="E78" s="140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1" ht="15.75" customHeight="1">
      <c r="C79" s="140"/>
      <c r="D79" s="14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</sheetData>
  <mergeCells count="20">
    <mergeCell ref="AP38:AQ38"/>
    <mergeCell ref="AP51:AQ51"/>
    <mergeCell ref="A72:AI72"/>
    <mergeCell ref="C73:D73"/>
    <mergeCell ref="C76:D76"/>
    <mergeCell ref="AM21:AN21"/>
    <mergeCell ref="A34:AI34"/>
    <mergeCell ref="A36:AI36"/>
    <mergeCell ref="C78:E78"/>
    <mergeCell ref="C79:D79"/>
    <mergeCell ref="C77:G77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8"/>
  <sheetViews>
    <sheetView topLeftCell="A3" zoomScale="55" zoomScaleNormal="55" workbookViewId="0">
      <selection activeCell="K16" sqref="K1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874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6" t="s">
        <v>117</v>
      </c>
      <c r="AG6" s="146"/>
      <c r="AH6" s="146"/>
      <c r="AI6" s="146"/>
      <c r="AJ6" s="146"/>
      <c r="AK6" s="146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179</v>
      </c>
      <c r="C9" s="116" t="s">
        <v>180</v>
      </c>
      <c r="D9" s="130" t="s">
        <v>181</v>
      </c>
      <c r="E9" s="7"/>
      <c r="F9" s="8" t="s">
        <v>9</v>
      </c>
      <c r="G9" s="8" t="s">
        <v>9</v>
      </c>
      <c r="H9" s="94"/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2" si="0">COUNTIF(E9:AI9,"P")+2*COUNTIF(F9:AJ9,"2P")</f>
        <v>2</v>
      </c>
      <c r="AL9" s="68">
        <f t="shared" ref="AL9:AL32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182</v>
      </c>
      <c r="C10" s="116" t="s">
        <v>183</v>
      </c>
      <c r="D10" s="130" t="s">
        <v>38</v>
      </c>
      <c r="E10" s="7"/>
      <c r="F10" s="8"/>
      <c r="G10" s="8" t="s">
        <v>887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2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184</v>
      </c>
      <c r="C11" s="116" t="s">
        <v>185</v>
      </c>
      <c r="D11" s="130" t="s">
        <v>91</v>
      </c>
      <c r="E11" s="7"/>
      <c r="F11" s="8" t="s">
        <v>9</v>
      </c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186</v>
      </c>
      <c r="C12" s="116" t="s">
        <v>187</v>
      </c>
      <c r="D12" s="130" t="s">
        <v>102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188</v>
      </c>
      <c r="C13" s="131" t="s">
        <v>189</v>
      </c>
      <c r="D13" s="132" t="s">
        <v>27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33" t="s">
        <v>190</v>
      </c>
      <c r="C14" s="134" t="s">
        <v>191</v>
      </c>
      <c r="D14" s="135" t="s">
        <v>56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0" t="s">
        <v>525</v>
      </c>
      <c r="C15" s="111" t="s">
        <v>526</v>
      </c>
      <c r="D15" s="112" t="s">
        <v>41</v>
      </c>
      <c r="E15" s="8"/>
      <c r="F15" s="8"/>
      <c r="G15" s="8"/>
      <c r="H15" s="94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194</v>
      </c>
      <c r="C16" s="116" t="s">
        <v>195</v>
      </c>
      <c r="D16" s="130" t="s">
        <v>65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5" t="s">
        <v>196</v>
      </c>
      <c r="C17" s="116" t="s">
        <v>197</v>
      </c>
      <c r="D17" s="130" t="s">
        <v>198</v>
      </c>
      <c r="E17" s="8"/>
      <c r="F17" s="8"/>
      <c r="G17" s="8"/>
      <c r="H17" s="94"/>
      <c r="I17" s="8"/>
      <c r="J17" s="8"/>
      <c r="K17" s="8" t="s">
        <v>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5" t="s">
        <v>494</v>
      </c>
      <c r="C18" s="116" t="s">
        <v>495</v>
      </c>
      <c r="D18" s="130" t="s">
        <v>99</v>
      </c>
      <c r="E18" s="8"/>
      <c r="F18" s="8"/>
      <c r="G18" s="8"/>
      <c r="H18" s="94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1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5" t="s">
        <v>199</v>
      </c>
      <c r="C19" s="116" t="s">
        <v>200</v>
      </c>
      <c r="D19" s="130" t="s">
        <v>99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5" t="s">
        <v>496</v>
      </c>
      <c r="C20" s="116" t="s">
        <v>236</v>
      </c>
      <c r="D20" s="130" t="s">
        <v>58</v>
      </c>
      <c r="E20" s="8"/>
      <c r="F20" s="8"/>
      <c r="G20" s="8" t="s">
        <v>9</v>
      </c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5" t="s">
        <v>201</v>
      </c>
      <c r="C21" s="116" t="s">
        <v>202</v>
      </c>
      <c r="D21" s="130" t="s">
        <v>203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5" t="s">
        <v>497</v>
      </c>
      <c r="C22" s="116" t="s">
        <v>498</v>
      </c>
      <c r="D22" s="130" t="s">
        <v>93</v>
      </c>
      <c r="E22" s="8"/>
      <c r="F22" s="8"/>
      <c r="G22" s="8"/>
      <c r="H22" s="94"/>
      <c r="I22" s="8"/>
      <c r="J22" s="8"/>
      <c r="K22" s="8" t="s">
        <v>9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1</v>
      </c>
      <c r="AL22" s="68">
        <f t="shared" si="1"/>
        <v>0</v>
      </c>
      <c r="AM22" s="137"/>
      <c r="AN22" s="138"/>
      <c r="AO22" s="67"/>
    </row>
    <row r="23" spans="1:41" s="36" customFormat="1" ht="30" customHeight="1">
      <c r="A23" s="86">
        <v>15</v>
      </c>
      <c r="B23" s="115" t="s">
        <v>204</v>
      </c>
      <c r="C23" s="116" t="s">
        <v>205</v>
      </c>
      <c r="D23" s="130" t="s">
        <v>44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5" t="s">
        <v>206</v>
      </c>
      <c r="C24" s="116" t="s">
        <v>207</v>
      </c>
      <c r="D24" s="130" t="s">
        <v>208</v>
      </c>
      <c r="E24" s="8"/>
      <c r="F24" s="8"/>
      <c r="G24" s="8" t="s">
        <v>9</v>
      </c>
      <c r="H24" s="94"/>
      <c r="I24" s="8"/>
      <c r="J24" s="8"/>
      <c r="K24" s="8" t="s">
        <v>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2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5" t="s">
        <v>209</v>
      </c>
      <c r="C25" s="116" t="s">
        <v>210</v>
      </c>
      <c r="D25" s="130" t="s">
        <v>30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86">
        <v>18</v>
      </c>
      <c r="B26" s="115" t="s">
        <v>211</v>
      </c>
      <c r="C26" s="116" t="s">
        <v>212</v>
      </c>
      <c r="D26" s="130" t="s">
        <v>30</v>
      </c>
      <c r="E26" s="8"/>
      <c r="F26" s="8"/>
      <c r="G26" s="8"/>
      <c r="H26" s="94" t="s">
        <v>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1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5" t="s">
        <v>213</v>
      </c>
      <c r="C27" s="116" t="s">
        <v>214</v>
      </c>
      <c r="D27" s="130" t="s">
        <v>30</v>
      </c>
      <c r="E27" s="8"/>
      <c r="F27" s="8" t="s">
        <v>9</v>
      </c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1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5" t="s">
        <v>215</v>
      </c>
      <c r="C28" s="116" t="s">
        <v>216</v>
      </c>
      <c r="D28" s="130" t="s">
        <v>32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5" t="s">
        <v>217</v>
      </c>
      <c r="C29" s="116" t="s">
        <v>218</v>
      </c>
      <c r="D29" s="130" t="s">
        <v>46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5" t="s">
        <v>219</v>
      </c>
      <c r="C30" s="116" t="s">
        <v>220</v>
      </c>
      <c r="D30" s="130" t="s">
        <v>221</v>
      </c>
      <c r="E30" s="8"/>
      <c r="F30" s="8"/>
      <c r="G30" s="8"/>
      <c r="H30" s="94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86">
        <v>23</v>
      </c>
      <c r="B31" s="115" t="s">
        <v>222</v>
      </c>
      <c r="C31" s="116" t="s">
        <v>223</v>
      </c>
      <c r="D31" s="130" t="s">
        <v>224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5" t="s">
        <v>225</v>
      </c>
      <c r="C32" s="116" t="s">
        <v>226</v>
      </c>
      <c r="D32" s="130" t="s">
        <v>52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48" customHeight="1">
      <c r="A33" s="139" t="s">
        <v>13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68">
        <f>SUM(AJ9:AJ32)</f>
        <v>0</v>
      </c>
      <c r="AK33" s="68">
        <f>SUM(AK9:AK32)</f>
        <v>13</v>
      </c>
      <c r="AL33" s="68">
        <f>SUM(AL9:AL32)</f>
        <v>0</v>
      </c>
      <c r="AM33" s="67"/>
      <c r="AN33" s="20"/>
      <c r="AO33" s="20"/>
      <c r="AP33" s="32"/>
      <c r="AQ33" s="32"/>
      <c r="AR33" s="32"/>
    </row>
    <row r="34" spans="1:44" s="36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7"/>
      <c r="AN34" s="67"/>
      <c r="AO34" s="67"/>
    </row>
    <row r="35" spans="1:44" s="36" customFormat="1" ht="41.25" customHeight="1">
      <c r="A35" s="141" t="s">
        <v>14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2"/>
      <c r="AJ35" s="26" t="s">
        <v>15</v>
      </c>
      <c r="AK35" s="26" t="s">
        <v>16</v>
      </c>
      <c r="AL35" s="26" t="s">
        <v>17</v>
      </c>
      <c r="AM35" s="42" t="s">
        <v>18</v>
      </c>
      <c r="AN35" s="42" t="s">
        <v>19</v>
      </c>
      <c r="AO35" s="42" t="s">
        <v>20</v>
      </c>
    </row>
    <row r="36" spans="1:44" s="36" customFormat="1" ht="30" customHeight="1">
      <c r="A36" s="68" t="s">
        <v>5</v>
      </c>
      <c r="B36" s="66"/>
      <c r="C36" s="143" t="s">
        <v>7</v>
      </c>
      <c r="D36" s="144"/>
      <c r="E36" s="2">
        <v>1</v>
      </c>
      <c r="F36" s="2">
        <v>2</v>
      </c>
      <c r="G36" s="2">
        <v>3</v>
      </c>
      <c r="H36" s="2">
        <v>4</v>
      </c>
      <c r="I36" s="2">
        <v>5</v>
      </c>
      <c r="J36" s="2">
        <v>6</v>
      </c>
      <c r="K36" s="2">
        <v>7</v>
      </c>
      <c r="L36" s="2">
        <v>8</v>
      </c>
      <c r="M36" s="2">
        <v>9</v>
      </c>
      <c r="N36" s="2">
        <v>10</v>
      </c>
      <c r="O36" s="2">
        <v>11</v>
      </c>
      <c r="P36" s="2">
        <v>12</v>
      </c>
      <c r="Q36" s="2">
        <v>13</v>
      </c>
      <c r="R36" s="2">
        <v>14</v>
      </c>
      <c r="S36" s="2">
        <v>15</v>
      </c>
      <c r="T36" s="2">
        <v>16</v>
      </c>
      <c r="U36" s="2">
        <v>17</v>
      </c>
      <c r="V36" s="2">
        <v>18</v>
      </c>
      <c r="W36" s="2">
        <v>19</v>
      </c>
      <c r="X36" s="2">
        <v>20</v>
      </c>
      <c r="Y36" s="2">
        <v>21</v>
      </c>
      <c r="Z36" s="2">
        <v>22</v>
      </c>
      <c r="AA36" s="2">
        <v>23</v>
      </c>
      <c r="AB36" s="2">
        <v>24</v>
      </c>
      <c r="AC36" s="2">
        <v>25</v>
      </c>
      <c r="AD36" s="2">
        <v>26</v>
      </c>
      <c r="AE36" s="2">
        <v>27</v>
      </c>
      <c r="AF36" s="2">
        <v>28</v>
      </c>
      <c r="AG36" s="2">
        <v>29</v>
      </c>
      <c r="AH36" s="2">
        <v>30</v>
      </c>
      <c r="AI36" s="2">
        <v>31</v>
      </c>
      <c r="AJ36" s="21" t="s">
        <v>21</v>
      </c>
      <c r="AK36" s="21" t="s">
        <v>22</v>
      </c>
      <c r="AL36" s="21" t="s">
        <v>23</v>
      </c>
      <c r="AM36" s="21" t="s">
        <v>24</v>
      </c>
      <c r="AN36" s="27" t="s">
        <v>25</v>
      </c>
      <c r="AO36" s="27" t="s">
        <v>26</v>
      </c>
    </row>
    <row r="37" spans="1:44" s="36" customFormat="1" ht="30" customHeight="1">
      <c r="A37" s="86">
        <v>1</v>
      </c>
      <c r="B37" s="115" t="s">
        <v>179</v>
      </c>
      <c r="C37" s="116" t="s">
        <v>180</v>
      </c>
      <c r="D37" s="117" t="s">
        <v>181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>COUNTIF(E37:AI37,"BT")</f>
        <v>0</v>
      </c>
      <c r="AK37" s="22">
        <f>COUNTIF(F37:AJ37,"D")</f>
        <v>0</v>
      </c>
      <c r="AL37" s="22">
        <f>COUNTIF(G37:AK37,"ĐP")</f>
        <v>0</v>
      </c>
      <c r="AM37" s="22">
        <f>COUNTIF(H37:AL37,"CT")</f>
        <v>0</v>
      </c>
      <c r="AN37" s="22">
        <f>COUNTIF(I37:AM37,"HT")</f>
        <v>0</v>
      </c>
      <c r="AO37" s="22">
        <f>COUNTIF(J37:AN37,"VK")</f>
        <v>0</v>
      </c>
      <c r="AP37" s="137"/>
      <c r="AQ37" s="138"/>
    </row>
    <row r="38" spans="1:44" s="36" customFormat="1" ht="30" customHeight="1">
      <c r="A38" s="86">
        <v>2</v>
      </c>
      <c r="B38" s="115" t="s">
        <v>182</v>
      </c>
      <c r="C38" s="116" t="s">
        <v>183</v>
      </c>
      <c r="D38" s="117" t="s">
        <v>38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2">
        <f t="shared" ref="AJ38:AJ60" si="3">COUNTIF(E38:AI38,"BT")</f>
        <v>0</v>
      </c>
      <c r="AK38" s="22">
        <f t="shared" ref="AK38:AK60" si="4">COUNTIF(F38:AJ38,"D")</f>
        <v>0</v>
      </c>
      <c r="AL38" s="22">
        <f t="shared" ref="AL38:AL60" si="5">COUNTIF(G38:AK38,"ĐP")</f>
        <v>0</v>
      </c>
      <c r="AM38" s="22">
        <f t="shared" ref="AM38:AM60" si="6">COUNTIF(H38:AL38,"CT")</f>
        <v>0</v>
      </c>
      <c r="AN38" s="22">
        <f t="shared" ref="AN38:AN60" si="7">COUNTIF(I38:AM38,"HT")</f>
        <v>0</v>
      </c>
      <c r="AO38" s="22">
        <f t="shared" ref="AO38:AO60" si="8">COUNTIF(J38:AN38,"VK")</f>
        <v>0</v>
      </c>
      <c r="AP38" s="67"/>
      <c r="AQ38" s="67"/>
    </row>
    <row r="39" spans="1:44" s="36" customFormat="1" ht="30" customHeight="1">
      <c r="A39" s="86">
        <v>3</v>
      </c>
      <c r="B39" s="115" t="s">
        <v>184</v>
      </c>
      <c r="C39" s="116" t="s">
        <v>185</v>
      </c>
      <c r="D39" s="117" t="s">
        <v>91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4" s="36" customFormat="1" ht="30" customHeight="1">
      <c r="A40" s="86">
        <v>4</v>
      </c>
      <c r="B40" s="115" t="s">
        <v>186</v>
      </c>
      <c r="C40" s="116" t="s">
        <v>187</v>
      </c>
      <c r="D40" s="117" t="s">
        <v>102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86">
        <v>5</v>
      </c>
      <c r="B41" s="115" t="s">
        <v>188</v>
      </c>
      <c r="C41" s="116" t="s">
        <v>189</v>
      </c>
      <c r="D41" s="117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6">
        <v>6</v>
      </c>
      <c r="B42" s="115" t="s">
        <v>190</v>
      </c>
      <c r="C42" s="116" t="s">
        <v>191</v>
      </c>
      <c r="D42" s="117" t="s">
        <v>56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6">
        <v>7</v>
      </c>
      <c r="B43" s="115" t="s">
        <v>525</v>
      </c>
      <c r="C43" s="116" t="s">
        <v>526</v>
      </c>
      <c r="D43" s="117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6">
        <v>8</v>
      </c>
      <c r="B44" s="110" t="s">
        <v>194</v>
      </c>
      <c r="C44" s="111" t="s">
        <v>195</v>
      </c>
      <c r="D44" s="118" t="s">
        <v>65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6">
        <v>9</v>
      </c>
      <c r="B45" s="115" t="s">
        <v>196</v>
      </c>
      <c r="C45" s="116" t="s">
        <v>197</v>
      </c>
      <c r="D45" s="117" t="s">
        <v>198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6">
        <v>10</v>
      </c>
      <c r="B46" s="115" t="s">
        <v>494</v>
      </c>
      <c r="C46" s="116" t="s">
        <v>495</v>
      </c>
      <c r="D46" s="117" t="s">
        <v>99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6">
        <v>11</v>
      </c>
      <c r="B47" s="115" t="s">
        <v>199</v>
      </c>
      <c r="C47" s="116" t="s">
        <v>200</v>
      </c>
      <c r="D47" s="117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6">
        <v>12</v>
      </c>
      <c r="B48" s="115" t="s">
        <v>496</v>
      </c>
      <c r="C48" s="116" t="s">
        <v>236</v>
      </c>
      <c r="D48" s="117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6">
        <v>13</v>
      </c>
      <c r="B49" s="115" t="s">
        <v>201</v>
      </c>
      <c r="C49" s="116" t="s">
        <v>202</v>
      </c>
      <c r="D49" s="117" t="s">
        <v>203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6">
        <v>14</v>
      </c>
      <c r="B50" s="115" t="s">
        <v>497</v>
      </c>
      <c r="C50" s="116" t="s">
        <v>498</v>
      </c>
      <c r="D50" s="117" t="s">
        <v>93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137"/>
      <c r="AQ50" s="138"/>
    </row>
    <row r="51" spans="1:43" s="36" customFormat="1" ht="30" customHeight="1">
      <c r="A51" s="86">
        <v>15</v>
      </c>
      <c r="B51" s="115" t="s">
        <v>204</v>
      </c>
      <c r="C51" s="116" t="s">
        <v>205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16</v>
      </c>
      <c r="B52" s="115" t="s">
        <v>206</v>
      </c>
      <c r="C52" s="116" t="s">
        <v>207</v>
      </c>
      <c r="D52" s="117" t="s">
        <v>208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17</v>
      </c>
      <c r="B53" s="115" t="s">
        <v>209</v>
      </c>
      <c r="C53" s="116" t="s">
        <v>210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18</v>
      </c>
      <c r="B54" s="115" t="s">
        <v>211</v>
      </c>
      <c r="C54" s="116" t="s">
        <v>212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19</v>
      </c>
      <c r="B55" s="115" t="s">
        <v>213</v>
      </c>
      <c r="C55" s="116" t="s">
        <v>214</v>
      </c>
      <c r="D55" s="117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20</v>
      </c>
      <c r="B56" s="115" t="s">
        <v>215</v>
      </c>
      <c r="C56" s="116" t="s">
        <v>216</v>
      </c>
      <c r="D56" s="117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21</v>
      </c>
      <c r="B57" s="115" t="s">
        <v>217</v>
      </c>
      <c r="C57" s="116" t="s">
        <v>218</v>
      </c>
      <c r="D57" s="117" t="s">
        <v>46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22</v>
      </c>
      <c r="B58" s="115" t="s">
        <v>219</v>
      </c>
      <c r="C58" s="116" t="s">
        <v>220</v>
      </c>
      <c r="D58" s="117" t="s">
        <v>221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23</v>
      </c>
      <c r="B59" s="115" t="s">
        <v>222</v>
      </c>
      <c r="C59" s="116" t="s">
        <v>223</v>
      </c>
      <c r="D59" s="117" t="s">
        <v>224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24</v>
      </c>
      <c r="B60" s="115" t="s">
        <v>225</v>
      </c>
      <c r="C60" s="116" t="s">
        <v>226</v>
      </c>
      <c r="D60" s="117" t="s">
        <v>52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ht="51" customHeight="1">
      <c r="A61" s="139" t="s">
        <v>13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68">
        <f t="shared" ref="AJ61:AO61" si="9">SUM(AJ37:AJ60)</f>
        <v>0</v>
      </c>
      <c r="AK61" s="68">
        <f t="shared" si="9"/>
        <v>0</v>
      </c>
      <c r="AL61" s="68">
        <f t="shared" si="9"/>
        <v>0</v>
      </c>
      <c r="AM61" s="68">
        <f t="shared" si="9"/>
        <v>0</v>
      </c>
      <c r="AN61" s="68">
        <f t="shared" si="9"/>
        <v>0</v>
      </c>
      <c r="AO61" s="68">
        <f t="shared" si="9"/>
        <v>0</v>
      </c>
    </row>
    <row r="62" spans="1:43" ht="15.75" customHeight="1">
      <c r="A62" s="20"/>
      <c r="B62" s="20"/>
      <c r="C62" s="140"/>
      <c r="D62" s="140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3" ht="15.75" customHeight="1">
      <c r="C63" s="69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3" ht="15.75" customHeight="1">
      <c r="C64" s="6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3:38" ht="15.75" customHeight="1">
      <c r="C65" s="140"/>
      <c r="D65" s="140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3:38" ht="15.75" customHeight="1">
      <c r="C66" s="140"/>
      <c r="D66" s="140"/>
      <c r="E66" s="140"/>
      <c r="F66" s="140"/>
      <c r="G66" s="140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3:38" ht="15.75" customHeight="1">
      <c r="C67" s="140"/>
      <c r="D67" s="140"/>
      <c r="E67" s="140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3:38" ht="15.75" customHeight="1">
      <c r="C68" s="140"/>
      <c r="D68" s="140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</sheetData>
  <mergeCells count="20">
    <mergeCell ref="AP37:AQ37"/>
    <mergeCell ref="AP50:AQ50"/>
    <mergeCell ref="A61:AI61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zoomScale="55" zoomScaleNormal="55" workbookViewId="0">
      <selection activeCell="M24" sqref="M2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874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6" t="s">
        <v>118</v>
      </c>
      <c r="AG6" s="146"/>
      <c r="AH6" s="146"/>
      <c r="AI6" s="146"/>
      <c r="AJ6" s="146"/>
      <c r="AK6" s="146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499</v>
      </c>
      <c r="C9" s="116" t="s">
        <v>500</v>
      </c>
      <c r="D9" s="117" t="s">
        <v>49</v>
      </c>
      <c r="E9" s="7"/>
      <c r="F9" s="8"/>
      <c r="G9" s="8" t="s">
        <v>8</v>
      </c>
      <c r="H9" s="8" t="s">
        <v>10</v>
      </c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1</v>
      </c>
      <c r="AK9" s="68">
        <f t="shared" ref="AK9:AK27" si="0">COUNTIF(E9:AI9,"P")+2*COUNTIF(F9:AJ9,"2P")</f>
        <v>0</v>
      </c>
      <c r="AL9" s="68">
        <f t="shared" ref="AL9:AL27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227</v>
      </c>
      <c r="C10" s="116" t="s">
        <v>228</v>
      </c>
      <c r="D10" s="117" t="s">
        <v>40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7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229</v>
      </c>
      <c r="C11" s="116" t="s">
        <v>230</v>
      </c>
      <c r="D11" s="117" t="s">
        <v>102</v>
      </c>
      <c r="E11" s="7"/>
      <c r="F11" s="8"/>
      <c r="G11" s="8"/>
      <c r="H11" s="8"/>
      <c r="I11" s="8" t="s">
        <v>10</v>
      </c>
      <c r="J11" s="8"/>
      <c r="K11" s="8" t="s">
        <v>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231</v>
      </c>
      <c r="C12" s="116" t="s">
        <v>232</v>
      </c>
      <c r="D12" s="117" t="s">
        <v>84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233</v>
      </c>
      <c r="C13" s="116" t="s">
        <v>234</v>
      </c>
      <c r="D13" s="117" t="s">
        <v>57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235</v>
      </c>
      <c r="C14" s="116" t="s">
        <v>236</v>
      </c>
      <c r="D14" s="117" t="s">
        <v>42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237</v>
      </c>
      <c r="C15" s="116" t="s">
        <v>238</v>
      </c>
      <c r="D15" s="117" t="s">
        <v>94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239</v>
      </c>
      <c r="C16" s="116" t="s">
        <v>240</v>
      </c>
      <c r="D16" s="117" t="s">
        <v>241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5" t="s">
        <v>242</v>
      </c>
      <c r="C17" s="116" t="s">
        <v>243</v>
      </c>
      <c r="D17" s="117" t="s">
        <v>96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5" t="s">
        <v>244</v>
      </c>
      <c r="C18" s="116" t="s">
        <v>245</v>
      </c>
      <c r="D18" s="117" t="s">
        <v>104</v>
      </c>
      <c r="E18" s="8"/>
      <c r="F18" s="8"/>
      <c r="G18" s="8" t="s">
        <v>8</v>
      </c>
      <c r="H18" s="8" t="s">
        <v>8</v>
      </c>
      <c r="I18" s="8"/>
      <c r="J18" s="8"/>
      <c r="K18" s="8" t="s">
        <v>8</v>
      </c>
      <c r="L18" s="8"/>
      <c r="M18" s="8" t="s">
        <v>8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4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5" t="s">
        <v>246</v>
      </c>
      <c r="C19" s="116" t="s">
        <v>247</v>
      </c>
      <c r="D19" s="117" t="s">
        <v>248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5" t="s">
        <v>249</v>
      </c>
      <c r="C20" s="116" t="s">
        <v>250</v>
      </c>
      <c r="D20" s="117" t="s">
        <v>251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5" t="s">
        <v>252</v>
      </c>
      <c r="C21" s="116" t="s">
        <v>253</v>
      </c>
      <c r="D21" s="117" t="s">
        <v>78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5">
        <v>1910050031</v>
      </c>
      <c r="C22" s="116" t="s">
        <v>519</v>
      </c>
      <c r="D22" s="117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7"/>
      <c r="AN22" s="138"/>
      <c r="AO22" s="67"/>
    </row>
    <row r="23" spans="1:44" s="36" customFormat="1" ht="30" customHeight="1">
      <c r="A23" s="86">
        <v>15</v>
      </c>
      <c r="B23" s="115" t="s">
        <v>254</v>
      </c>
      <c r="C23" s="116" t="s">
        <v>88</v>
      </c>
      <c r="D23" s="117" t="s">
        <v>78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5" t="s">
        <v>255</v>
      </c>
      <c r="C24" s="116" t="s">
        <v>256</v>
      </c>
      <c r="D24" s="117" t="s">
        <v>257</v>
      </c>
      <c r="E24" s="8"/>
      <c r="F24" s="8"/>
      <c r="G24" s="8"/>
      <c r="H24" s="8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5" t="s">
        <v>258</v>
      </c>
      <c r="C25" s="116" t="s">
        <v>259</v>
      </c>
      <c r="D25" s="117" t="s">
        <v>45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5" t="s">
        <v>262</v>
      </c>
      <c r="C26" s="116" t="s">
        <v>113</v>
      </c>
      <c r="D26" s="117" t="s">
        <v>263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129">
        <f t="shared" ref="AJ26" si="3">COUNTIF(E26:AI26,"K")+2*COUNTIF(E26:AI26,"2K")+COUNTIF(E26:AI26,"TK")+COUNTIF(E26:AI26,"KT")</f>
        <v>0</v>
      </c>
      <c r="AK26" s="129">
        <f t="shared" ref="AK26" si="4">COUNTIF(E26:AI26,"P")+2*COUNTIF(F26:AJ26,"2P")</f>
        <v>0</v>
      </c>
      <c r="AL26" s="129">
        <f t="shared" ref="AL26" si="5">COUNTIF(E26:AI26,"T")+2*COUNTIF(E26:AI26,"2T")+COUNTIF(E26:AI26,"TK")+COUNTIF(E26:AI26,"KT")</f>
        <v>0</v>
      </c>
      <c r="AM26" s="128"/>
      <c r="AN26" s="128"/>
      <c r="AO26" s="128"/>
    </row>
    <row r="27" spans="1:44" s="36" customFormat="1" ht="30" customHeight="1">
      <c r="A27" s="86"/>
      <c r="B27" s="115"/>
      <c r="C27" s="116"/>
      <c r="D27" s="11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48" customHeight="1">
      <c r="A28" s="139" t="s">
        <v>13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68">
        <f>SUM(AJ9:AJ27)</f>
        <v>7</v>
      </c>
      <c r="AK28" s="68">
        <f>SUM(AK9:AK27)</f>
        <v>1</v>
      </c>
      <c r="AL28" s="68">
        <f>SUM(AL9:AL27)</f>
        <v>2</v>
      </c>
      <c r="AM28" s="67"/>
      <c r="AN28" s="20"/>
      <c r="AO28" s="20"/>
      <c r="AP28" s="32"/>
      <c r="AQ28" s="32"/>
      <c r="AR28" s="32"/>
    </row>
    <row r="29" spans="1:44" s="36" customFormat="1" ht="30" customHeight="1">
      <c r="A29" s="11"/>
      <c r="B29" s="11"/>
      <c r="C29" s="12"/>
      <c r="D29" s="12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"/>
      <c r="AK29" s="11"/>
      <c r="AL29" s="11"/>
      <c r="AM29" s="67"/>
      <c r="AN29" s="67"/>
      <c r="AO29" s="67"/>
    </row>
    <row r="30" spans="1:44" s="36" customFormat="1" ht="41.25" customHeight="1">
      <c r="A30" s="141" t="s">
        <v>14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2"/>
      <c r="AJ30" s="26" t="s">
        <v>15</v>
      </c>
      <c r="AK30" s="26" t="s">
        <v>16</v>
      </c>
      <c r="AL30" s="26" t="s">
        <v>17</v>
      </c>
      <c r="AM30" s="42" t="s">
        <v>18</v>
      </c>
      <c r="AN30" s="42" t="s">
        <v>19</v>
      </c>
      <c r="AO30" s="42" t="s">
        <v>20</v>
      </c>
    </row>
    <row r="31" spans="1:44" s="36" customFormat="1" ht="30" customHeight="1">
      <c r="A31" s="68" t="s">
        <v>5</v>
      </c>
      <c r="B31" s="66"/>
      <c r="C31" s="143" t="s">
        <v>7</v>
      </c>
      <c r="D31" s="144"/>
      <c r="E31" s="2">
        <v>1</v>
      </c>
      <c r="F31" s="2">
        <v>2</v>
      </c>
      <c r="G31" s="2">
        <v>3</v>
      </c>
      <c r="H31" s="2">
        <v>4</v>
      </c>
      <c r="I31" s="2">
        <v>5</v>
      </c>
      <c r="J31" s="2">
        <v>6</v>
      </c>
      <c r="K31" s="2">
        <v>7</v>
      </c>
      <c r="L31" s="2">
        <v>8</v>
      </c>
      <c r="M31" s="2">
        <v>9</v>
      </c>
      <c r="N31" s="2">
        <v>10</v>
      </c>
      <c r="O31" s="2">
        <v>11</v>
      </c>
      <c r="P31" s="2">
        <v>12</v>
      </c>
      <c r="Q31" s="2">
        <v>13</v>
      </c>
      <c r="R31" s="2">
        <v>14</v>
      </c>
      <c r="S31" s="2">
        <v>15</v>
      </c>
      <c r="T31" s="2">
        <v>16</v>
      </c>
      <c r="U31" s="2">
        <v>17</v>
      </c>
      <c r="V31" s="2">
        <v>18</v>
      </c>
      <c r="W31" s="2">
        <v>19</v>
      </c>
      <c r="X31" s="2">
        <v>20</v>
      </c>
      <c r="Y31" s="2">
        <v>21</v>
      </c>
      <c r="Z31" s="2">
        <v>22</v>
      </c>
      <c r="AA31" s="2">
        <v>23</v>
      </c>
      <c r="AB31" s="2">
        <v>24</v>
      </c>
      <c r="AC31" s="2">
        <v>25</v>
      </c>
      <c r="AD31" s="2">
        <v>26</v>
      </c>
      <c r="AE31" s="2">
        <v>27</v>
      </c>
      <c r="AF31" s="2">
        <v>28</v>
      </c>
      <c r="AG31" s="2">
        <v>29</v>
      </c>
      <c r="AH31" s="2">
        <v>30</v>
      </c>
      <c r="AI31" s="2">
        <v>31</v>
      </c>
      <c r="AJ31" s="21" t="s">
        <v>21</v>
      </c>
      <c r="AK31" s="21" t="s">
        <v>22</v>
      </c>
      <c r="AL31" s="21" t="s">
        <v>23</v>
      </c>
      <c r="AM31" s="21" t="s">
        <v>24</v>
      </c>
      <c r="AN31" s="27" t="s">
        <v>25</v>
      </c>
      <c r="AO31" s="27" t="s">
        <v>26</v>
      </c>
    </row>
    <row r="32" spans="1:44" s="36" customFormat="1" ht="30" customHeight="1">
      <c r="A32" s="68">
        <v>1</v>
      </c>
      <c r="B32" s="115" t="s">
        <v>499</v>
      </c>
      <c r="C32" s="116" t="s">
        <v>500</v>
      </c>
      <c r="D32" s="117" t="s">
        <v>49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2">
        <f>COUNTIF(E32:AI32,"BT")</f>
        <v>0</v>
      </c>
      <c r="AK32" s="22">
        <f>COUNTIF(F32:AJ32,"D")</f>
        <v>0</v>
      </c>
      <c r="AL32" s="22">
        <f>COUNTIF(G32:AK32,"ĐP")</f>
        <v>0</v>
      </c>
      <c r="AM32" s="22">
        <f>COUNTIF(H32:AL32,"CT")</f>
        <v>0</v>
      </c>
      <c r="AN32" s="22">
        <f>COUNTIF(I32:AM32,"HT")</f>
        <v>0</v>
      </c>
      <c r="AO32" s="22">
        <f>COUNTIF(J32:AN32,"VK")</f>
        <v>0</v>
      </c>
      <c r="AP32" s="137"/>
      <c r="AQ32" s="138"/>
    </row>
    <row r="33" spans="1:43" s="36" customFormat="1" ht="30" customHeight="1">
      <c r="A33" s="68">
        <v>2</v>
      </c>
      <c r="B33" s="115" t="s">
        <v>227</v>
      </c>
      <c r="C33" s="116" t="s">
        <v>228</v>
      </c>
      <c r="D33" s="117" t="s">
        <v>40</v>
      </c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2">
        <f t="shared" ref="AJ33:AJ49" si="6">COUNTIF(E33:AI33,"BT")</f>
        <v>0</v>
      </c>
      <c r="AK33" s="22">
        <f t="shared" ref="AK33:AK49" si="7">COUNTIF(F33:AJ33,"D")</f>
        <v>0</v>
      </c>
      <c r="AL33" s="22">
        <f t="shared" ref="AL33:AL49" si="8">COUNTIF(G33:AK33,"ĐP")</f>
        <v>0</v>
      </c>
      <c r="AM33" s="22">
        <f t="shared" ref="AM33:AM49" si="9">COUNTIF(H33:AL33,"CT")</f>
        <v>0</v>
      </c>
      <c r="AN33" s="22">
        <f t="shared" ref="AN33:AN49" si="10">COUNTIF(I33:AM33,"HT")</f>
        <v>0</v>
      </c>
      <c r="AO33" s="22">
        <f t="shared" ref="AO33:AO49" si="11">COUNTIF(J33:AN33,"VK")</f>
        <v>0</v>
      </c>
      <c r="AP33" s="67"/>
      <c r="AQ33" s="67"/>
    </row>
    <row r="34" spans="1:43" s="36" customFormat="1" ht="30" customHeight="1">
      <c r="A34" s="68">
        <v>3</v>
      </c>
      <c r="B34" s="115" t="s">
        <v>229</v>
      </c>
      <c r="C34" s="116" t="s">
        <v>230</v>
      </c>
      <c r="D34" s="117" t="s">
        <v>102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 t="shared" si="6"/>
        <v>0</v>
      </c>
      <c r="AK34" s="22">
        <f t="shared" si="7"/>
        <v>0</v>
      </c>
      <c r="AL34" s="22">
        <f t="shared" si="8"/>
        <v>0</v>
      </c>
      <c r="AM34" s="22">
        <f t="shared" si="9"/>
        <v>0</v>
      </c>
      <c r="AN34" s="22">
        <f t="shared" si="10"/>
        <v>0</v>
      </c>
      <c r="AO34" s="22">
        <f t="shared" si="11"/>
        <v>0</v>
      </c>
      <c r="AP34" s="67"/>
      <c r="AQ34" s="67"/>
    </row>
    <row r="35" spans="1:43" s="36" customFormat="1" ht="30" customHeight="1">
      <c r="A35" s="68">
        <v>4</v>
      </c>
      <c r="B35" s="115" t="s">
        <v>231</v>
      </c>
      <c r="C35" s="116" t="s">
        <v>232</v>
      </c>
      <c r="D35" s="117" t="s">
        <v>84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 t="shared" si="6"/>
        <v>0</v>
      </c>
      <c r="AK35" s="22">
        <f t="shared" si="7"/>
        <v>0</v>
      </c>
      <c r="AL35" s="22">
        <f t="shared" si="8"/>
        <v>0</v>
      </c>
      <c r="AM35" s="22">
        <f t="shared" si="9"/>
        <v>0</v>
      </c>
      <c r="AN35" s="22">
        <f t="shared" si="10"/>
        <v>0</v>
      </c>
      <c r="AO35" s="22">
        <f t="shared" si="11"/>
        <v>0</v>
      </c>
      <c r="AP35" s="67"/>
      <c r="AQ35" s="67"/>
    </row>
    <row r="36" spans="1:43" s="36" customFormat="1" ht="30" customHeight="1">
      <c r="A36" s="68">
        <v>5</v>
      </c>
      <c r="B36" s="115" t="s">
        <v>233</v>
      </c>
      <c r="C36" s="116" t="s">
        <v>234</v>
      </c>
      <c r="D36" s="117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6</v>
      </c>
      <c r="B37" s="115" t="s">
        <v>235</v>
      </c>
      <c r="C37" s="116" t="s">
        <v>236</v>
      </c>
      <c r="D37" s="117" t="s">
        <v>42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7</v>
      </c>
      <c r="B38" s="115" t="s">
        <v>237</v>
      </c>
      <c r="C38" s="116" t="s">
        <v>238</v>
      </c>
      <c r="D38" s="117" t="s">
        <v>94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8</v>
      </c>
      <c r="B39" s="115" t="s">
        <v>239</v>
      </c>
      <c r="C39" s="116" t="s">
        <v>240</v>
      </c>
      <c r="D39" s="117" t="s">
        <v>241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9</v>
      </c>
      <c r="B40" s="115" t="s">
        <v>242</v>
      </c>
      <c r="C40" s="116" t="s">
        <v>243</v>
      </c>
      <c r="D40" s="117" t="s">
        <v>96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10</v>
      </c>
      <c r="B41" s="115" t="s">
        <v>244</v>
      </c>
      <c r="C41" s="116" t="s">
        <v>245</v>
      </c>
      <c r="D41" s="117" t="s">
        <v>104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11</v>
      </c>
      <c r="B42" s="115" t="s">
        <v>246</v>
      </c>
      <c r="C42" s="116" t="s">
        <v>247</v>
      </c>
      <c r="D42" s="117" t="s">
        <v>248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12</v>
      </c>
      <c r="B43" s="115" t="s">
        <v>249</v>
      </c>
      <c r="C43" s="116" t="s">
        <v>250</v>
      </c>
      <c r="D43" s="117" t="s">
        <v>251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13</v>
      </c>
      <c r="B44" s="115" t="s">
        <v>252</v>
      </c>
      <c r="C44" s="116" t="s">
        <v>253</v>
      </c>
      <c r="D44" s="117" t="s">
        <v>78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14</v>
      </c>
      <c r="B45" s="115">
        <v>1910050031</v>
      </c>
      <c r="C45" s="116" t="s">
        <v>519</v>
      </c>
      <c r="D45" s="117" t="s">
        <v>78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137"/>
      <c r="AQ45" s="138"/>
    </row>
    <row r="46" spans="1:43" s="36" customFormat="1" ht="30" customHeight="1">
      <c r="A46" s="68">
        <v>15</v>
      </c>
      <c r="B46" s="115" t="s">
        <v>254</v>
      </c>
      <c r="C46" s="116" t="s">
        <v>88</v>
      </c>
      <c r="D46" s="117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</row>
    <row r="47" spans="1:43" s="36" customFormat="1" ht="30" customHeight="1">
      <c r="A47" s="68">
        <v>16</v>
      </c>
      <c r="B47" s="115" t="s">
        <v>255</v>
      </c>
      <c r="C47" s="116" t="s">
        <v>256</v>
      </c>
      <c r="D47" s="117" t="s">
        <v>257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</row>
    <row r="48" spans="1:43" s="36" customFormat="1" ht="30" customHeight="1">
      <c r="A48" s="68">
        <v>17</v>
      </c>
      <c r="B48" s="115" t="s">
        <v>258</v>
      </c>
      <c r="C48" s="116" t="s">
        <v>259</v>
      </c>
      <c r="D48" s="117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18</v>
      </c>
      <c r="B49" s="115" t="s">
        <v>262</v>
      </c>
      <c r="C49" s="116" t="s">
        <v>113</v>
      </c>
      <c r="D49" s="117" t="s">
        <v>263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ht="51" customHeight="1">
      <c r="A50" s="139" t="s">
        <v>13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68">
        <f t="shared" ref="AJ50:AO50" si="12">SUM(AJ32:AJ49)</f>
        <v>0</v>
      </c>
      <c r="AK50" s="68">
        <f t="shared" si="12"/>
        <v>0</v>
      </c>
      <c r="AL50" s="68">
        <f t="shared" si="12"/>
        <v>0</v>
      </c>
      <c r="AM50" s="68">
        <f t="shared" si="12"/>
        <v>0</v>
      </c>
      <c r="AN50" s="68">
        <f t="shared" si="12"/>
        <v>0</v>
      </c>
      <c r="AO50" s="68">
        <f t="shared" si="12"/>
        <v>0</v>
      </c>
    </row>
    <row r="51" spans="1:41" ht="15.75" customHeight="1">
      <c r="A51" s="20"/>
      <c r="B51" s="20"/>
      <c r="C51" s="140"/>
      <c r="D51" s="140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41" ht="15.75" customHeight="1">
      <c r="C52" s="6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41" ht="15.75" customHeight="1">
      <c r="C53" s="6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41" ht="15.75" customHeight="1">
      <c r="C54" s="140"/>
      <c r="D54" s="140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41" ht="15.75" customHeight="1">
      <c r="C55" s="140"/>
      <c r="D55" s="140"/>
      <c r="E55" s="140"/>
      <c r="F55" s="140"/>
      <c r="G55" s="140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41" ht="15.75" customHeight="1">
      <c r="C56" s="140"/>
      <c r="D56" s="140"/>
      <c r="E56" s="140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41" ht="15.75" customHeight="1">
      <c r="C57" s="140"/>
      <c r="D57" s="140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</sheetData>
  <mergeCells count="20">
    <mergeCell ref="AP32:AQ32"/>
    <mergeCell ref="AP45:AQ45"/>
    <mergeCell ref="A50:AI50"/>
    <mergeCell ref="C51:D51"/>
    <mergeCell ref="C54:D54"/>
    <mergeCell ref="AM22:AN22"/>
    <mergeCell ref="A28:AI28"/>
    <mergeCell ref="A30:AI30"/>
    <mergeCell ref="C56:E56"/>
    <mergeCell ref="C57:D57"/>
    <mergeCell ref="C55:G55"/>
    <mergeCell ref="C31:D3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KTDN20.1</vt:lpstr>
      <vt:lpstr>KTDN20.2</vt:lpstr>
      <vt:lpstr>TCNH20</vt:lpstr>
      <vt:lpstr>LGT20</vt:lpstr>
      <vt:lpstr>BHST20.1</vt:lpstr>
      <vt:lpstr>BHST20.2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BHST20.1!Print_Titles</vt:lpstr>
      <vt:lpstr>BHST20.2!Print_Titles</vt:lpstr>
      <vt:lpstr>KTDN19.1!Print_Titles</vt:lpstr>
      <vt:lpstr>KTDN19.2!Print_Titles</vt:lpstr>
      <vt:lpstr>KTDN20.1!Print_Titles</vt:lpstr>
      <vt:lpstr>KTDN20.2!Print_Titles</vt:lpstr>
      <vt:lpstr>LGT19.1!Print_Titles</vt:lpstr>
      <vt:lpstr>LGT19.2!Print_Titles</vt:lpstr>
      <vt:lpstr>'LGT20'!Print_Titles</vt:lpstr>
      <vt:lpstr>TCNH19!Print_Titles</vt:lpstr>
      <vt:lpstr>TCNH20!Print_Titles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2018-10-06T09:07:47Z</cp:lastPrinted>
  <dcterms:created xsi:type="dcterms:W3CDTF">2001-09-21T17:17:00Z</dcterms:created>
  <dcterms:modified xsi:type="dcterms:W3CDTF">2020-11-09T09:17:30Z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