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5480" windowHeight="8010" tabRatio="947" firstSheet="1" activeTab="8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20.2'!$A$8:$AL$86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THUD20.3!$A$8:$AL$85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38" i="260" l="1"/>
  <c r="AK38" i="260" s="1"/>
  <c r="AL38" i="260"/>
  <c r="AJ39" i="260"/>
  <c r="AK39" i="260" s="1"/>
  <c r="AL39" i="260"/>
  <c r="AJ40" i="260"/>
  <c r="AK40" i="260"/>
  <c r="AL40" i="260"/>
  <c r="AJ41" i="260"/>
  <c r="AK41" i="260" s="1"/>
  <c r="AL41" i="260"/>
  <c r="AJ45" i="256" l="1"/>
  <c r="AK45" i="256" s="1"/>
  <c r="AL45" i="256"/>
  <c r="AJ41" i="256"/>
  <c r="AK41" i="256" s="1"/>
  <c r="AL41" i="256"/>
  <c r="AJ42" i="256"/>
  <c r="AK42" i="256" s="1"/>
  <c r="AL42" i="256"/>
  <c r="AJ35" i="277" l="1"/>
  <c r="AK35" i="277" s="1"/>
  <c r="AL35" i="277"/>
  <c r="AJ36" i="277"/>
  <c r="AK36" i="277" s="1"/>
  <c r="AL36" i="277"/>
  <c r="AJ15" i="269" l="1"/>
  <c r="AK15" i="269"/>
  <c r="AL15" i="269"/>
  <c r="AL40" i="256" l="1"/>
  <c r="AJ40" i="256"/>
  <c r="AK40" i="256" s="1"/>
  <c r="AL39" i="256"/>
  <c r="AJ39" i="256"/>
  <c r="AK39" i="256" s="1"/>
  <c r="AJ43" i="249"/>
  <c r="AK43" i="249" s="1"/>
  <c r="AL43" i="249"/>
  <c r="AJ44" i="249"/>
  <c r="AK44" i="249"/>
  <c r="AL44" i="249"/>
  <c r="AJ23" i="271" l="1"/>
  <c r="AK23" i="271" s="1"/>
  <c r="AL23" i="271"/>
  <c r="AJ24" i="271"/>
  <c r="AK24" i="271" s="1"/>
  <c r="AL24" i="271"/>
  <c r="AJ25" i="271"/>
  <c r="AK25" i="271" s="1"/>
  <c r="AL25" i="271"/>
  <c r="AJ38" i="256"/>
  <c r="AK38" i="256" s="1"/>
  <c r="AL38" i="256"/>
  <c r="AJ80" i="250" l="1"/>
  <c r="AK80" i="250" s="1"/>
  <c r="AJ81" i="250"/>
  <c r="AK81" i="250" s="1"/>
  <c r="AJ82" i="250"/>
  <c r="AJ83" i="250"/>
  <c r="AK83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2" i="277"/>
  <c r="AK72" i="277"/>
  <c r="AJ72" i="277"/>
  <c r="AJ71" i="277"/>
  <c r="AK71" i="277" s="1"/>
  <c r="AJ70" i="277"/>
  <c r="AK70" i="277" s="1"/>
  <c r="AL70" i="277" s="1"/>
  <c r="AJ69" i="277"/>
  <c r="AK69" i="277" s="1"/>
  <c r="AL69" i="277" s="1"/>
  <c r="AJ68" i="277"/>
  <c r="AJ67" i="277"/>
  <c r="AK67" i="277" s="1"/>
  <c r="AJ66" i="277"/>
  <c r="AK66" i="277" s="1"/>
  <c r="AL66" i="277" s="1"/>
  <c r="AJ65" i="277"/>
  <c r="AK65" i="277" s="1"/>
  <c r="AL65" i="277" s="1"/>
  <c r="AJ64" i="277"/>
  <c r="AJ63" i="277"/>
  <c r="AK63" i="277" s="1"/>
  <c r="AJ62" i="277"/>
  <c r="AK62" i="277" s="1"/>
  <c r="AL62" i="277" s="1"/>
  <c r="AJ61" i="277"/>
  <c r="AK61" i="277" s="1"/>
  <c r="AL61" i="277" s="1"/>
  <c r="AJ60" i="277"/>
  <c r="AJ59" i="277"/>
  <c r="AK59" i="277" s="1"/>
  <c r="AJ58" i="277"/>
  <c r="AK58" i="277" s="1"/>
  <c r="AL58" i="277" s="1"/>
  <c r="AJ57" i="277"/>
  <c r="AK57" i="277" s="1"/>
  <c r="AL57" i="277" s="1"/>
  <c r="AJ56" i="277"/>
  <c r="AJ55" i="277"/>
  <c r="AK55" i="277" s="1"/>
  <c r="AJ54" i="277"/>
  <c r="AK54" i="277" s="1"/>
  <c r="AL54" i="277" s="1"/>
  <c r="AJ53" i="277"/>
  <c r="AK53" i="277" s="1"/>
  <c r="AL53" i="277" s="1"/>
  <c r="AJ52" i="277"/>
  <c r="AJ51" i="277"/>
  <c r="AK51" i="277" s="1"/>
  <c r="AJ50" i="277"/>
  <c r="AK50" i="277" s="1"/>
  <c r="AL50" i="277" s="1"/>
  <c r="AK49" i="277"/>
  <c r="AL49" i="277" s="1"/>
  <c r="AJ49" i="277"/>
  <c r="AJ48" i="277"/>
  <c r="AJ47" i="277"/>
  <c r="AK47" i="277" s="1"/>
  <c r="AJ46" i="277"/>
  <c r="AK46" i="277" s="1"/>
  <c r="AL46" i="277" s="1"/>
  <c r="AJ45" i="277"/>
  <c r="AK45" i="277" s="1"/>
  <c r="AL45" i="277" s="1"/>
  <c r="AJ44" i="277"/>
  <c r="AJ43" i="277"/>
  <c r="AK43" i="277" s="1"/>
  <c r="AL38" i="277"/>
  <c r="AJ38" i="277"/>
  <c r="AK38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J30" i="277"/>
  <c r="AK30" i="277" s="1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J10" i="277"/>
  <c r="AK10" i="277" s="1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K82" i="250" l="1"/>
  <c r="AL82" i="250" s="1"/>
  <c r="AL80" i="250"/>
  <c r="AM79" i="250" s="1"/>
  <c r="AL39" i="277"/>
  <c r="AL83" i="250"/>
  <c r="AM82" i="250" s="1"/>
  <c r="AL81" i="250"/>
  <c r="AM80" i="250" s="1"/>
  <c r="AN80" i="250" s="1"/>
  <c r="AJ39" i="277"/>
  <c r="AL43" i="277"/>
  <c r="AL47" i="277"/>
  <c r="AL51" i="277"/>
  <c r="AL55" i="277"/>
  <c r="AL59" i="277"/>
  <c r="AL63" i="277"/>
  <c r="AL67" i="277"/>
  <c r="AL71" i="277"/>
  <c r="AK9" i="277"/>
  <c r="AK39" i="277" s="1"/>
  <c r="AK44" i="277"/>
  <c r="AL44" i="277" s="1"/>
  <c r="AK48" i="277"/>
  <c r="AL48" i="277" s="1"/>
  <c r="AK52" i="277"/>
  <c r="AL52" i="277" s="1"/>
  <c r="AK56" i="277"/>
  <c r="AL56" i="277" s="1"/>
  <c r="AK60" i="277"/>
  <c r="AL60" i="277" s="1"/>
  <c r="AK64" i="277"/>
  <c r="AL64" i="277" s="1"/>
  <c r="AK68" i="277"/>
  <c r="AL68" i="277" s="1"/>
  <c r="AK80" i="260"/>
  <c r="AL80" i="260" s="1"/>
  <c r="AM81" i="250" l="1"/>
  <c r="AN82" i="250"/>
  <c r="AO82" i="250" s="1"/>
  <c r="AO80" i="250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N81" i="250" l="1"/>
  <c r="AO81" i="250" s="1"/>
  <c r="AM35" i="276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6" i="256" s="1"/>
  <c r="AJ9" i="256"/>
  <c r="AJ61" i="256"/>
  <c r="AK61" i="256" s="1"/>
  <c r="AJ60" i="256"/>
  <c r="AK60" i="256" s="1"/>
  <c r="AJ59" i="256"/>
  <c r="AK59" i="256" s="1"/>
  <c r="AL59" i="256" s="1"/>
  <c r="AJ58" i="256"/>
  <c r="AK58" i="256" s="1"/>
  <c r="AJ57" i="256"/>
  <c r="AK57" i="256" s="1"/>
  <c r="AJ56" i="256"/>
  <c r="AK56" i="256" s="1"/>
  <c r="AJ55" i="256"/>
  <c r="AK55" i="256" s="1"/>
  <c r="AJ54" i="256"/>
  <c r="AK54" i="256" s="1"/>
  <c r="AJ53" i="256"/>
  <c r="AK53" i="256" s="1"/>
  <c r="AJ52" i="256"/>
  <c r="AK52" i="256" s="1"/>
  <c r="AJ51" i="256"/>
  <c r="AJ50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6" i="256" s="1"/>
  <c r="AJ46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51" i="256"/>
  <c r="AL51" i="256" s="1"/>
  <c r="AL54" i="256"/>
  <c r="AL55" i="256"/>
  <c r="AK50" i="256"/>
  <c r="AL58" i="256"/>
  <c r="AL52" i="256"/>
  <c r="AL60" i="256"/>
  <c r="AL56" i="256"/>
  <c r="AL53" i="256"/>
  <c r="AL57" i="256"/>
  <c r="AL61" i="256"/>
  <c r="AJ62" i="256"/>
  <c r="AJ74" i="249"/>
  <c r="AK74" i="249" s="1"/>
  <c r="AL74" i="249" s="1"/>
  <c r="AJ75" i="249"/>
  <c r="AK75" i="249" s="1"/>
  <c r="AJ76" i="249"/>
  <c r="AK76" i="249" s="1"/>
  <c r="AM74" i="249"/>
  <c r="AJ77" i="249"/>
  <c r="AK77" i="249" s="1"/>
  <c r="AM75" i="249"/>
  <c r="AJ78" i="249"/>
  <c r="AK78" i="249" s="1"/>
  <c r="AM76" i="249"/>
  <c r="AJ72" i="249"/>
  <c r="AK72" i="249" s="1"/>
  <c r="AJ73" i="249"/>
  <c r="AK73" i="249" s="1"/>
  <c r="AJ79" i="249"/>
  <c r="AK79" i="249" s="1"/>
  <c r="AM77" i="249"/>
  <c r="AJ81" i="249"/>
  <c r="AK81" i="249" s="1"/>
  <c r="AM79" i="249"/>
  <c r="AJ83" i="249"/>
  <c r="AK83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8" i="249"/>
  <c r="AL72" i="249"/>
  <c r="AL81" i="249"/>
  <c r="AL73" i="249"/>
  <c r="AL76" i="249"/>
  <c r="AN74" i="249" s="1"/>
  <c r="AO74" i="249" s="1"/>
  <c r="AO60" i="260"/>
  <c r="AK62" i="256"/>
  <c r="AL50" i="256"/>
  <c r="AL77" i="249"/>
  <c r="AN75" i="249" s="1"/>
  <c r="AO75" i="249" s="1"/>
  <c r="AL75" i="249"/>
  <c r="AL79" i="249"/>
  <c r="AL83" i="249"/>
  <c r="AN81" i="249" s="1"/>
  <c r="AO81" i="249" s="1"/>
  <c r="AN76" i="249" l="1"/>
  <c r="AO76" i="249" s="1"/>
  <c r="AN77" i="249"/>
  <c r="AO77" i="249" s="1"/>
  <c r="AN79" i="249"/>
  <c r="AO79" i="249"/>
  <c r="AL62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5" i="250"/>
  <c r="AK85" i="250" s="1"/>
  <c r="AL85" i="250" s="1"/>
  <c r="AJ84" i="250"/>
  <c r="AK84" i="250" s="1"/>
  <c r="AJ79" i="250"/>
  <c r="AJ78" i="250"/>
  <c r="AK78" i="250" s="1"/>
  <c r="AL78" i="250" s="1"/>
  <c r="AM77" i="250" s="1"/>
  <c r="AJ77" i="250"/>
  <c r="AK77" i="250" s="1"/>
  <c r="AL77" i="250" s="1"/>
  <c r="AJ76" i="250"/>
  <c r="AJ75" i="250"/>
  <c r="AK75" i="250" s="1"/>
  <c r="AL75" i="250" s="1"/>
  <c r="AJ74" i="250"/>
  <c r="AJ73" i="250"/>
  <c r="AK73" i="250" s="1"/>
  <c r="AL73" i="250" s="1"/>
  <c r="AJ72" i="250"/>
  <c r="AJ71" i="250"/>
  <c r="AK71" i="250" s="1"/>
  <c r="AJ70" i="250"/>
  <c r="AJ69" i="250"/>
  <c r="AK69" i="250" s="1"/>
  <c r="AJ68" i="250"/>
  <c r="AJ67" i="250"/>
  <c r="AJ66" i="250"/>
  <c r="AJ65" i="250"/>
  <c r="AK65" i="250" s="1"/>
  <c r="AJ64" i="250"/>
  <c r="AJ63" i="250"/>
  <c r="AK63" i="250" s="1"/>
  <c r="AJ62" i="250"/>
  <c r="AJ61" i="250"/>
  <c r="AK61" i="250" s="1"/>
  <c r="AJ60" i="250"/>
  <c r="AJ59" i="250"/>
  <c r="AJ58" i="250"/>
  <c r="AJ57" i="250"/>
  <c r="AK57" i="250" s="1"/>
  <c r="AJ56" i="250"/>
  <c r="AJ55" i="250"/>
  <c r="AK55" i="250" s="1"/>
  <c r="AJ54" i="250"/>
  <c r="AJ53" i="250"/>
  <c r="AK53" i="250" s="1"/>
  <c r="AL53" i="250" s="1"/>
  <c r="AJ52" i="250"/>
  <c r="AJ51" i="250"/>
  <c r="AK51" i="250" s="1"/>
  <c r="AJ50" i="250"/>
  <c r="AL45" i="250"/>
  <c r="AJ45" i="250"/>
  <c r="AK45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6" i="249"/>
  <c r="AJ85" i="249"/>
  <c r="AJ84" i="249"/>
  <c r="AK84" i="249" s="1"/>
  <c r="AL84" i="249" s="1"/>
  <c r="AJ71" i="249"/>
  <c r="AJ70" i="249"/>
  <c r="AJ69" i="249"/>
  <c r="AJ68" i="249"/>
  <c r="AK68" i="249" s="1"/>
  <c r="AL68" i="249" s="1"/>
  <c r="AJ67" i="249"/>
  <c r="AJ66" i="249"/>
  <c r="AJ65" i="249"/>
  <c r="AJ64" i="249"/>
  <c r="AK64" i="249" s="1"/>
  <c r="AL64" i="249" s="1"/>
  <c r="AJ63" i="249"/>
  <c r="AJ62" i="249"/>
  <c r="AJ61" i="249"/>
  <c r="AJ60" i="249"/>
  <c r="AK60" i="249" s="1"/>
  <c r="AL60" i="249" s="1"/>
  <c r="AM53" i="249" s="1"/>
  <c r="AJ59" i="249"/>
  <c r="AJ58" i="249"/>
  <c r="AJ57" i="249"/>
  <c r="AJ56" i="249"/>
  <c r="AK56" i="249" s="1"/>
  <c r="AL56" i="249" s="1"/>
  <c r="AJ55" i="249"/>
  <c r="AJ54" i="249"/>
  <c r="AJ53" i="249"/>
  <c r="AJ52" i="249"/>
  <c r="AK52" i="249" s="1"/>
  <c r="AL52" i="249" s="1"/>
  <c r="AJ51" i="249"/>
  <c r="AL46" i="249"/>
  <c r="AJ46" i="249"/>
  <c r="AK46" i="249" s="1"/>
  <c r="AL45" i="249"/>
  <c r="AJ45" i="249"/>
  <c r="AK45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1" i="249"/>
  <c r="AL51" i="249" s="1"/>
  <c r="AK53" i="249"/>
  <c r="AL53" i="249" s="1"/>
  <c r="AK54" i="249"/>
  <c r="AL54" i="249" s="1"/>
  <c r="AK55" i="249"/>
  <c r="AK57" i="249"/>
  <c r="AL57" i="249" s="1"/>
  <c r="AK58" i="249"/>
  <c r="AL58" i="249" s="1"/>
  <c r="AM51" i="249" s="1"/>
  <c r="AK59" i="249"/>
  <c r="AK61" i="249"/>
  <c r="AL61" i="249" s="1"/>
  <c r="AM55" i="249" s="1"/>
  <c r="AK62" i="249"/>
  <c r="AK63" i="249"/>
  <c r="AL63" i="249" s="1"/>
  <c r="AK65" i="249"/>
  <c r="AL65" i="249" s="1"/>
  <c r="AK66" i="249"/>
  <c r="AL66" i="249" s="1"/>
  <c r="AK67" i="249"/>
  <c r="AK69" i="249"/>
  <c r="AL69" i="249" s="1"/>
  <c r="AM62" i="249" s="1"/>
  <c r="AK70" i="249"/>
  <c r="AK71" i="249"/>
  <c r="AL71" i="249" s="1"/>
  <c r="AK85" i="249"/>
  <c r="AL85" i="249" s="1"/>
  <c r="AM66" i="249" s="1"/>
  <c r="AK86" i="249"/>
  <c r="AL86" i="249" s="1"/>
  <c r="AM68" i="249"/>
  <c r="AM82" i="249"/>
  <c r="AK50" i="250"/>
  <c r="AL50" i="250" s="1"/>
  <c r="AM49" i="250" s="1"/>
  <c r="AK52" i="250"/>
  <c r="AL52" i="250" s="1"/>
  <c r="AM51" i="250" s="1"/>
  <c r="AK54" i="250"/>
  <c r="AL54" i="250" s="1"/>
  <c r="AK56" i="250"/>
  <c r="AL56" i="250" s="1"/>
  <c r="AK58" i="250"/>
  <c r="AL58" i="250" s="1"/>
  <c r="AK59" i="250"/>
  <c r="AK60" i="250"/>
  <c r="AL60" i="250" s="1"/>
  <c r="AK62" i="250"/>
  <c r="AL62" i="250" s="1"/>
  <c r="AM61" i="250" s="1"/>
  <c r="AK64" i="250"/>
  <c r="AK66" i="250"/>
  <c r="AL66" i="250" s="1"/>
  <c r="AK67" i="250"/>
  <c r="AK68" i="250"/>
  <c r="AL68" i="250" s="1"/>
  <c r="AK70" i="250"/>
  <c r="AL70" i="250" s="1"/>
  <c r="AL59" i="249"/>
  <c r="AL64" i="250"/>
  <c r="AK72" i="250"/>
  <c r="AL72" i="250" s="1"/>
  <c r="AK74" i="250"/>
  <c r="AL74" i="250" s="1"/>
  <c r="AK76" i="250"/>
  <c r="AL76" i="250" s="1"/>
  <c r="AL71" i="250"/>
  <c r="AK79" i="250" l="1"/>
  <c r="AL79" i="250" s="1"/>
  <c r="AN55" i="249"/>
  <c r="AO55" i="249" s="1"/>
  <c r="AK55" i="260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M70" i="249"/>
  <c r="AJ87" i="249"/>
  <c r="AK87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7" i="249"/>
  <c r="AM60" i="249" s="1"/>
  <c r="AM57" i="249"/>
  <c r="AN57" i="249" s="1"/>
  <c r="AO57" i="249" s="1"/>
  <c r="AM84" i="249"/>
  <c r="AN84" i="249" s="1"/>
  <c r="AO84" i="249" s="1"/>
  <c r="AL84" i="250"/>
  <c r="AM83" i="250" s="1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6" i="250"/>
  <c r="AJ75" i="257"/>
  <c r="AN55" i="268"/>
  <c r="AL63" i="270"/>
  <c r="AM69" i="250"/>
  <c r="AL70" i="249"/>
  <c r="AM63" i="249" s="1"/>
  <c r="AN63" i="249" s="1"/>
  <c r="AO63" i="249" s="1"/>
  <c r="AL62" i="249"/>
  <c r="AM56" i="249" s="1"/>
  <c r="AN56" i="249" s="1"/>
  <c r="AO56" i="249" s="1"/>
  <c r="AL55" i="249"/>
  <c r="AM67" i="250"/>
  <c r="AM59" i="250"/>
  <c r="AN59" i="250" s="1"/>
  <c r="AL57" i="250"/>
  <c r="AM56" i="250" s="1"/>
  <c r="AN56" i="250" s="1"/>
  <c r="AL65" i="250"/>
  <c r="AM64" i="250" s="1"/>
  <c r="AN77" i="250"/>
  <c r="AO77" i="250" s="1"/>
  <c r="AM45" i="260"/>
  <c r="AL47" i="249"/>
  <c r="AJ46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57" i="250"/>
  <c r="AM65" i="250"/>
  <c r="AN65" i="250" s="1"/>
  <c r="AM73" i="250"/>
  <c r="AN73" i="250" s="1"/>
  <c r="AO73" i="250" s="1"/>
  <c r="AM63" i="250"/>
  <c r="AM55" i="250"/>
  <c r="AN61" i="250"/>
  <c r="AO61" i="250" s="1"/>
  <c r="AN53" i="250"/>
  <c r="AO53" i="250" s="1"/>
  <c r="AO56" i="250"/>
  <c r="AM70" i="250"/>
  <c r="AM72" i="250"/>
  <c r="AN72" i="250" s="1"/>
  <c r="AM74" i="250"/>
  <c r="AM76" i="250"/>
  <c r="AN76" i="250" s="1"/>
  <c r="AN49" i="250"/>
  <c r="AM84" i="250"/>
  <c r="AN84" i="250" s="1"/>
  <c r="AL69" i="250"/>
  <c r="AM68" i="250" s="1"/>
  <c r="AN68" i="250" s="1"/>
  <c r="AL67" i="250"/>
  <c r="AL63" i="250"/>
  <c r="AM62" i="250" s="1"/>
  <c r="AL61" i="250"/>
  <c r="AL59" i="250"/>
  <c r="AL55" i="250"/>
  <c r="AM52" i="250"/>
  <c r="AL51" i="250"/>
  <c r="AN51" i="250" s="1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7" i="249"/>
  <c r="AK10" i="249"/>
  <c r="AK47" i="249" s="1"/>
  <c r="AK33" i="255"/>
  <c r="AL46" i="250"/>
  <c r="AK46" i="250"/>
  <c r="AJ44" i="260"/>
  <c r="AK44" i="260"/>
  <c r="AN55" i="250" l="1"/>
  <c r="AK86" i="250"/>
  <c r="AN63" i="250"/>
  <c r="AO63" i="250" s="1"/>
  <c r="AM78" i="250"/>
  <c r="AN78" i="250" s="1"/>
  <c r="AN79" i="250"/>
  <c r="AO79" i="250" s="1"/>
  <c r="AO51" i="250"/>
  <c r="AN69" i="250"/>
  <c r="AO69" i="250" s="1"/>
  <c r="AN67" i="250"/>
  <c r="AO67" i="250" s="1"/>
  <c r="AN62" i="249"/>
  <c r="AO62" i="249" s="1"/>
  <c r="AO59" i="250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6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7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comments1.xml><?xml version="1.0" encoding="utf-8"?>
<comments xmlns="http://schemas.openxmlformats.org/spreadsheetml/2006/main">
  <authors>
    <author>LSTC</author>
  </authors>
  <commentList>
    <comment ref="U4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<sst xmlns="http://schemas.openxmlformats.org/spreadsheetml/2006/main" count="3439" uniqueCount="973">
  <si>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</si>
  <si>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</si>
  <si>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</si>
  <si>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</si>
  <si>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</si>
  <si>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</si>
  <si>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</si>
  <si>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</si>
  <si>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</si>
  <si>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</si>
  <si>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</si>
  <si>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</si>
  <si>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</si>
  <si>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</si>
  <si>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</si>
  <si>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</si>
  <si>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</si>
  <si>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</si>
  <si>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</si>
  <si>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</si>
  <si>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</si>
  <si>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</si>
  <si>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</si>
  <si>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</si>
  <si>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</si>
  <si>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</si>
  <si>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</si>
  <si>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</si>
  <si>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</si>
  <si>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</si>
  <si>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</si>
  <si>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</si>
  <si>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</si>
  <si>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</si>
  <si>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</si>
  <si>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</si>
  <si>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</si>
  <si>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</si>
  <si>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</si>
  <si>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</si>
  <si>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</si>
  <si>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</si>
  <si>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</si>
  <si>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</si>
  <si>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</si>
  <si>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</si>
  <si>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</si>
  <si>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</si>
  <si>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</si>
  <si>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</si>
  <si>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</si>
  <si>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</si>
  <si>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</si>
  <si>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</si>
  <si>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</si>
  <si>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</si>
  <si>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</si>
  <si>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</si>
  <si>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</si>
  <si>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</si>
  <si>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</si>
  <si>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</si>
  <si>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</si>
  <si>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</si>
  <si>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</si>
  <si>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</si>
  <si>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</si>
  <si>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</si>
  <si>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</si>
  <si>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</si>
  <si>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</si>
  <si>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</si>
  <si>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</si>
  <si>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</si>
  <si>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</si>
  <si>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</si>
  <si>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</si>
  <si>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</si>
  <si>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</si>
  <si>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</si>
  <si>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</si>
  <si>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</si>
  <si>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</si>
  <si>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</si>
  <si>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</si>
  <si>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</si>
  <si>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</si>
  <si>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</si>
  <si>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</si>
  <si>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</si>
  <si>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</si>
  <si>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</si>
  <si>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</si>
  <si>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</si>
  <si>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</si>
  <si>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</si>
  <si>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</si>
  <si>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</si>
  <si>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</si>
  <si>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</si>
  <si>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</si>
  <si>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</si>
  <si>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</si>
  <si>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</si>
  <si>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</si>
  <si>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</si>
  <si>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</si>
  <si>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</si>
  <si>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</si>
  <si>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</si>
  <si>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</si>
  <si>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</si>
  <si>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</si>
  <si>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</si>
  <si>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</si>
  <si>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</si>
  <si>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</si>
  <si>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</si>
  <si>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</si>
  <si>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</si>
  <si>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</si>
  <si>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</si>
  <si>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</si>
  <si>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</si>
  <si>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</si>
  <si>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</si>
  <si>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</si>
  <si>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</si>
  <si>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</si>
  <si>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</si>
  <si>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</si>
  <si>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</si>
  <si>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</si>
  <si>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</si>
  <si>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</si>
  <si>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</si>
  <si>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</si>
  <si>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</si>
  <si>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</si>
  <si>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</si>
  <si>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</si>
  <si>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</si>
  <si>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</si>
  <si>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</si>
  <si>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</si>
  <si>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</si>
  <si>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</si>
  <si>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</si>
  <si>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</si>
  <si>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</si>
  <si>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</si>
  <si>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</si>
  <si>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</si>
  <si>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</si>
  <si>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</si>
  <si>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</si>
  <si>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</si>
  <si>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</si>
  <si>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</si>
  <si>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</si>
  <si>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</si>
  <si>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</si>
  <si>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</si>
  <si>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</si>
  <si>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</si>
  <si>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</si>
  <si>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</si>
  <si>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</si>
  <si>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</si>
  <si>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</si>
  <si>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</si>
  <si>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</si>
  <si>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</si>
  <si>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</si>
  <si>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</si>
  <si>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</si>
  <si>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</si>
  <si>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</si>
  <si>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</si>
  <si>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</si>
  <si>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</si>
  <si>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</si>
  <si>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</si>
  <si>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</si>
  <si>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</si>
  <si>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</si>
  <si>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</si>
  <si>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</si>
  <si>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</si>
  <si>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</si>
  <si>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</si>
  <si>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</si>
  <si>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</si>
  <si>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</si>
  <si>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</si>
  <si>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</si>
  <si>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</si>
  <si>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</si>
  <si>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</si>
  <si>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</si>
  <si>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</si>
  <si>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</si>
  <si>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</si>
  <si>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</si>
  <si>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</si>
  <si>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</si>
  <si>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</si>
  <si>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</si>
  <si>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</si>
  <si>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</si>
  <si>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</si>
  <si>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</si>
  <si>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</si>
  <si>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</si>
  <si>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</si>
  <si>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</si>
  <si>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</si>
  <si>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</si>
  <si>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</si>
  <si>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</si>
  <si>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</si>
  <si>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</si>
  <si>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</si>
  <si>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</si>
  <si>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</si>
  <si>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</si>
  <si>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</si>
  <si>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</si>
  <si>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</si>
  <si>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</si>
  <si>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</si>
  <si>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</si>
  <si>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</si>
  <si>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</si>
  <si>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</si>
  <si>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</si>
  <si>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</si>
  <si>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</si>
  <si>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</si>
  <si>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</si>
  <si>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</si>
  <si>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</si>
  <si>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</si>
  <si>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</si>
  <si>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</si>
  <si>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</si>
  <si>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</si>
  <si>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</si>
  <si>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</si>
  <si>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</si>
  <si>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</si>
  <si>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</si>
  <si>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</si>
  <si>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</si>
  <si>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</si>
  <si>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</si>
  <si>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</si>
  <si>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</si>
  <si>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</si>
  <si>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</si>
  <si>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</si>
  <si>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</si>
  <si>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</si>
  <si>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</si>
  <si>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</si>
  <si>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</si>
  <si>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</si>
  <si>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</si>
  <si>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</si>
  <si>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</si>
  <si>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</si>
  <si>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</si>
  <si>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</si>
  <si>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</si>
  <si>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</si>
  <si>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</si>
  <si>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</si>
  <si>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</si>
  <si>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</si>
  <si>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</si>
  <si>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</si>
  <si>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</si>
  <si>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</si>
  <si>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</si>
  <si>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</si>
  <si>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</si>
  <si>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</si>
  <si>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</si>
  <si>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</si>
  <si>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</si>
  <si>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</si>
  <si>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</si>
  <si>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</si>
  <si>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</si>
  <si>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</si>
  <si>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</si>
  <si>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</si>
  <si>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</si>
  <si>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</si>
  <si>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</si>
  <si>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</si>
  <si>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</si>
  <si>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</si>
  <si>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</si>
  <si>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</si>
  <si>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</si>
  <si>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</si>
  <si>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</si>
  <si>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</si>
  <si>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</si>
  <si>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</si>
  <si>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</si>
  <si>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</si>
  <si>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</si>
  <si>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</si>
  <si>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</si>
  <si>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</si>
  <si>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</si>
  <si>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</si>
  <si>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</si>
  <si>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</si>
  <si>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</si>
  <si>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</si>
  <si>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</si>
  <si>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</si>
  <si>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</si>
  <si>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</si>
  <si>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</si>
  <si>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</si>
  <si>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</si>
  <si>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</si>
  <si>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</si>
  <si>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</si>
  <si>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</si>
  <si>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</si>
  <si>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</si>
  <si>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</si>
  <si>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</si>
  <si>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</si>
  <si>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</si>
  <si>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</si>
  <si>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</si>
  <si>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</si>
  <si>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</si>
  <si>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</si>
  <si>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</si>
  <si>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</si>
  <si>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</si>
  <si>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</si>
  <si>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</si>
  <si>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</si>
  <si>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</si>
  <si>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</si>
  <si>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</si>
  <si>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</si>
  <si>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</si>
  <si>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</si>
  <si>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</si>
  <si>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</si>
  <si>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</si>
  <si>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</si>
  <si>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</si>
  <si>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</si>
  <si>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</si>
  <si>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</si>
  <si>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</si>
  <si>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</si>
  <si>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</si>
  <si>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</si>
  <si>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</si>
  <si>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</si>
  <si>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</si>
  <si>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</si>
  <si>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</si>
  <si>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</si>
  <si>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</si>
  <si>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</si>
  <si>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</si>
  <si>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</si>
  <si>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</si>
  <si>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</si>
  <si>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</si>
  <si>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</si>
  <si>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</si>
  <si>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</si>
  <si>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</si>
  <si>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</si>
  <si>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</si>
  <si>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</si>
  <si>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</si>
  <si>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</si>
  <si>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</si>
  <si>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</si>
  <si>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</si>
  <si>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</si>
  <si>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</si>
  <si>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</si>
  <si>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</si>
  <si>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</si>
  <si>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</si>
  <si>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</si>
  <si>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</si>
  <si>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</si>
  <si>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</si>
  <si>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</si>
  <si>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</si>
  <si>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</si>
  <si>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</si>
  <si>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</si>
  <si>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</si>
  <si>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</si>
  <si>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</si>
  <si>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</si>
  <si>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</si>
  <si>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</si>
  <si>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</si>
  <si>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</si>
  <si>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</si>
  <si>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</si>
  <si>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</si>
  <si>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</si>
  <si>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</si>
  <si>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</si>
  <si>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</si>
  <si>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</si>
  <si>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</si>
  <si>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</si>
  <si>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</si>
  <si>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</si>
  <si>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</si>
  <si>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</si>
  <si>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</si>
  <si>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</si>
  <si>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</si>
  <si>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</si>
  <si>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</si>
  <si>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</si>
  <si>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</si>
  <si>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</si>
  <si>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</si>
  <si>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</si>
  <si>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</si>
  <si>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</si>
  <si>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</si>
  <si>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</si>
  <si>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</si>
  <si>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</si>
  <si>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</si>
  <si>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</si>
  <si>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</si>
  <si>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</si>
  <si>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</si>
  <si>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</si>
  <si>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</si>
  <si>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</si>
  <si>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</si>
  <si>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</si>
  <si>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</si>
  <si>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</si>
  <si>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</si>
  <si>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</si>
  <si>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</si>
  <si>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</si>
  <si>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</si>
  <si>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</si>
  <si>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</si>
  <si>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</si>
  <si>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</si>
  <si>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</si>
  <si>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</si>
  <si>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</si>
  <si>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</si>
  <si>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</si>
  <si>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</si>
  <si>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</si>
  <si>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</si>
  <si>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</si>
  <si>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</si>
  <si>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</si>
  <si>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</si>
  <si>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</si>
  <si>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</si>
  <si>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</si>
  <si>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</si>
  <si>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</si>
  <si>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</si>
  <si>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</si>
  <si>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</si>
  <si>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</si>
  <si>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</si>
  <si>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</si>
  <si>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</si>
  <si>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</si>
  <si>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</si>
  <si>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</si>
  <si>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</si>
  <si>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</si>
  <si>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</si>
  <si>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</si>
  <si>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</si>
  <si>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</si>
  <si>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</si>
  <si>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</si>
  <si>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</si>
  <si>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</si>
  <si>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</si>
  <si>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</si>
  <si>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</si>
  <si>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</si>
  <si>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</si>
  <si>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</si>
  <si>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</si>
  <si>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</si>
  <si>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</si>
  <si>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</si>
  <si>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</si>
  <si>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</si>
  <si>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</si>
  <si>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</si>
  <si>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</si>
  <si>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</si>
  <si>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</si>
  <si>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</si>
  <si>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</si>
  <si>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</si>
  <si>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</si>
  <si>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</si>
  <si>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</si>
  <si>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</si>
  <si>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</si>
  <si>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</si>
  <si>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</si>
  <si>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</si>
  <si>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</si>
  <si>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</si>
  <si>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</si>
  <si>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</si>
  <si>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</si>
  <si>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</si>
  <si>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</si>
  <si>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</si>
  <si>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</si>
  <si>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</si>
  <si>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</si>
  <si>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</si>
  <si>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</si>
  <si>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</si>
  <si>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</si>
  <si>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</si>
  <si>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</si>
  <si>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</si>
  <si>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</si>
  <si>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</si>
  <si>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</si>
  <si>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</si>
  <si>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</si>
  <si>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</si>
  <si>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</si>
  <si>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</si>
  <si>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</si>
  <si>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</si>
  <si>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</si>
  <si>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</si>
  <si>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</si>
  <si>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</si>
  <si>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</si>
  <si>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</si>
  <si>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</si>
  <si>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</si>
  <si>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</si>
  <si>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</si>
  <si>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</si>
  <si>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</si>
  <si>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</si>
  <si>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</si>
  <si>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</si>
  <si>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</si>
  <si>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</si>
  <si>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</si>
  <si>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</si>
  <si>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</si>
  <si>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</si>
  <si>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</si>
  <si>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</si>
  <si>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</si>
  <si>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</si>
  <si>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</si>
  <si>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</si>
  <si>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</si>
  <si>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</si>
  <si>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</si>
  <si>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</si>
  <si>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</si>
  <si>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</si>
  <si>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</si>
  <si>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</si>
  <si>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</si>
  <si>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</si>
  <si>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</si>
  <si>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</si>
  <si>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</si>
  <si>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</si>
  <si>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</si>
  <si>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</si>
  <si>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</si>
  <si>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</si>
  <si>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</si>
  <si>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</si>
  <si>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</si>
  <si>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</si>
  <si>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</si>
  <si>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</si>
  <si>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</si>
  <si>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</si>
  <si>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</si>
  <si>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</si>
  <si>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</si>
  <si>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</si>
  <si>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</si>
  <si>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</si>
  <si>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</si>
  <si>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</si>
  <si>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</si>
  <si>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</si>
  <si>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</si>
  <si>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</si>
  <si>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</si>
  <si>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</si>
  <si>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</si>
  <si>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</si>
  <si>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</si>
  <si>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</si>
  <si>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</si>
  <si>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</si>
  <si>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</si>
  <si>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</si>
  <si>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</si>
  <si>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</si>
  <si>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</si>
  <si>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</si>
  <si>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</si>
  <si>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</si>
  <si>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</si>
  <si>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</si>
  <si>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</si>
  <si>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</si>
  <si>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</si>
  <si>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</si>
  <si>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</si>
  <si>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</si>
  <si>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</si>
  <si>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</si>
  <si>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</si>
  <si>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</si>
  <si>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</si>
  <si>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</si>
  <si>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</si>
  <si>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</si>
  <si>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</si>
  <si>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</si>
  <si>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</si>
  <si>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</si>
  <si>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</si>
  <si>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</si>
  <si>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</si>
  <si>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</si>
  <si>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</si>
  <si>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</si>
  <si>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</si>
  <si>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</si>
  <si>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</si>
  <si>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</si>
  <si>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</si>
  <si>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</si>
  <si>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</si>
  <si>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</si>
  <si>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</si>
  <si>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</si>
  <si>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</si>
  <si>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</si>
  <si>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</si>
  <si>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</si>
  <si>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</si>
  <si>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</si>
  <si>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</si>
  <si>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</si>
  <si>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</si>
  <si>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</si>
  <si>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</si>
  <si>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</si>
  <si>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</si>
  <si>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</si>
  <si>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</si>
  <si>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</si>
  <si>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</si>
  <si>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</si>
  <si>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</si>
  <si>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</si>
  <si>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</si>
  <si>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</si>
  <si>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</si>
  <si>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</si>
  <si>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</si>
  <si>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</si>
  <si>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</si>
  <si>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</si>
  <si>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</si>
  <si>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</si>
  <si>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</si>
  <si>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</si>
  <si>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</si>
  <si>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</si>
  <si>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</si>
  <si>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</si>
  <si>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</si>
  <si>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</si>
  <si>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</si>
  <si>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</si>
  <si>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</si>
  <si>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</si>
  <si>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</si>
  <si>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</si>
  <si>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</si>
  <si>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</si>
  <si>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</si>
  <si>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</si>
  <si>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</si>
  <si>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</si>
  <si>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</si>
  <si>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</si>
  <si>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</si>
  <si>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</si>
  <si>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</si>
  <si>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</si>
  <si>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</si>
  <si>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</si>
  <si>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</si>
  <si>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</si>
  <si>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</si>
  <si>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</si>
  <si>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</si>
  <si>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</si>
  <si>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</si>
  <si>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</si>
  <si>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</si>
  <si>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</si>
  <si>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</si>
  <si>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</si>
  <si>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</si>
  <si>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</si>
  <si>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</si>
  <si>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</si>
  <si>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</si>
  <si>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</si>
  <si>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</si>
  <si>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</si>
  <si>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</si>
  <si>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</si>
  <si>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</si>
  <si>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</si>
  <si>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</si>
  <si>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</si>
  <si>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</si>
  <si>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</si>
  <si>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</si>
  <si>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</si>
  <si>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</si>
  <si>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</si>
  <si>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</si>
  <si>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</si>
  <si>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</si>
  <si>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</si>
  <si>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</si>
  <si>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</si>
  <si>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</si>
  <si>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</si>
  <si>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</si>
  <si>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</si>
  <si>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</si>
  <si>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</si>
  <si>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</si>
  <si>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</si>
  <si>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</si>
  <si>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</si>
  <si>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</si>
  <si>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</si>
  <si>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</si>
  <si>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</si>
  <si>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</si>
  <si>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</si>
  <si>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</si>
  <si>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</si>
  <si>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</si>
  <si>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</si>
  <si>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</si>
  <si>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</si>
  <si>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</si>
  <si>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</si>
  <si>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</si>
  <si>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</si>
  <si>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</si>
  <si>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</si>
  <si>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</si>
  <si>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</si>
  <si>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</si>
  <si>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</si>
  <si>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</si>
  <si>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</si>
  <si>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</si>
  <si>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</si>
  <si>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</si>
  <si>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</si>
  <si>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</si>
  <si>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</si>
  <si>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</si>
  <si>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</si>
  <si>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</si>
  <si>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</si>
  <si>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</si>
  <si>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</si>
  <si>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</si>
  <si>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</si>
  <si>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</si>
  <si>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</si>
  <si>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</si>
  <si>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</si>
  <si>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</si>
  <si>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</si>
  <si>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</si>
  <si>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</si>
  <si>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</si>
  <si>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</si>
  <si>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</si>
  <si>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</si>
  <si>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</si>
  <si>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</si>
  <si>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</si>
  <si>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</si>
  <si>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</si>
  <si>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</si>
  <si>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</si>
  <si>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</si>
  <si>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</si>
  <si>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</si>
  <si>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</si>
  <si>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</si>
  <si>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</si>
  <si>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</si>
  <si>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</si>
  <si>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</si>
  <si>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</si>
  <si>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</si>
  <si>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</si>
  <si>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</si>
  <si>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</si>
  <si>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</si>
  <si>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</si>
  <si>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</si>
  <si>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</si>
  <si>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</si>
  <si>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</si>
  <si>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</si>
  <si>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</si>
  <si>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</si>
  <si>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</si>
  <si>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</si>
  <si>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</si>
  <si>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</si>
  <si>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</si>
  <si>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</si>
  <si>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</si>
  <si>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</si>
  <si>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</si>
  <si>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</si>
  <si>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</si>
  <si>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</si>
  <si>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</si>
  <si>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</si>
  <si>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</si>
  <si>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</si>
  <si>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</si>
  <si>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</si>
  <si>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</si>
  <si>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</si>
  <si>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</si>
  <si>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</si>
  <si>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</si>
  <si>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</si>
  <si>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</si>
  <si>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</si>
  <si>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</si>
  <si>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</si>
  <si>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</si>
  <si>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</si>
  <si>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</si>
  <si>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</si>
  <si>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</si>
  <si>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</si>
  <si>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</si>
  <si>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</si>
  <si>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</si>
  <si>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</si>
  <si>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</si>
  <si>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</si>
  <si>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</si>
  <si>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</si>
  <si>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</si>
  <si>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</si>
  <si>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</si>
  <si>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</si>
  <si>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</si>
  <si>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</si>
  <si>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</si>
  <si>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</si>
  <si>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</si>
  <si>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</si>
  <si>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</si>
  <si>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</si>
  <si>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</si>
  <si>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</si>
  <si>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</si>
  <si>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</si>
  <si>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</si>
  <si>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</si>
  <si>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</si>
  <si>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</si>
  <si>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</si>
  <si>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</si>
  <si>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</si>
  <si>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</si>
  <si>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</si>
  <si>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</si>
  <si>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</si>
  <si>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</si>
  <si>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</si>
  <si>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</si>
  <si>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</si>
  <si>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</si>
  <si>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</si>
  <si>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</si>
  <si>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</si>
  <si>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</si>
  <si>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</si>
  <si>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</si>
  <si>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</si>
  <si>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</si>
  <si>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</si>
  <si>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</si>
  <si>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</si>
  <si>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</si>
  <si>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</si>
  <si>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</si>
  <si>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</si>
  <si>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</si>
  <si>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</si>
  <si>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</si>
  <si>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</si>
  <si>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</si>
  <si>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</si>
  <si>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</si>
  <si>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</si>
  <si>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</si>
  <si>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</si>
  <si>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</si>
  <si>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</si>
  <si>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</si>
  <si>
    <t xml:space="preserve">Lê Gia </t>
  </si>
  <si>
    <t>Bùi Hoàng</t>
  </si>
  <si>
    <t>LỚP: TKĐH 20.3</t>
  </si>
  <si>
    <t>Nhã</t>
  </si>
  <si>
    <t>2K</t>
  </si>
  <si>
    <t>Hồ Bửu Thanh</t>
  </si>
  <si>
    <t>Thiên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</si>
</sst>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234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4"/>
  <sheetViews>
    <sheetView topLeftCell="A7" zoomScale="55" zoomScaleNormal="55" zoomScalePageLayoutView="55" workbookViewId="0">
      <selection activeCell="AB25" sqref="AB25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578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 t="s">
        <v>868</v>
      </c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6" si="2">COUNTIF(E10:AI10,"P")+2*COUNTIF(F10:AJ10,"2P")</f>
        <v>0</v>
      </c>
      <c r="AL10" s="3">
        <f t="shared" ref="AL10:AL46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 t="s">
        <v>9</v>
      </c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6" si="4">COUNTIF(E11:AI11,"K")+2*COUNTIF(E11:AI11,"2K")+COUNTIF(E11:AI11,"TK")+COUNTIF(E11:AI11,"KT")</f>
        <v>0</v>
      </c>
      <c r="AK11" s="3">
        <f t="shared" si="2"/>
        <v>1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 t="s">
        <v>9</v>
      </c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1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 t="s">
        <v>8</v>
      </c>
      <c r="O13" s="115"/>
      <c r="P13" s="116"/>
      <c r="Q13" s="115" t="s">
        <v>10</v>
      </c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1</v>
      </c>
      <c r="AK13" s="3">
        <f t="shared" si="2"/>
        <v>0</v>
      </c>
      <c r="AL13" s="3">
        <f t="shared" si="3"/>
        <v>2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 t="s">
        <v>9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 t="s">
        <v>10</v>
      </c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1</v>
      </c>
      <c r="AL14" s="3">
        <f t="shared" si="3"/>
        <v>1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 t="s">
        <v>9</v>
      </c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1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 t="s">
        <v>10</v>
      </c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1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16"/>
      <c r="AN22" s="217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 t="s">
        <v>10</v>
      </c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1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 t="s">
        <v>9</v>
      </c>
      <c r="V32" s="116" t="s">
        <v>9</v>
      </c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2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 t="s">
        <v>8</v>
      </c>
      <c r="Q36" s="115"/>
      <c r="R36" s="115"/>
      <c r="S36" s="115"/>
      <c r="T36" s="115"/>
      <c r="U36" s="115" t="s">
        <v>10</v>
      </c>
      <c r="V36" s="116"/>
      <c r="W36" s="115"/>
      <c r="X36" s="115"/>
      <c r="Y36" s="115"/>
      <c r="Z36" s="115"/>
      <c r="AA36" s="115"/>
      <c r="AB36" s="115"/>
      <c r="AC36" s="116" t="s">
        <v>9</v>
      </c>
      <c r="AD36" s="115"/>
      <c r="AE36" s="115"/>
      <c r="AF36" s="115"/>
      <c r="AG36" s="115"/>
      <c r="AH36" s="115"/>
      <c r="AI36" s="115"/>
      <c r="AJ36" s="3">
        <f t="shared" si="4"/>
        <v>1</v>
      </c>
      <c r="AK36" s="3">
        <f t="shared" si="2"/>
        <v>2</v>
      </c>
      <c r="AL36" s="3">
        <f t="shared" si="3"/>
        <v>1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203" t="s">
        <v>925</v>
      </c>
      <c r="C42" s="204" t="s">
        <v>926</v>
      </c>
      <c r="D42" s="205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 t="s">
        <v>8</v>
      </c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1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/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202">
        <f t="shared" ref="AJ43:AJ44" si="8">COUNTIF(E43:AI43,"K")+2*COUNTIF(E43:AI43,"2K")+COUNTIF(E43:AI43,"TK")+COUNTIF(E43:AI43,"KT")</f>
        <v>0</v>
      </c>
      <c r="AK43" s="202">
        <f t="shared" ref="AK43:AK44" si="9">COUNTIF(E43:AI43,"P")+2*COUNTIF(F43:AJ43,"2P")</f>
        <v>0</v>
      </c>
      <c r="AL43" s="202">
        <f t="shared" ref="AL43:AL44" si="10">COUNTIF(E43:AI43,"T")+2*COUNTIF(E43:AI43,"2T")+COUNTIF(E43:AI43,"TK")+COUNTIF(E43:AI43,"KT")</f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97"/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202">
        <f t="shared" si="8"/>
        <v>0</v>
      </c>
      <c r="AK44" s="202">
        <f t="shared" si="9"/>
        <v>0</v>
      </c>
      <c r="AL44" s="202">
        <f t="shared" si="10"/>
        <v>0</v>
      </c>
      <c r="AM44" s="56"/>
      <c r="AN44" s="56"/>
      <c r="AO44" s="56"/>
    </row>
    <row r="45" spans="1:44" s="53" customFormat="1" ht="30" customHeight="1">
      <c r="A45" s="97">
        <v>35</v>
      </c>
      <c r="B45" s="82"/>
      <c r="C45" s="70" t="s">
        <v>268</v>
      </c>
      <c r="D45" s="71" t="s">
        <v>63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 t="s">
        <v>9</v>
      </c>
      <c r="O45" s="115"/>
      <c r="P45" s="116"/>
      <c r="Q45" s="115"/>
      <c r="R45" s="115"/>
      <c r="S45" s="115"/>
      <c r="T45" s="115"/>
      <c r="U45" s="115"/>
      <c r="V45" s="116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41">
        <f t="shared" si="4"/>
        <v>0</v>
      </c>
      <c r="AK45" s="41">
        <f t="shared" si="2"/>
        <v>1</v>
      </c>
      <c r="AL45" s="41">
        <f t="shared" si="3"/>
        <v>0</v>
      </c>
      <c r="AM45" s="56"/>
      <c r="AN45" s="56"/>
    </row>
    <row r="46" spans="1:44" s="53" customFormat="1" ht="21.75" customHeight="1">
      <c r="A46" s="164">
        <v>36</v>
      </c>
      <c r="B46" s="82"/>
      <c r="C46" s="70"/>
      <c r="D46" s="71"/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41">
        <f t="shared" si="4"/>
        <v>0</v>
      </c>
      <c r="AK46" s="41">
        <f t="shared" si="2"/>
        <v>0</v>
      </c>
      <c r="AL46" s="41">
        <f t="shared" si="3"/>
        <v>0</v>
      </c>
      <c r="AM46" s="56"/>
      <c r="AN46" s="56"/>
    </row>
    <row r="47" spans="1:44" s="53" customFormat="1" ht="30" customHeight="1">
      <c r="A47" s="218" t="s">
        <v>12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3">
        <f>SUM(AJ10:AJ46)</f>
        <v>4</v>
      </c>
      <c r="AK47" s="3">
        <f>SUM(AK10:AK46)</f>
        <v>10</v>
      </c>
      <c r="AL47" s="3">
        <f>SUM(AL10:AL46)</f>
        <v>6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11"/>
      <c r="B48" s="11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  <c r="AK48" s="11"/>
      <c r="AL48" s="11"/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219" t="s">
        <v>13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20"/>
      <c r="AJ49" s="41" t="s">
        <v>14</v>
      </c>
      <c r="AK49" s="41" t="s">
        <v>15</v>
      </c>
      <c r="AL49" s="41" t="s">
        <v>16</v>
      </c>
      <c r="AM49" s="32">
        <f>COUNTIF(H56:AL56,"CT")</f>
        <v>0</v>
      </c>
      <c r="AN49" s="32">
        <f t="shared" ref="AN49:AN84" si="11">COUNTIF(I49:AM49,"HT")</f>
        <v>0</v>
      </c>
      <c r="AO49" s="32">
        <f t="shared" ref="AO49:AO84" si="12">COUNTIF(J49:AN49,"VK")</f>
        <v>0</v>
      </c>
      <c r="AP49" s="56"/>
      <c r="AQ49" s="56"/>
    </row>
    <row r="50" spans="1:43" s="53" customFormat="1" ht="27" customHeight="1">
      <c r="A50" s="3" t="s">
        <v>5</v>
      </c>
      <c r="B50" s="48"/>
      <c r="C50" s="212" t="s">
        <v>7</v>
      </c>
      <c r="D50" s="213"/>
      <c r="E50" s="4">
        <v>1</v>
      </c>
      <c r="F50" s="4">
        <v>2</v>
      </c>
      <c r="G50" s="4">
        <v>3</v>
      </c>
      <c r="H50" s="4">
        <v>4</v>
      </c>
      <c r="I50" s="4">
        <v>5</v>
      </c>
      <c r="J50" s="4">
        <v>6</v>
      </c>
      <c r="K50" s="4">
        <v>7</v>
      </c>
      <c r="L50" s="4">
        <v>8</v>
      </c>
      <c r="M50" s="4">
        <v>9</v>
      </c>
      <c r="N50" s="4">
        <v>10</v>
      </c>
      <c r="O50" s="4">
        <v>11</v>
      </c>
      <c r="P50" s="4">
        <v>12</v>
      </c>
      <c r="Q50" s="4">
        <v>13</v>
      </c>
      <c r="R50" s="4">
        <v>14</v>
      </c>
      <c r="S50" s="4">
        <v>15</v>
      </c>
      <c r="T50" s="4">
        <v>16</v>
      </c>
      <c r="U50" s="4">
        <v>17</v>
      </c>
      <c r="V50" s="4">
        <v>18</v>
      </c>
      <c r="W50" s="4">
        <v>19</v>
      </c>
      <c r="X50" s="4">
        <v>20</v>
      </c>
      <c r="Y50" s="4">
        <v>21</v>
      </c>
      <c r="Z50" s="4">
        <v>22</v>
      </c>
      <c r="AA50" s="4">
        <v>23</v>
      </c>
      <c r="AB50" s="4">
        <v>24</v>
      </c>
      <c r="AC50" s="4">
        <v>25</v>
      </c>
      <c r="AD50" s="4">
        <v>26</v>
      </c>
      <c r="AE50" s="4">
        <v>27</v>
      </c>
      <c r="AF50" s="4">
        <v>28</v>
      </c>
      <c r="AG50" s="4">
        <v>29</v>
      </c>
      <c r="AH50" s="4">
        <v>30</v>
      </c>
      <c r="AI50" s="4">
        <v>31</v>
      </c>
      <c r="AJ50" s="30" t="s">
        <v>20</v>
      </c>
      <c r="AK50" s="30" t="s">
        <v>21</v>
      </c>
      <c r="AL50" s="30" t="s">
        <v>22</v>
      </c>
      <c r="AM50" s="32">
        <f>COUNTIF(H57:AL57,"CT")</f>
        <v>0</v>
      </c>
      <c r="AN50" s="32">
        <f t="shared" si="11"/>
        <v>0</v>
      </c>
      <c r="AO50" s="32">
        <f t="shared" si="12"/>
        <v>0</v>
      </c>
      <c r="AP50" s="56"/>
      <c r="AQ50" s="56"/>
    </row>
    <row r="51" spans="1:43" s="53" customFormat="1" ht="27" customHeight="1">
      <c r="A51" s="3">
        <v>1</v>
      </c>
      <c r="B51" s="82" t="s">
        <v>522</v>
      </c>
      <c r="C51" s="188" t="s">
        <v>140</v>
      </c>
      <c r="D51" s="189" t="s">
        <v>74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>COUNTIF(E51:AI51,"BT")</f>
        <v>0</v>
      </c>
      <c r="AK51" s="32">
        <f>COUNTIF(F51:AJ51,"D")</f>
        <v>0</v>
      </c>
      <c r="AL51" s="32">
        <f>COUNTIF(G51:AK51,"ĐP")</f>
        <v>0</v>
      </c>
      <c r="AM51" s="32">
        <f>COUNTIF(H58:AL58,"CT")</f>
        <v>0</v>
      </c>
      <c r="AN51" s="32">
        <f t="shared" si="11"/>
        <v>0</v>
      </c>
      <c r="AO51" s="32">
        <f t="shared" si="12"/>
        <v>0</v>
      </c>
      <c r="AP51" s="56"/>
      <c r="AQ51" s="56"/>
    </row>
    <row r="52" spans="1:43" s="53" customFormat="1" ht="27" customHeight="1">
      <c r="A52" s="3">
        <v>2</v>
      </c>
      <c r="B52" s="82" t="s">
        <v>523</v>
      </c>
      <c r="C52" s="188" t="s">
        <v>382</v>
      </c>
      <c r="D52" s="189" t="s">
        <v>95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ref="AJ52:AJ86" si="13">COUNTIF(E52:AI52,"BT")</f>
        <v>0</v>
      </c>
      <c r="AK52" s="32">
        <f t="shared" ref="AK52:AK86" si="14">COUNTIF(F52:AJ52,"D")</f>
        <v>0</v>
      </c>
      <c r="AL52" s="32">
        <f t="shared" ref="AL52:AL86" si="15">COUNTIF(G52:AK52,"ĐP")</f>
        <v>0</v>
      </c>
      <c r="AM52" s="32">
        <f>COUNTIF(H59:AL59,"CT")</f>
        <v>0</v>
      </c>
      <c r="AN52" s="32">
        <f t="shared" si="11"/>
        <v>0</v>
      </c>
      <c r="AO52" s="32">
        <f t="shared" si="12"/>
        <v>0</v>
      </c>
      <c r="AP52" s="56"/>
      <c r="AQ52" s="56"/>
    </row>
    <row r="53" spans="1:43" s="53" customFormat="1" ht="27" customHeight="1">
      <c r="A53" s="146">
        <v>3</v>
      </c>
      <c r="B53" s="82" t="s">
        <v>524</v>
      </c>
      <c r="C53" s="188" t="s">
        <v>474</v>
      </c>
      <c r="D53" s="189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3"/>
        <v>0</v>
      </c>
      <c r="AK53" s="32">
        <f t="shared" si="14"/>
        <v>0</v>
      </c>
      <c r="AL53" s="32">
        <f t="shared" si="15"/>
        <v>0</v>
      </c>
      <c r="AM53" s="32">
        <f>COUNTIF(H60:AL60,"CT")</f>
        <v>0</v>
      </c>
      <c r="AN53" s="32">
        <f t="shared" si="11"/>
        <v>0</v>
      </c>
      <c r="AO53" s="32">
        <f t="shared" si="12"/>
        <v>0</v>
      </c>
      <c r="AP53" s="56"/>
      <c r="AQ53" s="56"/>
    </row>
    <row r="54" spans="1:43" s="53" customFormat="1" ht="27" customHeight="1">
      <c r="A54" s="146">
        <v>4</v>
      </c>
      <c r="B54" s="82" t="s">
        <v>525</v>
      </c>
      <c r="C54" s="188" t="s">
        <v>365</v>
      </c>
      <c r="D54" s="189" t="s">
        <v>126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3"/>
        <v>0</v>
      </c>
      <c r="AK54" s="32">
        <f t="shared" si="14"/>
        <v>0</v>
      </c>
      <c r="AL54" s="32">
        <f t="shared" si="15"/>
        <v>0</v>
      </c>
      <c r="AM54" s="32" t="e">
        <f>COUNTIF(#REF!,"CT")</f>
        <v>#REF!</v>
      </c>
      <c r="AN54" s="32">
        <f t="shared" si="11"/>
        <v>0</v>
      </c>
      <c r="AO54" s="32">
        <f t="shared" si="12"/>
        <v>0</v>
      </c>
      <c r="AP54" s="56"/>
      <c r="AQ54" s="56"/>
    </row>
    <row r="55" spans="1:43" s="53" customFormat="1" ht="27" customHeight="1">
      <c r="A55" s="146">
        <v>5</v>
      </c>
      <c r="B55" s="82" t="s">
        <v>526</v>
      </c>
      <c r="C55" s="188" t="s">
        <v>527</v>
      </c>
      <c r="D55" s="189" t="s">
        <v>52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3"/>
        <v>0</v>
      </c>
      <c r="AK55" s="32">
        <f t="shared" si="14"/>
        <v>0</v>
      </c>
      <c r="AL55" s="32">
        <f t="shared" si="15"/>
        <v>0</v>
      </c>
      <c r="AM55" s="32">
        <f>COUNTIF(H61:AL61,"CT")</f>
        <v>0</v>
      </c>
      <c r="AN55" s="32">
        <f t="shared" si="11"/>
        <v>0</v>
      </c>
      <c r="AO55" s="32">
        <f t="shared" si="12"/>
        <v>0</v>
      </c>
      <c r="AP55" s="56"/>
      <c r="AQ55" s="56"/>
    </row>
    <row r="56" spans="1:43" s="53" customFormat="1" ht="27" customHeight="1">
      <c r="A56" s="146">
        <v>6</v>
      </c>
      <c r="B56" s="82" t="s">
        <v>528</v>
      </c>
      <c r="C56" s="188" t="s">
        <v>529</v>
      </c>
      <c r="D56" s="189" t="s">
        <v>53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3"/>
        <v>0</v>
      </c>
      <c r="AK56" s="32">
        <f t="shared" si="14"/>
        <v>0</v>
      </c>
      <c r="AL56" s="32">
        <f t="shared" si="15"/>
        <v>0</v>
      </c>
      <c r="AM56" s="32">
        <f>COUNTIF(H62:AL62,"CT")</f>
        <v>0</v>
      </c>
      <c r="AN56" s="32">
        <f t="shared" si="11"/>
        <v>0</v>
      </c>
      <c r="AO56" s="32">
        <f t="shared" si="12"/>
        <v>0</v>
      </c>
      <c r="AP56" s="56"/>
      <c r="AQ56" s="56"/>
    </row>
    <row r="57" spans="1:43" s="53" customFormat="1" ht="27" customHeight="1">
      <c r="A57" s="146">
        <v>7</v>
      </c>
      <c r="B57" s="82" t="s">
        <v>530</v>
      </c>
      <c r="C57" s="188" t="s">
        <v>82</v>
      </c>
      <c r="D57" s="189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3"/>
        <v>0</v>
      </c>
      <c r="AK57" s="32">
        <f t="shared" si="14"/>
        <v>0</v>
      </c>
      <c r="AL57" s="32">
        <f t="shared" si="15"/>
        <v>0</v>
      </c>
      <c r="AM57" s="32">
        <f>COUNTIF(H63:AL63,"CT")</f>
        <v>0</v>
      </c>
      <c r="AN57" s="32">
        <f t="shared" si="11"/>
        <v>0</v>
      </c>
      <c r="AO57" s="32">
        <f t="shared" si="12"/>
        <v>0</v>
      </c>
      <c r="AP57" s="216"/>
      <c r="AQ57" s="217"/>
    </row>
    <row r="58" spans="1:43" s="53" customFormat="1" ht="27" customHeight="1">
      <c r="A58" s="146">
        <v>8</v>
      </c>
      <c r="B58" s="82" t="s">
        <v>531</v>
      </c>
      <c r="C58" s="188" t="s">
        <v>532</v>
      </c>
      <c r="D58" s="189" t="s">
        <v>88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13"/>
        <v>0</v>
      </c>
      <c r="AK58" s="32">
        <f t="shared" si="14"/>
        <v>0</v>
      </c>
      <c r="AL58" s="32">
        <f t="shared" si="15"/>
        <v>0</v>
      </c>
      <c r="AM58" s="32">
        <f>COUNTIF(H64:AL64,"CT")</f>
        <v>0</v>
      </c>
      <c r="AN58" s="32">
        <f t="shared" si="11"/>
        <v>0</v>
      </c>
      <c r="AO58" s="32">
        <f t="shared" si="12"/>
        <v>0</v>
      </c>
    </row>
    <row r="59" spans="1:43" s="53" customFormat="1" ht="27" customHeight="1">
      <c r="A59" s="146">
        <v>9</v>
      </c>
      <c r="B59" s="82" t="s">
        <v>533</v>
      </c>
      <c r="C59" s="188" t="s">
        <v>534</v>
      </c>
      <c r="D59" s="189" t="s">
        <v>26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3"/>
        <v>0</v>
      </c>
      <c r="AK59" s="32">
        <f t="shared" si="14"/>
        <v>0</v>
      </c>
      <c r="AL59" s="32">
        <f t="shared" si="15"/>
        <v>0</v>
      </c>
      <c r="AM59" s="32">
        <f t="shared" ref="AM59:AM64" si="16">COUNTIF(H66:AL66,"CT")</f>
        <v>0</v>
      </c>
      <c r="AN59" s="32">
        <f t="shared" si="11"/>
        <v>0</v>
      </c>
      <c r="AO59" s="32">
        <f t="shared" si="12"/>
        <v>0</v>
      </c>
    </row>
    <row r="60" spans="1:43" s="53" customFormat="1" ht="27" customHeight="1">
      <c r="A60" s="146">
        <v>10</v>
      </c>
      <c r="B60" s="82" t="s">
        <v>535</v>
      </c>
      <c r="C60" s="188" t="s">
        <v>401</v>
      </c>
      <c r="D60" s="189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13"/>
        <v>0</v>
      </c>
      <c r="AK60" s="32">
        <f t="shared" si="14"/>
        <v>0</v>
      </c>
      <c r="AL60" s="32">
        <f t="shared" si="15"/>
        <v>0</v>
      </c>
      <c r="AM60" s="32">
        <f t="shared" si="16"/>
        <v>0</v>
      </c>
      <c r="AN60" s="32">
        <f t="shared" si="11"/>
        <v>0</v>
      </c>
      <c r="AO60" s="32">
        <f t="shared" si="12"/>
        <v>0</v>
      </c>
    </row>
    <row r="61" spans="1:43" s="53" customFormat="1" ht="27" customHeight="1">
      <c r="A61" s="160">
        <v>11</v>
      </c>
      <c r="B61" s="82" t="s">
        <v>536</v>
      </c>
      <c r="C61" s="188" t="s">
        <v>537</v>
      </c>
      <c r="D61" s="189" t="s">
        <v>54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3"/>
        <v>0</v>
      </c>
      <c r="AK61" s="32">
        <f t="shared" si="14"/>
        <v>0</v>
      </c>
      <c r="AL61" s="32">
        <f t="shared" si="15"/>
        <v>0</v>
      </c>
      <c r="AM61" s="32">
        <f t="shared" si="16"/>
        <v>0</v>
      </c>
      <c r="AN61" s="32">
        <f t="shared" si="11"/>
        <v>0</v>
      </c>
      <c r="AO61" s="32">
        <f t="shared" si="12"/>
        <v>0</v>
      </c>
    </row>
    <row r="62" spans="1:43" s="53" customFormat="1" ht="27" customHeight="1">
      <c r="A62" s="160">
        <v>12</v>
      </c>
      <c r="B62" s="82" t="s">
        <v>538</v>
      </c>
      <c r="C62" s="188" t="s">
        <v>77</v>
      </c>
      <c r="D62" s="189" t="s">
        <v>54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13"/>
        <v>0</v>
      </c>
      <c r="AK62" s="32">
        <f t="shared" si="14"/>
        <v>0</v>
      </c>
      <c r="AL62" s="32">
        <f t="shared" si="15"/>
        <v>0</v>
      </c>
      <c r="AM62" s="32">
        <f t="shared" si="16"/>
        <v>0</v>
      </c>
      <c r="AN62" s="32">
        <f t="shared" si="11"/>
        <v>0</v>
      </c>
      <c r="AO62" s="32">
        <f t="shared" si="12"/>
        <v>0</v>
      </c>
    </row>
    <row r="63" spans="1:43" s="53" customFormat="1" ht="27" customHeight="1">
      <c r="A63" s="160">
        <v>13</v>
      </c>
      <c r="B63" s="82" t="s">
        <v>539</v>
      </c>
      <c r="C63" s="188" t="s">
        <v>128</v>
      </c>
      <c r="D63" s="189" t="s">
        <v>54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3"/>
        <v>0</v>
      </c>
      <c r="AK63" s="32">
        <f t="shared" si="14"/>
        <v>0</v>
      </c>
      <c r="AL63" s="32">
        <f t="shared" si="15"/>
        <v>0</v>
      </c>
      <c r="AM63" s="32">
        <f t="shared" si="16"/>
        <v>0</v>
      </c>
      <c r="AN63" s="32">
        <f t="shared" si="11"/>
        <v>0</v>
      </c>
      <c r="AO63" s="32">
        <f t="shared" si="12"/>
        <v>0</v>
      </c>
    </row>
    <row r="64" spans="1:43" s="53" customFormat="1" ht="27" customHeight="1">
      <c r="A64" s="160">
        <v>14</v>
      </c>
      <c r="B64" s="82" t="s">
        <v>540</v>
      </c>
      <c r="C64" s="188" t="s">
        <v>89</v>
      </c>
      <c r="D64" s="189" t="s">
        <v>105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3"/>
        <v>0</v>
      </c>
      <c r="AK64" s="32">
        <f t="shared" si="14"/>
        <v>0</v>
      </c>
      <c r="AL64" s="32">
        <f t="shared" si="15"/>
        <v>0</v>
      </c>
      <c r="AM64" s="32">
        <f t="shared" si="16"/>
        <v>0</v>
      </c>
      <c r="AN64" s="32">
        <f t="shared" si="11"/>
        <v>0</v>
      </c>
      <c r="AO64" s="32">
        <f t="shared" si="12"/>
        <v>0</v>
      </c>
    </row>
    <row r="65" spans="1:41" s="53" customFormat="1" ht="27" customHeight="1">
      <c r="A65" s="160">
        <v>15</v>
      </c>
      <c r="B65" s="82" t="s">
        <v>541</v>
      </c>
      <c r="C65" s="188" t="s">
        <v>542</v>
      </c>
      <c r="D65" s="189" t="s">
        <v>105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3"/>
        <v>0</v>
      </c>
      <c r="AK65" s="32">
        <f t="shared" si="14"/>
        <v>0</v>
      </c>
      <c r="AL65" s="32">
        <f t="shared" si="15"/>
        <v>0</v>
      </c>
      <c r="AM65" s="32">
        <f>COUNTIF(H84:AL84,"CT")</f>
        <v>0</v>
      </c>
      <c r="AN65" s="32">
        <f t="shared" si="11"/>
        <v>0</v>
      </c>
      <c r="AO65" s="32">
        <f t="shared" si="12"/>
        <v>0</v>
      </c>
    </row>
    <row r="66" spans="1:41" s="53" customFormat="1" ht="27" customHeight="1">
      <c r="A66" s="160">
        <v>16</v>
      </c>
      <c r="B66" s="82" t="s">
        <v>543</v>
      </c>
      <c r="C66" s="188" t="s">
        <v>108</v>
      </c>
      <c r="D66" s="189" t="s">
        <v>27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3"/>
        <v>0</v>
      </c>
      <c r="AK66" s="32">
        <f t="shared" si="14"/>
        <v>0</v>
      </c>
      <c r="AL66" s="32">
        <f t="shared" si="15"/>
        <v>0</v>
      </c>
      <c r="AM66" s="32">
        <f>COUNTIF(H85:AL85,"CT")</f>
        <v>0</v>
      </c>
      <c r="AN66" s="32">
        <f t="shared" si="11"/>
        <v>0</v>
      </c>
      <c r="AO66" s="32">
        <f t="shared" si="12"/>
        <v>0</v>
      </c>
    </row>
    <row r="67" spans="1:41" s="53" customFormat="1" ht="27" customHeight="1">
      <c r="A67" s="160">
        <v>17</v>
      </c>
      <c r="B67" s="82" t="s">
        <v>544</v>
      </c>
      <c r="C67" s="188" t="s">
        <v>545</v>
      </c>
      <c r="D67" s="189" t="s">
        <v>107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3"/>
        <v>0</v>
      </c>
      <c r="AK67" s="32">
        <f t="shared" si="14"/>
        <v>0</v>
      </c>
      <c r="AL67" s="32">
        <f t="shared" si="15"/>
        <v>0</v>
      </c>
      <c r="AM67" s="32">
        <f>COUNTIF(H86:AL86,"CT")</f>
        <v>0</v>
      </c>
      <c r="AN67" s="32">
        <f t="shared" si="11"/>
        <v>0</v>
      </c>
      <c r="AO67" s="32">
        <f t="shared" si="12"/>
        <v>0</v>
      </c>
    </row>
    <row r="68" spans="1:41" s="53" customFormat="1" ht="27" customHeight="1">
      <c r="A68" s="160">
        <v>18</v>
      </c>
      <c r="B68" s="82" t="s">
        <v>546</v>
      </c>
      <c r="C68" s="188" t="s">
        <v>547</v>
      </c>
      <c r="D68" s="189" t="s">
        <v>65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3"/>
        <v>0</v>
      </c>
      <c r="AK68" s="32">
        <f t="shared" si="14"/>
        <v>0</v>
      </c>
      <c r="AL68" s="32">
        <f t="shared" si="15"/>
        <v>0</v>
      </c>
      <c r="AM68" s="32" t="e">
        <f>COUNTIF(#REF!,"CT")</f>
        <v>#REF!</v>
      </c>
      <c r="AN68" s="32">
        <f t="shared" si="11"/>
        <v>0</v>
      </c>
      <c r="AO68" s="32">
        <f t="shared" si="12"/>
        <v>0</v>
      </c>
    </row>
    <row r="69" spans="1:41" s="53" customFormat="1" ht="27" customHeight="1">
      <c r="A69" s="160">
        <v>19</v>
      </c>
      <c r="B69" s="82" t="s">
        <v>548</v>
      </c>
      <c r="C69" s="188" t="s">
        <v>64</v>
      </c>
      <c r="D69" s="189" t="s">
        <v>65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3"/>
        <v>0</v>
      </c>
      <c r="AK69" s="32">
        <f t="shared" si="14"/>
        <v>0</v>
      </c>
      <c r="AL69" s="32">
        <f t="shared" si="15"/>
        <v>0</v>
      </c>
      <c r="AM69" s="32" t="e">
        <f>COUNTIF(#REF!,"CT")</f>
        <v>#REF!</v>
      </c>
      <c r="AN69" s="32">
        <f t="shared" si="11"/>
        <v>0</v>
      </c>
      <c r="AO69" s="32">
        <f t="shared" si="12"/>
        <v>0</v>
      </c>
    </row>
    <row r="70" spans="1:41" s="53" customFormat="1" ht="27" customHeight="1">
      <c r="A70" s="160">
        <v>20</v>
      </c>
      <c r="B70" s="82" t="s">
        <v>551</v>
      </c>
      <c r="C70" s="188" t="s">
        <v>28</v>
      </c>
      <c r="D70" s="189" t="s">
        <v>40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3"/>
        <v>0</v>
      </c>
      <c r="AK70" s="32">
        <f t="shared" si="14"/>
        <v>0</v>
      </c>
      <c r="AL70" s="32">
        <f t="shared" si="15"/>
        <v>0</v>
      </c>
      <c r="AM70" s="32" t="e">
        <f>COUNTIF(#REF!,"CT")</f>
        <v>#REF!</v>
      </c>
      <c r="AN70" s="32">
        <f t="shared" ref="AN70" si="17">COUNTIF(I70:AM70,"HT")</f>
        <v>0</v>
      </c>
      <c r="AO70" s="32">
        <f t="shared" ref="AO70" si="18">COUNTIF(J70:AN70,"VK")</f>
        <v>0</v>
      </c>
    </row>
    <row r="71" spans="1:41" s="53" customFormat="1" ht="27" customHeight="1">
      <c r="A71" s="160">
        <v>21</v>
      </c>
      <c r="B71" s="82" t="s">
        <v>552</v>
      </c>
      <c r="C71" s="188" t="s">
        <v>553</v>
      </c>
      <c r="D71" s="189" t="s">
        <v>500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3"/>
        <v>0</v>
      </c>
      <c r="AK71" s="32">
        <f t="shared" si="14"/>
        <v>0</v>
      </c>
      <c r="AL71" s="32">
        <f t="shared" si="15"/>
        <v>0</v>
      </c>
      <c r="AM71" s="32" t="e">
        <f>COUNTIF(#REF!,"CT")</f>
        <v>#REF!</v>
      </c>
      <c r="AN71" s="32">
        <f t="shared" ref="AN71" si="19">COUNTIF(I71:AM71,"HT")</f>
        <v>0</v>
      </c>
      <c r="AO71" s="32">
        <f t="shared" ref="AO71" si="20">COUNTIF(J71:AN71,"VK")</f>
        <v>0</v>
      </c>
    </row>
    <row r="72" spans="1:41" s="53" customFormat="1" ht="27" customHeight="1">
      <c r="A72" s="160">
        <v>22</v>
      </c>
      <c r="B72" s="82" t="s">
        <v>554</v>
      </c>
      <c r="C72" s="188" t="s">
        <v>77</v>
      </c>
      <c r="D72" s="189" t="s">
        <v>68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" si="21">COUNTIF(E72:AI72,"BT")</f>
        <v>0</v>
      </c>
      <c r="AK72" s="32">
        <f t="shared" ref="AK72" si="22">COUNTIF(F72:AJ72,"D")</f>
        <v>0</v>
      </c>
      <c r="AL72" s="32">
        <f t="shared" ref="AL72" si="23">COUNTIF(G72:AK72,"ĐP")</f>
        <v>0</v>
      </c>
      <c r="AM72" s="32" t="e">
        <f>COUNTIF(#REF!,"CT")</f>
        <v>#REF!</v>
      </c>
      <c r="AN72" s="32">
        <f t="shared" ref="AN72:AN76" si="24">COUNTIF(I72:AM72,"HT")</f>
        <v>0</v>
      </c>
      <c r="AO72" s="32">
        <f t="shared" ref="AO72:AO76" si="25">COUNTIF(J72:AN72,"VK")</f>
        <v>0</v>
      </c>
    </row>
    <row r="73" spans="1:41" s="53" customFormat="1" ht="27" customHeight="1">
      <c r="A73" s="160">
        <v>23</v>
      </c>
      <c r="B73" s="82" t="s">
        <v>555</v>
      </c>
      <c r="C73" s="188" t="s">
        <v>556</v>
      </c>
      <c r="D73" s="189" t="s">
        <v>91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ref="AJ73" si="26">COUNTIF(E73:AI73,"BT")</f>
        <v>0</v>
      </c>
      <c r="AK73" s="32">
        <f t="shared" ref="AK73" si="27">COUNTIF(F73:AJ73,"D")</f>
        <v>0</v>
      </c>
      <c r="AL73" s="32">
        <f t="shared" ref="AL73" si="28">COUNTIF(G73:AK73,"ĐP")</f>
        <v>0</v>
      </c>
      <c r="AM73" s="32">
        <f>COUNTIF(H87:AL87,"CT")</f>
        <v>0</v>
      </c>
      <c r="AN73" s="32">
        <f t="shared" si="24"/>
        <v>0</v>
      </c>
      <c r="AO73" s="32">
        <f t="shared" si="25"/>
        <v>0</v>
      </c>
    </row>
    <row r="74" spans="1:41" s="53" customFormat="1" ht="27" customHeight="1">
      <c r="A74" s="160">
        <v>24</v>
      </c>
      <c r="B74" s="82" t="s">
        <v>557</v>
      </c>
      <c r="C74" s="188" t="s">
        <v>558</v>
      </c>
      <c r="D74" s="189" t="s">
        <v>56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ref="AJ74:AJ78" si="29">COUNTIF(E74:AI74,"BT")</f>
        <v>0</v>
      </c>
      <c r="AK74" s="32">
        <f t="shared" ref="AK74:AK78" si="30">COUNTIF(F74:AJ74,"D")</f>
        <v>0</v>
      </c>
      <c r="AL74" s="32">
        <f t="shared" ref="AL74:AL78" si="31">COUNTIF(G74:AK74,"ĐP")</f>
        <v>0</v>
      </c>
      <c r="AM74" s="32">
        <f>COUNTIF(H88:AL88,"CT")</f>
        <v>0</v>
      </c>
      <c r="AN74" s="32">
        <f t="shared" si="24"/>
        <v>0</v>
      </c>
      <c r="AO74" s="32">
        <f t="shared" si="25"/>
        <v>0</v>
      </c>
    </row>
    <row r="75" spans="1:41" s="53" customFormat="1" ht="27" customHeight="1">
      <c r="A75" s="160">
        <v>25</v>
      </c>
      <c r="B75" s="82" t="s">
        <v>559</v>
      </c>
      <c r="C75" s="188" t="s">
        <v>560</v>
      </c>
      <c r="D75" s="189" t="s">
        <v>57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9"/>
        <v>0</v>
      </c>
      <c r="AK75" s="32">
        <f t="shared" si="30"/>
        <v>0</v>
      </c>
      <c r="AL75" s="32">
        <f t="shared" si="31"/>
        <v>0</v>
      </c>
      <c r="AM75" s="32">
        <f>COUNTIF(H89:AL89,"CT")</f>
        <v>0</v>
      </c>
      <c r="AN75" s="32">
        <f t="shared" si="24"/>
        <v>0</v>
      </c>
      <c r="AO75" s="32">
        <f t="shared" si="25"/>
        <v>0</v>
      </c>
    </row>
    <row r="76" spans="1:41" s="53" customFormat="1" ht="27" customHeight="1">
      <c r="A76" s="160">
        <v>26</v>
      </c>
      <c r="B76" s="82" t="s">
        <v>561</v>
      </c>
      <c r="C76" s="188" t="s">
        <v>109</v>
      </c>
      <c r="D76" s="189" t="s">
        <v>58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9"/>
        <v>0</v>
      </c>
      <c r="AK76" s="32">
        <f t="shared" si="30"/>
        <v>0</v>
      </c>
      <c r="AL76" s="32">
        <f t="shared" si="31"/>
        <v>0</v>
      </c>
      <c r="AM76" s="32">
        <f>COUNTIF(H90:AL90,"CT")</f>
        <v>0</v>
      </c>
      <c r="AN76" s="32">
        <f t="shared" si="24"/>
        <v>0</v>
      </c>
      <c r="AO76" s="32">
        <f t="shared" si="25"/>
        <v>0</v>
      </c>
    </row>
    <row r="77" spans="1:41" ht="27" customHeight="1">
      <c r="A77" s="160">
        <v>27</v>
      </c>
      <c r="B77" s="82" t="s">
        <v>562</v>
      </c>
      <c r="C77" s="188" t="s">
        <v>563</v>
      </c>
      <c r="D77" s="189" t="s">
        <v>212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si="29"/>
        <v>0</v>
      </c>
      <c r="AK77" s="32">
        <f t="shared" si="30"/>
        <v>0</v>
      </c>
      <c r="AL77" s="32">
        <f t="shared" si="31"/>
        <v>0</v>
      </c>
      <c r="AM77" s="32">
        <f>COUNTIF(H91:AL91,"CT")</f>
        <v>0</v>
      </c>
      <c r="AN77" s="32">
        <f t="shared" ref="AN77" si="32">COUNTIF(I77:AM77,"HT")</f>
        <v>0</v>
      </c>
      <c r="AO77" s="32">
        <f t="shared" ref="AO77" si="33">COUNTIF(J77:AN77,"VK")</f>
        <v>0</v>
      </c>
    </row>
    <row r="78" spans="1:41" ht="27" customHeight="1">
      <c r="A78" s="160">
        <v>28</v>
      </c>
      <c r="B78" s="82" t="s">
        <v>564</v>
      </c>
      <c r="C78" s="188" t="s">
        <v>565</v>
      </c>
      <c r="D78" s="189" t="s">
        <v>566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>
        <f t="shared" si="29"/>
        <v>0</v>
      </c>
      <c r="AK78" s="32">
        <f t="shared" si="30"/>
        <v>0</v>
      </c>
      <c r="AL78" s="32">
        <f t="shared" si="31"/>
        <v>0</v>
      </c>
      <c r="AM78" s="32"/>
      <c r="AN78" s="32"/>
      <c r="AO78" s="32"/>
    </row>
    <row r="79" spans="1:41" ht="27" customHeight="1">
      <c r="A79" s="160">
        <v>29</v>
      </c>
      <c r="B79" s="82" t="s">
        <v>567</v>
      </c>
      <c r="C79" s="188" t="s">
        <v>568</v>
      </c>
      <c r="D79" s="189" t="s">
        <v>112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4">COUNTIF(E79:AI79,"BT")</f>
        <v>0</v>
      </c>
      <c r="AK79" s="32">
        <f t="shared" ref="AK79" si="35">COUNTIF(F79:AJ79,"D")</f>
        <v>0</v>
      </c>
      <c r="AL79" s="32">
        <f t="shared" ref="AL79" si="36">COUNTIF(G79:AK79,"ĐP")</f>
        <v>0</v>
      </c>
      <c r="AM79" s="32">
        <f>COUNTIF(H93:AL93,"CT")</f>
        <v>0</v>
      </c>
      <c r="AN79" s="32">
        <f t="shared" ref="AN79" si="37">COUNTIF(I79:AM79,"HT")</f>
        <v>0</v>
      </c>
      <c r="AO79" s="32">
        <f t="shared" ref="AO79" si="38">COUNTIF(J79:AN79,"VK")</f>
        <v>0</v>
      </c>
    </row>
    <row r="80" spans="1:41" ht="27" customHeight="1">
      <c r="A80" s="160">
        <v>30</v>
      </c>
      <c r="B80" s="82" t="s">
        <v>569</v>
      </c>
      <c r="C80" s="188" t="s">
        <v>570</v>
      </c>
      <c r="D80" s="189" t="s">
        <v>59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31</v>
      </c>
      <c r="B81" s="82" t="s">
        <v>857</v>
      </c>
      <c r="C81" s="188" t="s">
        <v>924</v>
      </c>
      <c r="D81" s="189" t="s">
        <v>59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39">COUNTIF(E81:AI81,"BT")</f>
        <v>0</v>
      </c>
      <c r="AK81" s="32">
        <f t="shared" ref="AK81" si="40">COUNTIF(F81:AJ81,"D")</f>
        <v>0</v>
      </c>
      <c r="AL81" s="32">
        <f t="shared" ref="AL81" si="41">COUNTIF(G81:AK81,"ĐP")</f>
        <v>0</v>
      </c>
      <c r="AM81" s="32">
        <f>COUNTIF(H95:AL95,"CT")</f>
        <v>0</v>
      </c>
      <c r="AN81" s="32">
        <f t="shared" ref="AN81" si="42">COUNTIF(I81:AM81,"HT")</f>
        <v>0</v>
      </c>
      <c r="AO81" s="32">
        <f t="shared" ref="AO81" si="43">COUNTIF(J81:AN81,"VK")</f>
        <v>0</v>
      </c>
    </row>
    <row r="82" spans="1:41" ht="27" customHeight="1">
      <c r="A82" s="160">
        <v>32</v>
      </c>
      <c r="B82" s="82" t="s">
        <v>571</v>
      </c>
      <c r="C82" s="188" t="s">
        <v>93</v>
      </c>
      <c r="D82" s="189" t="s">
        <v>94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1"/>
      <c r="W82" s="8"/>
      <c r="X82" s="8"/>
      <c r="Y82" s="8"/>
      <c r="Z82" s="8"/>
      <c r="AA82" s="8"/>
      <c r="AB82" s="8"/>
      <c r="AC82" s="151"/>
      <c r="AD82" s="8"/>
      <c r="AE82" s="8"/>
      <c r="AF82" s="8"/>
      <c r="AG82" s="8"/>
      <c r="AH82" s="8"/>
      <c r="AI82" s="8"/>
      <c r="AJ82" s="32"/>
      <c r="AK82" s="32"/>
      <c r="AL82" s="32"/>
      <c r="AM82" s="32" t="e">
        <f>COUNTIF(#REF!,"CT")</f>
        <v>#REF!</v>
      </c>
      <c r="AN82" s="32">
        <f t="shared" si="11"/>
        <v>0</v>
      </c>
      <c r="AO82" s="32">
        <f t="shared" si="12"/>
        <v>0</v>
      </c>
    </row>
    <row r="83" spans="1:41" ht="27" customHeight="1">
      <c r="A83" s="160">
        <v>33</v>
      </c>
      <c r="B83" s="82" t="s">
        <v>572</v>
      </c>
      <c r="C83" s="188" t="s">
        <v>573</v>
      </c>
      <c r="D83" s="189" t="s">
        <v>120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1"/>
      <c r="W83" s="8"/>
      <c r="X83" s="8"/>
      <c r="Y83" s="8"/>
      <c r="Z83" s="8"/>
      <c r="AA83" s="8"/>
      <c r="AB83" s="8"/>
      <c r="AC83" s="151"/>
      <c r="AD83" s="8"/>
      <c r="AE83" s="8"/>
      <c r="AF83" s="8"/>
      <c r="AG83" s="8"/>
      <c r="AH83" s="8"/>
      <c r="AI83" s="8"/>
      <c r="AJ83" s="32">
        <f t="shared" ref="AJ83" si="44">COUNTIF(E83:AI83,"BT")</f>
        <v>0</v>
      </c>
      <c r="AK83" s="32">
        <f t="shared" ref="AK83" si="45">COUNTIF(F83:AJ83,"D")</f>
        <v>0</v>
      </c>
      <c r="AL83" s="32">
        <f t="shared" ref="AL83" si="46">COUNTIF(G83:AK83,"ĐP")</f>
        <v>0</v>
      </c>
      <c r="AM83" s="32" t="e">
        <f>COUNTIF(#REF!,"CT")</f>
        <v>#REF!</v>
      </c>
      <c r="AN83" s="32">
        <f t="shared" si="11"/>
        <v>0</v>
      </c>
      <c r="AO83" s="32">
        <f t="shared" si="12"/>
        <v>0</v>
      </c>
    </row>
    <row r="84" spans="1:41" ht="27" customHeight="1">
      <c r="A84" s="160">
        <v>34</v>
      </c>
      <c r="B84" s="197" t="s">
        <v>925</v>
      </c>
      <c r="C84" s="198" t="s">
        <v>926</v>
      </c>
      <c r="D84" s="199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3"/>
        <v>0</v>
      </c>
      <c r="AK84" s="32">
        <f t="shared" si="14"/>
        <v>0</v>
      </c>
      <c r="AL84" s="32">
        <f t="shared" si="15"/>
        <v>0</v>
      </c>
      <c r="AM84" s="32" t="e">
        <f>COUNTIF(#REF!,"CT")</f>
        <v>#REF!</v>
      </c>
      <c r="AN84" s="32">
        <f t="shared" si="11"/>
        <v>0</v>
      </c>
      <c r="AO84" s="32">
        <f t="shared" si="12"/>
        <v>0</v>
      </c>
    </row>
    <row r="85" spans="1:41">
      <c r="A85" s="160">
        <v>35</v>
      </c>
      <c r="B85" s="82" t="s">
        <v>574</v>
      </c>
      <c r="C85" s="70" t="s">
        <v>575</v>
      </c>
      <c r="D85" s="71" t="s">
        <v>102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3"/>
        <v>0</v>
      </c>
      <c r="AK85" s="32">
        <f t="shared" si="14"/>
        <v>0</v>
      </c>
      <c r="AL85" s="32">
        <f t="shared" si="15"/>
        <v>0</v>
      </c>
    </row>
    <row r="86" spans="1:41">
      <c r="A86" s="160">
        <v>36</v>
      </c>
      <c r="B86" s="82" t="s">
        <v>576</v>
      </c>
      <c r="C86" s="70" t="s">
        <v>577</v>
      </c>
      <c r="D86" s="7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3"/>
        <v>0</v>
      </c>
      <c r="AK86" s="32">
        <f t="shared" si="14"/>
        <v>0</v>
      </c>
      <c r="AL86" s="32">
        <f t="shared" si="15"/>
        <v>0</v>
      </c>
    </row>
    <row r="87" spans="1:41">
      <c r="A87" s="218" t="s">
        <v>12</v>
      </c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3">
        <f>SUM(AJ51:AJ86)</f>
        <v>0</v>
      </c>
      <c r="AK87" s="3">
        <f>SUM(AK51:AK86)</f>
        <v>0</v>
      </c>
      <c r="AL87" s="3">
        <f>SUM(AL51:AL86)</f>
        <v>0</v>
      </c>
    </row>
    <row r="88" spans="1:41">
      <c r="A88" s="26"/>
      <c r="B88" s="26"/>
      <c r="C88" s="215"/>
      <c r="D88" s="215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4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15"/>
      <c r="D91" s="215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15"/>
      <c r="D92" s="215"/>
      <c r="E92" s="215"/>
      <c r="F92" s="215"/>
      <c r="G92" s="215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5"/>
      <c r="D93" s="215"/>
      <c r="E93" s="215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215"/>
      <c r="D94" s="215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</sheetData>
  <mergeCells count="19">
    <mergeCell ref="AP57:AQ57"/>
    <mergeCell ref="A87:AI87"/>
    <mergeCell ref="C88:D88"/>
    <mergeCell ref="AM22:AN22"/>
    <mergeCell ref="A47:AI47"/>
    <mergeCell ref="A49:AI49"/>
    <mergeCell ref="C93:E93"/>
    <mergeCell ref="C94:D94"/>
    <mergeCell ref="C92:G92"/>
    <mergeCell ref="C50:D50"/>
    <mergeCell ref="C91:D9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4" zoomScale="55" zoomScaleNormal="55" workbookViewId="0">
      <selection activeCell="AC17" sqref="AC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158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 t="s">
        <v>8</v>
      </c>
      <c r="AB11" s="8"/>
      <c r="AC11" s="8"/>
      <c r="AD11" s="8"/>
      <c r="AE11" s="8"/>
      <c r="AF11" s="8"/>
      <c r="AG11" s="8"/>
      <c r="AH11" s="8"/>
      <c r="AI11" s="8"/>
      <c r="AJ11" s="75">
        <f t="shared" si="2"/>
        <v>1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 t="s">
        <v>8</v>
      </c>
      <c r="O17" s="42"/>
      <c r="P17" s="42" t="s">
        <v>8</v>
      </c>
      <c r="Q17" s="42"/>
      <c r="R17" s="42"/>
      <c r="S17" s="42"/>
      <c r="T17" s="42" t="s">
        <v>8</v>
      </c>
      <c r="U17" s="42" t="s">
        <v>8</v>
      </c>
      <c r="V17" s="42" t="s">
        <v>8</v>
      </c>
      <c r="W17" s="42" t="s">
        <v>9</v>
      </c>
      <c r="X17" s="42"/>
      <c r="Y17" s="42"/>
      <c r="Z17" s="42"/>
      <c r="AA17" s="42" t="s">
        <v>970</v>
      </c>
      <c r="AB17" s="42" t="s">
        <v>9</v>
      </c>
      <c r="AC17" s="42" t="s">
        <v>8</v>
      </c>
      <c r="AD17" s="42"/>
      <c r="AE17" s="42"/>
      <c r="AF17" s="42"/>
      <c r="AG17" s="42"/>
      <c r="AH17" s="42"/>
      <c r="AI17" s="42"/>
      <c r="AJ17" s="75">
        <f t="shared" si="2"/>
        <v>9</v>
      </c>
      <c r="AK17" s="75">
        <f t="shared" si="0"/>
        <v>2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 t="s">
        <v>10</v>
      </c>
      <c r="N18" s="8"/>
      <c r="O18" s="8"/>
      <c r="P18" s="8"/>
      <c r="Q18" s="8"/>
      <c r="R18" s="8"/>
      <c r="S18" s="8"/>
      <c r="T18" s="8"/>
      <c r="U18" s="8"/>
      <c r="V18" s="8"/>
      <c r="W18" s="8" t="s">
        <v>9</v>
      </c>
      <c r="X18" s="8"/>
      <c r="Y18" s="8"/>
      <c r="Z18" s="8"/>
      <c r="AA18" s="8"/>
      <c r="AB18" s="8" t="s">
        <v>9</v>
      </c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2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 t="s">
        <v>8</v>
      </c>
      <c r="AB19" s="8"/>
      <c r="AC19" s="8"/>
      <c r="AD19" s="8"/>
      <c r="AE19" s="8"/>
      <c r="AF19" s="8"/>
      <c r="AG19" s="8"/>
      <c r="AH19" s="8"/>
      <c r="AI19" s="8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10</v>
      </c>
      <c r="V20" s="8"/>
      <c r="W20" s="8"/>
      <c r="X20" s="8"/>
      <c r="Y20" s="8"/>
      <c r="Z20" s="8"/>
      <c r="AA20" s="8" t="s">
        <v>8</v>
      </c>
      <c r="AB20" s="8"/>
      <c r="AC20" s="8"/>
      <c r="AD20" s="8"/>
      <c r="AE20" s="8"/>
      <c r="AF20" s="8"/>
      <c r="AG20" s="8"/>
      <c r="AH20" s="8"/>
      <c r="AI20" s="8"/>
      <c r="AJ20" s="75">
        <f t="shared" si="2"/>
        <v>1</v>
      </c>
      <c r="AK20" s="75">
        <f t="shared" si="0"/>
        <v>0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5"/>
      <c r="AN22" s="226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 t="s">
        <v>9</v>
      </c>
      <c r="R24" s="8"/>
      <c r="S24" s="8"/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2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 t="s">
        <v>8</v>
      </c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 t="s">
        <v>9</v>
      </c>
      <c r="V26" s="8"/>
      <c r="W26" s="8" t="s">
        <v>9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2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10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1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 t="s">
        <v>8</v>
      </c>
      <c r="AB32" s="8"/>
      <c r="AC32" s="8"/>
      <c r="AD32" s="8"/>
      <c r="AE32" s="8"/>
      <c r="AF32" s="8"/>
      <c r="AG32" s="8"/>
      <c r="AH32" s="8"/>
      <c r="AI32" s="8"/>
      <c r="AJ32" s="75">
        <f t="shared" si="2"/>
        <v>1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48" customHeight="1">
      <c r="A34" s="227" t="s">
        <v>12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76">
        <f>SUM(AJ9:AJ33)</f>
        <v>16</v>
      </c>
      <c r="AK34" s="76">
        <f>SUM(AK9:AK33)</f>
        <v>8</v>
      </c>
      <c r="AL34" s="76">
        <f>SUM(AL9:AL33)</f>
        <v>8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8" t="s">
        <v>13</v>
      </c>
      <c r="B36" s="228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30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2" t="s">
        <v>7</v>
      </c>
      <c r="D37" s="213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5"/>
      <c r="AQ38" s="226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5"/>
      <c r="AQ51" s="226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7" t="s">
        <v>12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5"/>
      <c r="D64" s="215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5"/>
      <c r="D67" s="215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5"/>
      <c r="D68" s="215"/>
      <c r="E68" s="215"/>
      <c r="F68" s="215"/>
      <c r="G68" s="21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5"/>
      <c r="D69" s="215"/>
      <c r="E69" s="21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5"/>
      <c r="D70" s="215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4" zoomScale="55" zoomScaleNormal="55" workbookViewId="0">
      <selection activeCell="AH15" sqref="AH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159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 t="s">
        <v>10</v>
      </c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 t="s">
        <v>8</v>
      </c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 t="s">
        <v>8</v>
      </c>
      <c r="V12" s="89"/>
      <c r="W12" s="89" t="s">
        <v>8</v>
      </c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3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 t="s">
        <v>8</v>
      </c>
      <c r="U13" s="89" t="s">
        <v>8</v>
      </c>
      <c r="V13" s="89"/>
      <c r="W13" s="89"/>
      <c r="X13" s="89"/>
      <c r="Y13" s="89"/>
      <c r="Z13" s="89"/>
      <c r="AA13" s="89"/>
      <c r="AB13" s="85" t="s">
        <v>8</v>
      </c>
      <c r="AC13" s="89" t="s">
        <v>8</v>
      </c>
      <c r="AD13" s="89"/>
      <c r="AE13" s="89"/>
      <c r="AF13" s="89"/>
      <c r="AG13" s="89"/>
      <c r="AH13" s="89"/>
      <c r="AI13" s="89"/>
      <c r="AJ13" s="75">
        <f t="shared" si="2"/>
        <v>4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 t="s">
        <v>9</v>
      </c>
      <c r="Q14" s="89" t="s">
        <v>8</v>
      </c>
      <c r="R14" s="89"/>
      <c r="S14" s="89"/>
      <c r="T14" s="89"/>
      <c r="U14" s="89"/>
      <c r="V14" s="89"/>
      <c r="W14" s="89" t="s">
        <v>10</v>
      </c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1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 t="s">
        <v>8</v>
      </c>
      <c r="R15" s="89"/>
      <c r="S15" s="89"/>
      <c r="T15" s="89"/>
      <c r="U15" s="89"/>
      <c r="V15" s="89"/>
      <c r="W15" s="89"/>
      <c r="X15" s="89"/>
      <c r="Y15" s="89"/>
      <c r="Z15" s="89"/>
      <c r="AA15" s="89" t="s">
        <v>8</v>
      </c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 t="s">
        <v>9</v>
      </c>
      <c r="V16" s="93"/>
      <c r="W16" s="93" t="s">
        <v>8</v>
      </c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1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 t="s">
        <v>8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 t="s">
        <v>10</v>
      </c>
      <c r="Q18" s="89" t="s">
        <v>10</v>
      </c>
      <c r="R18" s="89"/>
      <c r="S18" s="89"/>
      <c r="T18" s="89" t="s">
        <v>10</v>
      </c>
      <c r="U18" s="89"/>
      <c r="V18" s="89"/>
      <c r="W18" s="89" t="s">
        <v>10</v>
      </c>
      <c r="X18" s="89"/>
      <c r="Y18" s="89"/>
      <c r="Z18" s="89"/>
      <c r="AA18" s="89"/>
      <c r="AB18" s="85"/>
      <c r="AC18" s="89" t="s">
        <v>8</v>
      </c>
      <c r="AD18" s="89"/>
      <c r="AE18" s="89"/>
      <c r="AF18" s="89"/>
      <c r="AG18" s="89"/>
      <c r="AH18" s="89"/>
      <c r="AI18" s="89"/>
      <c r="AJ18" s="75">
        <f t="shared" si="2"/>
        <v>1</v>
      </c>
      <c r="AK18" s="75">
        <f t="shared" si="0"/>
        <v>0</v>
      </c>
      <c r="AL18" s="75">
        <f t="shared" si="1"/>
        <v>5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 t="s">
        <v>8</v>
      </c>
      <c r="AC19" s="89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 t="s">
        <v>9</v>
      </c>
      <c r="Q20" s="89" t="s">
        <v>10</v>
      </c>
      <c r="R20" s="89"/>
      <c r="S20" s="89"/>
      <c r="T20" s="89"/>
      <c r="U20" s="89"/>
      <c r="V20" s="89"/>
      <c r="W20" s="89" t="s">
        <v>8</v>
      </c>
      <c r="X20" s="89"/>
      <c r="Y20" s="89"/>
      <c r="Z20" s="89"/>
      <c r="AA20" s="89"/>
      <c r="AB20" s="85"/>
      <c r="AC20" s="89" t="s">
        <v>8</v>
      </c>
      <c r="AD20" s="89"/>
      <c r="AE20" s="89"/>
      <c r="AF20" s="89"/>
      <c r="AG20" s="89"/>
      <c r="AH20" s="89"/>
      <c r="AI20" s="89"/>
      <c r="AJ20" s="75">
        <f t="shared" si="2"/>
        <v>2</v>
      </c>
      <c r="AK20" s="75">
        <f t="shared" si="0"/>
        <v>1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5"/>
      <c r="AN22" s="226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 t="s">
        <v>8</v>
      </c>
      <c r="X23" s="89"/>
      <c r="Y23" s="89"/>
      <c r="Z23" s="89"/>
      <c r="AA23" s="89"/>
      <c r="AB23" s="85"/>
      <c r="AC23" s="89" t="s">
        <v>8</v>
      </c>
      <c r="AD23" s="89"/>
      <c r="AE23" s="89"/>
      <c r="AF23" s="89"/>
      <c r="AG23" s="89"/>
      <c r="AH23" s="89"/>
      <c r="AI23" s="89"/>
      <c r="AJ23" s="75">
        <f t="shared" si="2"/>
        <v>2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 t="s">
        <v>9</v>
      </c>
      <c r="Q25" s="89"/>
      <c r="R25" s="89"/>
      <c r="S25" s="89"/>
      <c r="T25" s="89" t="s">
        <v>10</v>
      </c>
      <c r="U25" s="89" t="s">
        <v>8</v>
      </c>
      <c r="V25" s="89"/>
      <c r="W25" s="89" t="s">
        <v>8</v>
      </c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3</v>
      </c>
      <c r="AK25" s="75">
        <f t="shared" si="0"/>
        <v>1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 t="s">
        <v>8</v>
      </c>
      <c r="P26" s="89" t="s">
        <v>8</v>
      </c>
      <c r="Q26" s="89" t="s">
        <v>8</v>
      </c>
      <c r="R26" s="89"/>
      <c r="S26" s="89"/>
      <c r="T26" s="89"/>
      <c r="U26" s="89"/>
      <c r="V26" s="89"/>
      <c r="W26" s="89" t="s">
        <v>8</v>
      </c>
      <c r="X26" s="89"/>
      <c r="Y26" s="89"/>
      <c r="Z26" s="89"/>
      <c r="AA26" s="89" t="s">
        <v>8</v>
      </c>
      <c r="AB26" s="85" t="s">
        <v>8</v>
      </c>
      <c r="AC26" s="89"/>
      <c r="AD26" s="89"/>
      <c r="AE26" s="89"/>
      <c r="AF26" s="89"/>
      <c r="AG26" s="89"/>
      <c r="AH26" s="89"/>
      <c r="AI26" s="89"/>
      <c r="AJ26" s="75">
        <f t="shared" si="2"/>
        <v>6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 t="s">
        <v>9</v>
      </c>
      <c r="O27" s="85" t="s">
        <v>9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2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 t="s">
        <v>10</v>
      </c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1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 t="s">
        <v>10</v>
      </c>
      <c r="R30" s="89"/>
      <c r="S30" s="89"/>
      <c r="T30" s="89"/>
      <c r="U30" s="89" t="s">
        <v>8</v>
      </c>
      <c r="V30" s="89"/>
      <c r="W30" s="89" t="s">
        <v>8</v>
      </c>
      <c r="X30" s="89"/>
      <c r="Y30" s="89"/>
      <c r="Z30" s="89"/>
      <c r="AA30" s="89" t="s">
        <v>8</v>
      </c>
      <c r="AB30" s="85"/>
      <c r="AC30" s="89" t="s">
        <v>8</v>
      </c>
      <c r="AD30" s="89"/>
      <c r="AE30" s="89"/>
      <c r="AF30" s="89"/>
      <c r="AG30" s="89"/>
      <c r="AH30" s="89"/>
      <c r="AI30" s="89"/>
      <c r="AJ30" s="75">
        <f t="shared" si="2"/>
        <v>5</v>
      </c>
      <c r="AK30" s="75">
        <f t="shared" si="0"/>
        <v>0</v>
      </c>
      <c r="AL30" s="75">
        <f t="shared" si="1"/>
        <v>2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 t="s">
        <v>8</v>
      </c>
      <c r="AD31" s="89"/>
      <c r="AE31" s="89"/>
      <c r="AF31" s="89"/>
      <c r="AG31" s="89"/>
      <c r="AH31" s="89"/>
      <c r="AI31" s="89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 t="s">
        <v>9</v>
      </c>
      <c r="Q34" s="89"/>
      <c r="R34" s="89"/>
      <c r="S34" s="89"/>
      <c r="T34" s="89"/>
      <c r="U34" s="89" t="s">
        <v>8</v>
      </c>
      <c r="V34" s="89"/>
      <c r="W34" s="89" t="s">
        <v>8</v>
      </c>
      <c r="X34" s="89"/>
      <c r="Y34" s="89"/>
      <c r="Z34" s="89"/>
      <c r="AA34" s="89" t="s">
        <v>8</v>
      </c>
      <c r="AB34" s="85" t="s">
        <v>8</v>
      </c>
      <c r="AC34" s="89"/>
      <c r="AD34" s="89"/>
      <c r="AE34" s="89"/>
      <c r="AF34" s="89"/>
      <c r="AG34" s="89"/>
      <c r="AH34" s="89"/>
      <c r="AI34" s="89"/>
      <c r="AJ34" s="75">
        <f t="shared" si="2"/>
        <v>4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27" t="s">
        <v>12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76">
        <f>SUM(AJ9:AJ35)</f>
        <v>38</v>
      </c>
      <c r="AK36" s="100">
        <f>SUM(AK9:AK35)</f>
        <v>7</v>
      </c>
      <c r="AL36" s="100">
        <f>SUM(AL9:AL35)</f>
        <v>12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8" t="s">
        <v>13</v>
      </c>
      <c r="B38" s="228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30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12" t="s">
        <v>7</v>
      </c>
      <c r="D39" s="213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25"/>
      <c r="AQ39" s="226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25"/>
      <c r="AQ52" s="226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27" t="s">
        <v>12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15"/>
      <c r="D68" s="21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5"/>
      <c r="D71" s="21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5"/>
      <c r="D72" s="215"/>
      <c r="E72" s="215"/>
      <c r="F72" s="215"/>
      <c r="G72" s="21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21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15"/>
      <c r="D74" s="21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9:AQ39"/>
    <mergeCell ref="AP52:AQ52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7" zoomScale="55" zoomScaleNormal="55" workbookViewId="0">
      <selection activeCell="AC15" sqref="AC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160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 t="s">
        <v>8</v>
      </c>
      <c r="P9" s="8"/>
      <c r="Q9" s="8"/>
      <c r="R9" s="8" t="s">
        <v>9</v>
      </c>
      <c r="S9" s="8"/>
      <c r="T9" s="8"/>
      <c r="U9" s="8"/>
      <c r="V9" s="8" t="s">
        <v>9</v>
      </c>
      <c r="W9" s="8" t="s">
        <v>929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2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 t="s">
        <v>9</v>
      </c>
      <c r="AB14" s="8" t="s">
        <v>9</v>
      </c>
      <c r="AC14" s="8" t="s">
        <v>9</v>
      </c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3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 t="s">
        <v>9</v>
      </c>
      <c r="AB15" s="8" t="s">
        <v>9</v>
      </c>
      <c r="AC15" s="8" t="s">
        <v>9</v>
      </c>
      <c r="AD15" s="8"/>
      <c r="AE15" s="8"/>
      <c r="AF15" s="8"/>
      <c r="AG15" s="8"/>
      <c r="AH15" s="8"/>
      <c r="AI15" s="8"/>
      <c r="AJ15" s="75">
        <f t="shared" si="2"/>
        <v>2</v>
      </c>
      <c r="AK15" s="75">
        <f t="shared" si="0"/>
        <v>3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 t="s">
        <v>8</v>
      </c>
      <c r="O17" s="42"/>
      <c r="P17" s="42" t="s">
        <v>9</v>
      </c>
      <c r="Q17" s="42"/>
      <c r="R17" s="42"/>
      <c r="S17" s="42"/>
      <c r="T17" s="42"/>
      <c r="U17" s="42"/>
      <c r="V17" s="42" t="s">
        <v>9</v>
      </c>
      <c r="W17" s="42"/>
      <c r="X17" s="42"/>
      <c r="Y17" s="42"/>
      <c r="Z17" s="42"/>
      <c r="AA17" s="42"/>
      <c r="AB17" s="42"/>
      <c r="AC17" s="42" t="s">
        <v>9</v>
      </c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3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8</v>
      </c>
      <c r="R18" s="8" t="s">
        <v>10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1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 t="s">
        <v>10</v>
      </c>
      <c r="O20" s="8"/>
      <c r="P20" s="8" t="s">
        <v>10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 t="s">
        <v>8</v>
      </c>
      <c r="O21" s="67"/>
      <c r="P21" s="67"/>
      <c r="Q21" s="67" t="s">
        <v>10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1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25"/>
      <c r="AN22" s="226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 t="s">
        <v>9</v>
      </c>
      <c r="O23" s="8"/>
      <c r="P23" s="8" t="s">
        <v>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2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 t="s">
        <v>9</v>
      </c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1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 t="s">
        <v>8</v>
      </c>
      <c r="P28" s="8" t="s">
        <v>8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 t="s">
        <v>9</v>
      </c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 t="s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 t="s">
        <v>9</v>
      </c>
      <c r="AD34" s="8"/>
      <c r="AE34" s="8"/>
      <c r="AF34" s="8"/>
      <c r="AG34" s="8"/>
      <c r="AH34" s="8"/>
      <c r="AI34" s="8"/>
      <c r="AJ34" s="75">
        <f t="shared" si="2"/>
        <v>4</v>
      </c>
      <c r="AK34" s="75">
        <f t="shared" si="0"/>
        <v>2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10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1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27" t="s">
        <v>12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76">
        <f>SUM(AJ9:AJ36)</f>
        <v>19</v>
      </c>
      <c r="AK37" s="76">
        <f>SUM(AK9:AK36)</f>
        <v>17</v>
      </c>
      <c r="AL37" s="76">
        <f>SUM(AL9:AL36)</f>
        <v>5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8" t="s">
        <v>13</v>
      </c>
      <c r="B39" s="228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30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12" t="s">
        <v>7</v>
      </c>
      <c r="D40" s="213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25"/>
      <c r="AQ41" s="226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25"/>
      <c r="AQ54" s="226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27" t="s">
        <v>12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15"/>
      <c r="D70" s="215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5"/>
      <c r="D74" s="215"/>
      <c r="E74" s="215"/>
      <c r="F74" s="215"/>
      <c r="G74" s="21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15"/>
      <c r="D75" s="215"/>
      <c r="E75" s="21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15"/>
      <c r="D76" s="215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AC30" sqref="AC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161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 t="s">
        <v>8</v>
      </c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06">
        <f t="shared" ref="AJ15" si="3">COUNTIF(E15:AI15,"K")+2*COUNTIF(E15:AI15,"2K")+COUNTIF(E15:AI15,"TK")+COUNTIF(E15:AI15,"KT")</f>
        <v>0</v>
      </c>
      <c r="AK15" s="206">
        <f t="shared" ref="AK15" si="4">COUNTIF(E15:AI15,"P")+2*COUNTIF(F15:AJ15,"2P")</f>
        <v>0</v>
      </c>
      <c r="AL15" s="206">
        <f t="shared" ref="AL15" si="5">COUNTIF(E15:AI15,"T")+2*COUNTIF(E15:AI15,"2T")+COUNTIF(E15:AI15,"TK")+COUNTIF(E15:AI15,"KT")</f>
        <v>0</v>
      </c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 t="s">
        <v>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 t="s">
        <v>8</v>
      </c>
      <c r="AB19" s="8"/>
      <c r="AC19" s="8"/>
      <c r="AD19" s="8"/>
      <c r="AE19" s="8"/>
      <c r="AF19" s="8"/>
      <c r="AG19" s="8"/>
      <c r="AH19" s="8"/>
      <c r="AI19" s="8"/>
      <c r="AJ19" s="75">
        <f t="shared" si="2"/>
        <v>3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 t="s">
        <v>8</v>
      </c>
      <c r="N21" s="106"/>
      <c r="O21" s="106"/>
      <c r="P21" s="106" t="s">
        <v>8</v>
      </c>
      <c r="Q21" s="106"/>
      <c r="R21" s="106"/>
      <c r="S21" s="106"/>
      <c r="T21" s="106" t="s">
        <v>10</v>
      </c>
      <c r="U21" s="106"/>
      <c r="V21" s="106"/>
      <c r="W21" s="106" t="s">
        <v>9</v>
      </c>
      <c r="X21" s="106"/>
      <c r="Y21" s="106"/>
      <c r="Z21" s="106"/>
      <c r="AA21" s="106"/>
      <c r="AB21" s="106" t="s">
        <v>9</v>
      </c>
      <c r="AC21" s="106"/>
      <c r="AD21" s="106"/>
      <c r="AE21" s="106"/>
      <c r="AF21" s="106"/>
      <c r="AG21" s="106"/>
      <c r="AH21" s="106"/>
      <c r="AI21" s="106"/>
      <c r="AJ21" s="72">
        <f t="shared" si="2"/>
        <v>3</v>
      </c>
      <c r="AK21" s="72">
        <f t="shared" si="0"/>
        <v>2</v>
      </c>
      <c r="AL21" s="72">
        <f t="shared" si="1"/>
        <v>2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 t="s">
        <v>8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 t="s">
        <v>8</v>
      </c>
      <c r="AC22" s="67"/>
      <c r="AD22" s="67"/>
      <c r="AE22" s="67"/>
      <c r="AF22" s="67"/>
      <c r="AG22" s="67"/>
      <c r="AH22" s="67"/>
      <c r="AI22" s="67"/>
      <c r="AJ22" s="75">
        <f t="shared" si="2"/>
        <v>3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 t="s">
        <v>8</v>
      </c>
      <c r="U23" s="8"/>
      <c r="V23" s="8" t="s">
        <v>8</v>
      </c>
      <c r="W23" s="8"/>
      <c r="X23" s="8"/>
      <c r="Y23" s="8"/>
      <c r="Z23" s="8"/>
      <c r="AA23" s="8"/>
      <c r="AB23" s="8" t="s">
        <v>9</v>
      </c>
      <c r="AC23" s="8"/>
      <c r="AD23" s="8"/>
      <c r="AE23" s="8"/>
      <c r="AF23" s="8"/>
      <c r="AG23" s="8"/>
      <c r="AH23" s="8"/>
      <c r="AI23" s="8"/>
      <c r="AJ23" s="75">
        <f t="shared" si="2"/>
        <v>4</v>
      </c>
      <c r="AK23" s="75">
        <f t="shared" si="0"/>
        <v>1</v>
      </c>
      <c r="AL23" s="75">
        <f t="shared" si="1"/>
        <v>0</v>
      </c>
      <c r="AM23" s="225"/>
      <c r="AN23" s="226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 t="s">
        <v>8</v>
      </c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 t="s">
        <v>8</v>
      </c>
      <c r="AC27" s="8"/>
      <c r="AD27" s="8"/>
      <c r="AE27" s="8"/>
      <c r="AF27" s="8"/>
      <c r="AG27" s="8"/>
      <c r="AH27" s="8"/>
      <c r="AI27" s="8"/>
      <c r="AJ27" s="75">
        <f t="shared" si="2"/>
        <v>3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 t="s">
        <v>8</v>
      </c>
      <c r="AC28" s="8"/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 t="s">
        <v>8</v>
      </c>
      <c r="R29" s="8"/>
      <c r="S29" s="8"/>
      <c r="T29" s="8"/>
      <c r="U29" s="8"/>
      <c r="V29" s="8" t="s">
        <v>8</v>
      </c>
      <c r="W29" s="8"/>
      <c r="X29" s="8"/>
      <c r="Y29" s="8"/>
      <c r="Z29" s="8"/>
      <c r="AA29" s="8"/>
      <c r="AB29" s="8"/>
      <c r="AC29" s="8" t="s">
        <v>9</v>
      </c>
      <c r="AD29" s="8"/>
      <c r="AE29" s="8"/>
      <c r="AF29" s="8"/>
      <c r="AG29" s="8"/>
      <c r="AH29" s="8"/>
      <c r="AI29" s="8"/>
      <c r="AJ29" s="75">
        <f t="shared" si="2"/>
        <v>3</v>
      </c>
      <c r="AK29" s="75">
        <f t="shared" si="0"/>
        <v>1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 t="s">
        <v>9</v>
      </c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 t="s">
        <v>10</v>
      </c>
      <c r="AB30" s="8" t="s">
        <v>9</v>
      </c>
      <c r="AC30" s="8" t="s">
        <v>9</v>
      </c>
      <c r="AD30" s="8"/>
      <c r="AE30" s="8"/>
      <c r="AF30" s="8"/>
      <c r="AG30" s="8"/>
      <c r="AH30" s="8"/>
      <c r="AI30" s="8"/>
      <c r="AJ30" s="75">
        <f t="shared" si="2"/>
        <v>1</v>
      </c>
      <c r="AK30" s="75">
        <f t="shared" si="0"/>
        <v>3</v>
      </c>
      <c r="AL30" s="75">
        <f t="shared" si="1"/>
        <v>1</v>
      </c>
      <c r="AM30" s="25"/>
      <c r="AN30" s="25"/>
      <c r="AO30" s="25"/>
    </row>
    <row r="31" spans="1:44" s="1" customFormat="1" ht="48" customHeight="1">
      <c r="A31" s="227" t="s">
        <v>12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76">
        <f>SUM(AJ9:AJ30)</f>
        <v>26</v>
      </c>
      <c r="AK31" s="76">
        <f>SUM(AK9:AK30)</f>
        <v>7</v>
      </c>
      <c r="AL31" s="76">
        <f>SUM(AL9:AL30)</f>
        <v>5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8" t="s">
        <v>13</v>
      </c>
      <c r="B33" s="228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30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12" t="s">
        <v>7</v>
      </c>
      <c r="D34" s="213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25"/>
      <c r="AQ35" s="226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6">COUNTIF(E36:AI36,"BT")</f>
        <v>0</v>
      </c>
      <c r="AK36" s="32">
        <f t="shared" ref="AK36:AK56" si="7">COUNTIF(F36:AJ36,"D")</f>
        <v>0</v>
      </c>
      <c r="AL36" s="32">
        <f t="shared" ref="AL36:AL56" si="8">COUNTIF(G36:AK36,"ĐP")</f>
        <v>0</v>
      </c>
      <c r="AM36" s="32">
        <f t="shared" ref="AM36:AM56" si="9">COUNTIF(H36:AL36,"CT")</f>
        <v>0</v>
      </c>
      <c r="AN36" s="32">
        <f t="shared" ref="AN36:AN56" si="10">COUNTIF(I36:AM36,"HT")</f>
        <v>0</v>
      </c>
      <c r="AO36" s="32">
        <f t="shared" ref="AO36:AO56" si="11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25"/>
      <c r="AQ48" s="226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ht="15.75" customHeight="1">
      <c r="A57" s="227" t="s">
        <v>12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76">
        <f t="shared" ref="AJ57:AO57" si="12">SUM(AJ35:AJ56)</f>
        <v>0</v>
      </c>
      <c r="AK57" s="76">
        <f t="shared" si="12"/>
        <v>0</v>
      </c>
      <c r="AL57" s="76">
        <f t="shared" si="12"/>
        <v>0</v>
      </c>
      <c r="AM57" s="76">
        <f t="shared" si="12"/>
        <v>0</v>
      </c>
      <c r="AN57" s="76">
        <f t="shared" si="12"/>
        <v>0</v>
      </c>
      <c r="AO57" s="76">
        <f t="shared" si="12"/>
        <v>0</v>
      </c>
    </row>
    <row r="58" spans="1:41" ht="15.75" customHeight="1">
      <c r="A58" s="26"/>
      <c r="B58" s="26"/>
      <c r="C58" s="215"/>
      <c r="D58" s="215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15"/>
      <c r="D61" s="215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15"/>
      <c r="D62" s="215"/>
      <c r="E62" s="215"/>
      <c r="F62" s="215"/>
      <c r="G62" s="215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15"/>
      <c r="D63" s="215"/>
      <c r="E63" s="215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15"/>
      <c r="D64" s="215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P35:AQ35"/>
    <mergeCell ref="AP48:AQ48"/>
    <mergeCell ref="A57:AI57"/>
    <mergeCell ref="C58:D58"/>
    <mergeCell ref="C61:D61"/>
    <mergeCell ref="AM23:AN23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7" zoomScale="55" zoomScaleNormal="55" workbookViewId="0">
      <selection activeCell="AB18" sqref="AB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162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 t="s">
        <v>868</v>
      </c>
      <c r="R9" s="89" t="s">
        <v>868</v>
      </c>
      <c r="S9" s="89"/>
      <c r="T9" s="89"/>
      <c r="U9" s="89" t="s">
        <v>10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 t="s">
        <v>10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 t="s">
        <v>9</v>
      </c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1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 t="s">
        <v>9</v>
      </c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 t="s">
        <v>8</v>
      </c>
      <c r="AC18" s="89"/>
      <c r="AD18" s="89"/>
      <c r="AE18" s="89"/>
      <c r="AF18" s="89"/>
      <c r="AG18" s="89"/>
      <c r="AH18" s="89"/>
      <c r="AI18" s="89"/>
      <c r="AJ18" s="75">
        <f t="shared" si="2"/>
        <v>1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 t="s">
        <v>8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 t="s">
        <v>8</v>
      </c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25"/>
      <c r="AN22" s="226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 t="s">
        <v>8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 t="s">
        <v>8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1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7" t="s">
        <v>12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76">
        <f>SUM(AJ9:AJ33)</f>
        <v>8</v>
      </c>
      <c r="AK34" s="76">
        <f>SUM(AK9:AK33)</f>
        <v>4</v>
      </c>
      <c r="AL34" s="76">
        <f>SUM(AL9:AL33)</f>
        <v>2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8" t="s">
        <v>13</v>
      </c>
      <c r="B36" s="228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30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2" t="s">
        <v>7</v>
      </c>
      <c r="D37" s="213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5"/>
      <c r="AQ38" s="226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5"/>
      <c r="AQ51" s="226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7" t="s">
        <v>12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5"/>
      <c r="D64" s="215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5"/>
      <c r="D67" s="215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5"/>
      <c r="D68" s="215"/>
      <c r="E68" s="215"/>
      <c r="F68" s="215"/>
      <c r="G68" s="21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5"/>
      <c r="D69" s="215"/>
      <c r="E69" s="21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5"/>
      <c r="D70" s="215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AB9" sqref="AB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163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 t="s">
        <v>929</v>
      </c>
      <c r="O9" s="85"/>
      <c r="P9" s="85"/>
      <c r="Q9" s="89"/>
      <c r="R9" s="89"/>
      <c r="S9" s="89"/>
      <c r="T9" s="85" t="s">
        <v>9</v>
      </c>
      <c r="U9" s="85"/>
      <c r="V9" s="85"/>
      <c r="W9" s="85"/>
      <c r="X9" s="85"/>
      <c r="Y9" s="85"/>
      <c r="Z9" s="85"/>
      <c r="AA9" s="85"/>
      <c r="AB9" s="85" t="s">
        <v>929</v>
      </c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1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 t="s">
        <v>10</v>
      </c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1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 t="s">
        <v>10</v>
      </c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 t="s">
        <v>10</v>
      </c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 t="s">
        <v>8</v>
      </c>
      <c r="U15" s="85"/>
      <c r="V15" s="85"/>
      <c r="W15" s="85"/>
      <c r="X15" s="85"/>
      <c r="Y15" s="85"/>
      <c r="Z15" s="85"/>
      <c r="AA15" s="85" t="s">
        <v>8</v>
      </c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 t="s">
        <v>9</v>
      </c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 t="s">
        <v>9</v>
      </c>
      <c r="U17" s="85"/>
      <c r="V17" s="85"/>
      <c r="W17" s="85" t="s">
        <v>9</v>
      </c>
      <c r="X17" s="85"/>
      <c r="Y17" s="85"/>
      <c r="Z17" s="85"/>
      <c r="AA17" s="85" t="s">
        <v>8</v>
      </c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2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 t="s">
        <v>9</v>
      </c>
      <c r="N19" s="89"/>
      <c r="O19" s="85"/>
      <c r="P19" s="85"/>
      <c r="Q19" s="89"/>
      <c r="R19" s="89"/>
      <c r="S19" s="89"/>
      <c r="T19" s="85" t="s">
        <v>8</v>
      </c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 t="s">
        <v>10</v>
      </c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 t="s">
        <v>8</v>
      </c>
      <c r="U22" s="85" t="s">
        <v>8</v>
      </c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3</v>
      </c>
      <c r="AK22" s="75">
        <f t="shared" si="0"/>
        <v>0</v>
      </c>
      <c r="AL22" s="75">
        <f t="shared" si="1"/>
        <v>0</v>
      </c>
      <c r="AM22" s="225"/>
      <c r="AN22" s="226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 t="s">
        <v>10</v>
      </c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1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 t="s">
        <v>9</v>
      </c>
      <c r="N25" s="89"/>
      <c r="O25" s="85"/>
      <c r="P25" s="85" t="s">
        <v>9</v>
      </c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2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27" t="s">
        <v>12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76">
        <f>SUM(AJ9:AJ28)</f>
        <v>7</v>
      </c>
      <c r="AK29" s="76">
        <f>SUM(AK9:AK28)</f>
        <v>7</v>
      </c>
      <c r="AL29" s="76">
        <f>SUM(AL9:AL28)</f>
        <v>5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8" t="s">
        <v>13</v>
      </c>
      <c r="B31" s="228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30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12" t="s">
        <v>7</v>
      </c>
      <c r="D32" s="213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25"/>
      <c r="AQ33" s="226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25"/>
      <c r="AQ46" s="226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27" t="s">
        <v>12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15"/>
      <c r="D68" s="21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5"/>
      <c r="D71" s="21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5"/>
      <c r="D72" s="215"/>
      <c r="E72" s="215"/>
      <c r="F72" s="215"/>
      <c r="G72" s="21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21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5"/>
      <c r="D74" s="21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AC10" sqref="AC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514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/>
      <c r="R9" s="89"/>
      <c r="S9" s="89"/>
      <c r="T9" s="89"/>
      <c r="U9" s="89"/>
      <c r="V9" s="89"/>
      <c r="W9" s="89" t="s">
        <v>929</v>
      </c>
      <c r="X9" s="85"/>
      <c r="Y9" s="85" t="s">
        <v>8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1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 t="s">
        <v>9</v>
      </c>
      <c r="N10" s="89"/>
      <c r="O10" s="89"/>
      <c r="P10" s="89"/>
      <c r="Q10" s="89"/>
      <c r="R10" s="89"/>
      <c r="S10" s="89"/>
      <c r="T10" s="89"/>
      <c r="U10" s="89"/>
      <c r="V10" s="89" t="s">
        <v>9</v>
      </c>
      <c r="W10" s="89"/>
      <c r="X10" s="85"/>
      <c r="Y10" s="85" t="s">
        <v>8</v>
      </c>
      <c r="Z10" s="89"/>
      <c r="AA10" s="89"/>
      <c r="AB10" s="89" t="s">
        <v>8</v>
      </c>
      <c r="AC10" s="89" t="s">
        <v>8</v>
      </c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3</v>
      </c>
      <c r="AK10" s="75">
        <f t="shared" si="0"/>
        <v>3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27" t="s">
        <v>12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76">
        <f>SUM(AJ9:AJ18)</f>
        <v>4</v>
      </c>
      <c r="AK19" s="76">
        <f>SUM(AK9:AK18)</f>
        <v>3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8" t="s">
        <v>13</v>
      </c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30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12" t="s">
        <v>7</v>
      </c>
      <c r="D22" s="213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25"/>
      <c r="AQ23" s="226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27" t="s">
        <v>12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15"/>
      <c r="D34" s="215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15"/>
      <c r="D37" s="215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15"/>
      <c r="D38" s="215"/>
      <c r="E38" s="215"/>
      <c r="F38" s="215"/>
      <c r="G38" s="21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15"/>
      <c r="D39" s="215"/>
      <c r="E39" s="21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15"/>
      <c r="D40" s="215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P23:AQ23"/>
    <mergeCell ref="A33:AI33"/>
    <mergeCell ref="C34:D34"/>
    <mergeCell ref="C37:D37"/>
    <mergeCell ref="A19:AI19"/>
    <mergeCell ref="A21:AI21"/>
    <mergeCell ref="C39:E39"/>
    <mergeCell ref="C40:D40"/>
    <mergeCell ref="C38:G38"/>
    <mergeCell ref="C22:D2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5" zoomScale="55" zoomScaleNormal="55" workbookViewId="0">
      <selection activeCell="AE22" sqref="AE22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641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 t="s">
        <v>10</v>
      </c>
      <c r="O10" s="89"/>
      <c r="P10" s="89"/>
      <c r="Q10" s="89"/>
      <c r="R10" s="89"/>
      <c r="S10" s="89"/>
      <c r="T10" s="89"/>
      <c r="U10" s="89" t="s">
        <v>10</v>
      </c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 t="s">
        <v>8</v>
      </c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1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 t="s">
        <v>9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3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 t="s">
        <v>8</v>
      </c>
      <c r="R18" s="89" t="s">
        <v>10</v>
      </c>
      <c r="S18" s="89"/>
      <c r="T18" s="89"/>
      <c r="U18" s="89"/>
      <c r="V18" s="85"/>
      <c r="W18" s="85"/>
      <c r="X18" s="89"/>
      <c r="Y18" s="89"/>
      <c r="Z18" s="89"/>
      <c r="AA18" s="89"/>
      <c r="AB18" s="89" t="s">
        <v>10</v>
      </c>
      <c r="AC18" s="89"/>
      <c r="AD18" s="89"/>
      <c r="AE18" s="89"/>
      <c r="AF18" s="89"/>
      <c r="AG18" s="89"/>
      <c r="AH18" s="89"/>
      <c r="AI18" s="89"/>
      <c r="AJ18" s="3">
        <f t="shared" si="2"/>
        <v>2</v>
      </c>
      <c r="AK18" s="3">
        <f t="shared" si="0"/>
        <v>0</v>
      </c>
      <c r="AL18" s="3">
        <f t="shared" si="1"/>
        <v>2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 t="s">
        <v>10</v>
      </c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1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 t="s">
        <v>9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1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 t="s">
        <v>10</v>
      </c>
      <c r="S22" s="89"/>
      <c r="T22" s="89"/>
      <c r="U22" s="89"/>
      <c r="V22" s="85"/>
      <c r="W22" s="85"/>
      <c r="X22" s="89"/>
      <c r="Y22" s="89"/>
      <c r="Z22" s="89"/>
      <c r="AA22" s="89"/>
      <c r="AB22" s="89" t="s">
        <v>10</v>
      </c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2</v>
      </c>
      <c r="AM22" s="216"/>
      <c r="AN22" s="217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 t="s">
        <v>9</v>
      </c>
      <c r="O24" s="89"/>
      <c r="P24" s="89"/>
      <c r="Q24" s="89" t="s">
        <v>9</v>
      </c>
      <c r="R24" s="89" t="s">
        <v>9</v>
      </c>
      <c r="S24" s="89"/>
      <c r="T24" s="89"/>
      <c r="U24" s="89" t="s">
        <v>9</v>
      </c>
      <c r="V24" s="85"/>
      <c r="W24" s="85"/>
      <c r="X24" s="89"/>
      <c r="Y24" s="89" t="s">
        <v>9</v>
      </c>
      <c r="Z24" s="89"/>
      <c r="AA24" s="89"/>
      <c r="AB24" s="89" t="s">
        <v>9</v>
      </c>
      <c r="AC24" s="89"/>
      <c r="AD24" s="89"/>
      <c r="AE24" s="89"/>
      <c r="AF24" s="89"/>
      <c r="AG24" s="89"/>
      <c r="AH24" s="89"/>
      <c r="AI24" s="89"/>
      <c r="AJ24" s="3">
        <f t="shared" si="2"/>
        <v>1</v>
      </c>
      <c r="AK24" s="3">
        <f t="shared" si="0"/>
        <v>6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 t="s">
        <v>9</v>
      </c>
      <c r="V28" s="85"/>
      <c r="W28" s="85"/>
      <c r="X28" s="89"/>
      <c r="Y28" s="89" t="s">
        <v>9</v>
      </c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2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 t="s">
        <v>8</v>
      </c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 t="s">
        <v>9</v>
      </c>
      <c r="Z36" s="89"/>
      <c r="AA36" s="89"/>
      <c r="AB36" s="89" t="s">
        <v>10</v>
      </c>
      <c r="AC36" s="85"/>
      <c r="AD36" s="89"/>
      <c r="AE36" s="89"/>
      <c r="AF36" s="89"/>
      <c r="AG36" s="89"/>
      <c r="AH36" s="89"/>
      <c r="AI36" s="89"/>
      <c r="AJ36" s="3">
        <f t="shared" si="2"/>
        <v>2</v>
      </c>
      <c r="AK36" s="3">
        <f t="shared" si="0"/>
        <v>1</v>
      </c>
      <c r="AL36" s="3">
        <f t="shared" si="1"/>
        <v>1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 t="s">
        <v>9</v>
      </c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1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 t="s">
        <v>8</v>
      </c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 t="s">
        <v>10</v>
      </c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3</v>
      </c>
      <c r="AK42" s="174">
        <f t="shared" si="4"/>
        <v>0</v>
      </c>
      <c r="AL42" s="174">
        <f t="shared" si="5"/>
        <v>1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97"/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 t="s">
        <v>9</v>
      </c>
      <c r="V44" s="85"/>
      <c r="W44" s="85"/>
      <c r="X44" s="89"/>
      <c r="Y44" s="89"/>
      <c r="Z44" s="89"/>
      <c r="AA44" s="89"/>
      <c r="AB44" s="89" t="s">
        <v>9</v>
      </c>
      <c r="AC44" s="85"/>
      <c r="AD44" s="89"/>
      <c r="AE44" s="89"/>
      <c r="AF44" s="89"/>
      <c r="AG44" s="89"/>
      <c r="AH44" s="89"/>
      <c r="AI44" s="89"/>
      <c r="AJ44" s="97"/>
      <c r="AK44" s="97"/>
      <c r="AL44" s="97"/>
      <c r="AM44" s="56"/>
      <c r="AN44" s="56"/>
      <c r="AO44" s="56"/>
    </row>
    <row r="45" spans="1:44" s="53" customFormat="1" ht="48" customHeight="1">
      <c r="A45" s="174">
        <v>36</v>
      </c>
      <c r="B45" s="82"/>
      <c r="C45" s="70" t="s">
        <v>966</v>
      </c>
      <c r="D45" s="71" t="s">
        <v>33</v>
      </c>
      <c r="E45" s="8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 t="s">
        <v>8</v>
      </c>
      <c r="V45" s="85"/>
      <c r="W45" s="85"/>
      <c r="X45" s="89"/>
      <c r="Y45" s="89"/>
      <c r="Z45" s="89"/>
      <c r="AA45" s="89"/>
      <c r="AB45" s="89"/>
      <c r="AC45" s="85"/>
      <c r="AD45" s="89"/>
      <c r="AE45" s="89"/>
      <c r="AF45" s="89"/>
      <c r="AG45" s="89"/>
      <c r="AH45" s="89"/>
      <c r="AI45" s="89"/>
      <c r="AJ45" s="3">
        <f t="shared" si="2"/>
        <v>1</v>
      </c>
      <c r="AK45" s="3">
        <f t="shared" si="0"/>
        <v>0</v>
      </c>
      <c r="AL45" s="3">
        <f t="shared" si="1"/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218" t="s">
        <v>12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3">
        <f>SUM(AJ9:AJ45)</f>
        <v>12</v>
      </c>
      <c r="AK46" s="3">
        <f>SUM(AK9:AK45)</f>
        <v>14</v>
      </c>
      <c r="AL46" s="3">
        <f>SUM(AL9:AL45)</f>
        <v>9</v>
      </c>
      <c r="AM46" s="56"/>
      <c r="AN46" s="56"/>
      <c r="AO46" s="56"/>
    </row>
    <row r="47" spans="1:44" s="53" customFormat="1" ht="41.25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219" t="s">
        <v>13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20"/>
      <c r="AJ48" s="41" t="s">
        <v>14</v>
      </c>
      <c r="AK48" s="41" t="s">
        <v>15</v>
      </c>
      <c r="AL48" s="41" t="s">
        <v>16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3" t="s">
        <v>5</v>
      </c>
      <c r="B49" s="48"/>
      <c r="C49" s="212" t="s">
        <v>7</v>
      </c>
      <c r="D49" s="213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  <c r="AM49" s="32">
        <f t="shared" ref="AM49:AM84" si="6">COUNTIF(H50:AL50,"CT")</f>
        <v>0</v>
      </c>
      <c r="AN49" s="32">
        <f>COUNTIF(I49:AM49,"HT")</f>
        <v>0</v>
      </c>
      <c r="AO49" s="32">
        <f>COUNTIF(J49:AN49,"VK")</f>
        <v>0</v>
      </c>
      <c r="AP49" s="216"/>
      <c r="AQ49" s="217"/>
    </row>
    <row r="50" spans="1:43" s="53" customFormat="1" ht="30" customHeight="1">
      <c r="A50" s="174">
        <v>1</v>
      </c>
      <c r="B50" s="82" t="s">
        <v>581</v>
      </c>
      <c r="C50" s="70" t="s">
        <v>582</v>
      </c>
      <c r="D50" s="71" t="s">
        <v>31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  <c r="AM50" s="32">
        <f t="shared" si="6"/>
        <v>0</v>
      </c>
      <c r="AN50" s="32">
        <f t="shared" ref="AN50:AN84" si="7">COUNTIF(I50:AM50,"HT")</f>
        <v>0</v>
      </c>
      <c r="AO50" s="32">
        <f t="shared" ref="AO50:AO84" si="8">COUNTIF(J50:AN50,"VK")</f>
        <v>0</v>
      </c>
      <c r="AP50" s="56"/>
      <c r="AQ50" s="56"/>
    </row>
    <row r="51" spans="1:43" s="53" customFormat="1" ht="30" customHeight="1">
      <c r="A51" s="174">
        <v>2</v>
      </c>
      <c r="B51" s="82" t="s">
        <v>583</v>
      </c>
      <c r="C51" s="70" t="s">
        <v>584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ref="AJ51:AJ85" si="9">COUNTIF(E51:AI51,"BT")</f>
        <v>0</v>
      </c>
      <c r="AK51" s="32">
        <f t="shared" ref="AK51:AK85" si="10">COUNTIF(F51:AJ51,"D")</f>
        <v>0</v>
      </c>
      <c r="AL51" s="32">
        <f t="shared" ref="AL51:AL85" si="11">COUNTIF(G51:AK51,"ĐP")</f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174">
        <v>3</v>
      </c>
      <c r="B52" s="82" t="s">
        <v>585</v>
      </c>
      <c r="C52" s="70" t="s">
        <v>586</v>
      </c>
      <c r="D52" s="7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9"/>
        <v>0</v>
      </c>
      <c r="AK52" s="32">
        <f t="shared" si="10"/>
        <v>0</v>
      </c>
      <c r="AL52" s="32">
        <f t="shared" si="11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174">
        <v>4</v>
      </c>
      <c r="B53" s="82" t="s">
        <v>587</v>
      </c>
      <c r="C53" s="70" t="s">
        <v>588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9"/>
        <v>0</v>
      </c>
      <c r="AK53" s="32">
        <f t="shared" si="10"/>
        <v>0</v>
      </c>
      <c r="AL53" s="32">
        <f t="shared" si="11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174">
        <v>5</v>
      </c>
      <c r="B54" s="82" t="s">
        <v>589</v>
      </c>
      <c r="C54" s="70" t="s">
        <v>590</v>
      </c>
      <c r="D54" s="71" t="s">
        <v>52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9"/>
        <v>0</v>
      </c>
      <c r="AK54" s="32">
        <f t="shared" si="10"/>
        <v>0</v>
      </c>
      <c r="AL54" s="32">
        <f t="shared" si="11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174">
        <v>6</v>
      </c>
      <c r="B55" s="82" t="s">
        <v>591</v>
      </c>
      <c r="C55" s="70" t="s">
        <v>592</v>
      </c>
      <c r="D55" s="71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9"/>
        <v>0</v>
      </c>
      <c r="AK55" s="32">
        <f t="shared" si="10"/>
        <v>0</v>
      </c>
      <c r="AL55" s="32">
        <f t="shared" si="11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174">
        <v>7</v>
      </c>
      <c r="B56" s="82" t="s">
        <v>579</v>
      </c>
      <c r="C56" s="70" t="s">
        <v>580</v>
      </c>
      <c r="D56" s="71" t="s">
        <v>130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174">
        <v>8</v>
      </c>
      <c r="B57" s="82" t="s">
        <v>593</v>
      </c>
      <c r="C57" s="70" t="s">
        <v>594</v>
      </c>
      <c r="D57" s="71" t="s">
        <v>61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174">
        <v>9</v>
      </c>
      <c r="B58" s="82" t="s">
        <v>595</v>
      </c>
      <c r="C58" s="70" t="s">
        <v>596</v>
      </c>
      <c r="D58" s="71" t="s">
        <v>62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174">
        <v>10</v>
      </c>
      <c r="B59" s="82" t="s">
        <v>597</v>
      </c>
      <c r="C59" s="70" t="s">
        <v>598</v>
      </c>
      <c r="D59" s="71" t="s">
        <v>88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174">
        <v>11</v>
      </c>
      <c r="B60" s="82" t="s">
        <v>599</v>
      </c>
      <c r="C60" s="70" t="s">
        <v>600</v>
      </c>
      <c r="D60" s="71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6"/>
      <c r="AQ60" s="56"/>
    </row>
    <row r="61" spans="1:43" s="53" customFormat="1" ht="30" customHeight="1">
      <c r="A61" s="174">
        <v>12</v>
      </c>
      <c r="B61" s="82" t="s">
        <v>603</v>
      </c>
      <c r="C61" s="70" t="s">
        <v>239</v>
      </c>
      <c r="D61" s="71" t="s">
        <v>105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9"/>
        <v>0</v>
      </c>
      <c r="AK61" s="32">
        <f t="shared" si="10"/>
        <v>0</v>
      </c>
      <c r="AL61" s="32">
        <f t="shared" si="11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56"/>
      <c r="AQ61" s="56"/>
    </row>
    <row r="62" spans="1:43" s="53" customFormat="1" ht="30" customHeight="1">
      <c r="A62" s="174">
        <v>13</v>
      </c>
      <c r="B62" s="82" t="s">
        <v>604</v>
      </c>
      <c r="C62" s="70" t="s">
        <v>605</v>
      </c>
      <c r="D62" s="71" t="s">
        <v>32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9"/>
        <v>0</v>
      </c>
      <c r="AK62" s="32">
        <f t="shared" si="10"/>
        <v>0</v>
      </c>
      <c r="AL62" s="32">
        <f t="shared" si="11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216"/>
      <c r="AQ62" s="217"/>
    </row>
    <row r="63" spans="1:43" s="53" customFormat="1" ht="30" customHeight="1">
      <c r="A63" s="174">
        <v>14</v>
      </c>
      <c r="B63" s="82" t="s">
        <v>606</v>
      </c>
      <c r="C63" s="70" t="s">
        <v>137</v>
      </c>
      <c r="D63" s="71" t="s">
        <v>607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9"/>
        <v>0</v>
      </c>
      <c r="AK63" s="32">
        <f t="shared" si="10"/>
        <v>0</v>
      </c>
      <c r="AL63" s="32">
        <f t="shared" si="11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174">
        <v>15</v>
      </c>
      <c r="B64" s="82" t="s">
        <v>608</v>
      </c>
      <c r="C64" s="70" t="s">
        <v>609</v>
      </c>
      <c r="D64" s="71" t="s">
        <v>65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9"/>
        <v>0</v>
      </c>
      <c r="AK64" s="32">
        <f t="shared" si="10"/>
        <v>0</v>
      </c>
      <c r="AL64" s="32">
        <f t="shared" si="11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174">
        <v>16</v>
      </c>
      <c r="B65" s="82" t="s">
        <v>610</v>
      </c>
      <c r="C65" s="70" t="s">
        <v>611</v>
      </c>
      <c r="D65" s="71" t="s">
        <v>66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9"/>
        <v>0</v>
      </c>
      <c r="AK65" s="32">
        <f t="shared" si="10"/>
        <v>0</v>
      </c>
      <c r="AL65" s="32">
        <f t="shared" si="11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174">
        <v>17</v>
      </c>
      <c r="B66" s="82" t="s">
        <v>549</v>
      </c>
      <c r="C66" s="70" t="s">
        <v>550</v>
      </c>
      <c r="D66" s="71" t="s">
        <v>119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9"/>
        <v>0</v>
      </c>
      <c r="AK66" s="32">
        <f t="shared" si="10"/>
        <v>0</v>
      </c>
      <c r="AL66" s="32">
        <f t="shared" si="11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174">
        <v>18</v>
      </c>
      <c r="B67" s="82" t="s">
        <v>612</v>
      </c>
      <c r="C67" s="70" t="s">
        <v>613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9"/>
        <v>0</v>
      </c>
      <c r="AK67" s="32">
        <f t="shared" si="10"/>
        <v>0</v>
      </c>
      <c r="AL67" s="32">
        <f t="shared" si="11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174">
        <v>19</v>
      </c>
      <c r="B68" s="82" t="s">
        <v>614</v>
      </c>
      <c r="C68" s="70" t="s">
        <v>615</v>
      </c>
      <c r="D68" s="71" t="s">
        <v>38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9"/>
        <v>0</v>
      </c>
      <c r="AK68" s="32">
        <f t="shared" si="10"/>
        <v>0</v>
      </c>
      <c r="AL68" s="32">
        <f t="shared" si="11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174">
        <v>20</v>
      </c>
      <c r="B69" s="82" t="s">
        <v>616</v>
      </c>
      <c r="C69" s="70" t="s">
        <v>617</v>
      </c>
      <c r="D69" s="71" t="s">
        <v>116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9"/>
        <v>0</v>
      </c>
      <c r="AK69" s="32">
        <f t="shared" si="10"/>
        <v>0</v>
      </c>
      <c r="AL69" s="32">
        <f t="shared" si="11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174">
        <v>21</v>
      </c>
      <c r="B70" s="82" t="s">
        <v>618</v>
      </c>
      <c r="C70" s="70" t="s">
        <v>82</v>
      </c>
      <c r="D70" s="71" t="s">
        <v>68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9"/>
        <v>0</v>
      </c>
      <c r="AK70" s="32">
        <f t="shared" si="10"/>
        <v>0</v>
      </c>
      <c r="AL70" s="32">
        <f t="shared" si="11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174">
        <v>22</v>
      </c>
      <c r="B71" s="82" t="s">
        <v>619</v>
      </c>
      <c r="C71" s="70" t="s">
        <v>70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9"/>
        <v>0</v>
      </c>
      <c r="AK71" s="32">
        <f t="shared" si="10"/>
        <v>0</v>
      </c>
      <c r="AL71" s="32">
        <f t="shared" si="11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174">
        <v>23</v>
      </c>
      <c r="B72" s="82" t="s">
        <v>620</v>
      </c>
      <c r="C72" s="70" t="s">
        <v>131</v>
      </c>
      <c r="D72" s="71" t="s">
        <v>396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9"/>
        <v>0</v>
      </c>
      <c r="AK72" s="32">
        <f t="shared" si="10"/>
        <v>0</v>
      </c>
      <c r="AL72" s="32">
        <f t="shared" si="11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174">
        <v>24</v>
      </c>
      <c r="B73" s="82" t="s">
        <v>621</v>
      </c>
      <c r="C73" s="70" t="s">
        <v>622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9"/>
        <v>0</v>
      </c>
      <c r="AK73" s="32">
        <f t="shared" si="10"/>
        <v>0</v>
      </c>
      <c r="AL73" s="32">
        <f t="shared" si="11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174">
        <v>25</v>
      </c>
      <c r="B74" s="82" t="s">
        <v>623</v>
      </c>
      <c r="C74" s="70" t="s">
        <v>624</v>
      </c>
      <c r="D74" s="71" t="s">
        <v>91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9"/>
        <v>0</v>
      </c>
      <c r="AK74" s="32">
        <f t="shared" si="10"/>
        <v>0</v>
      </c>
      <c r="AL74" s="32">
        <f t="shared" si="11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174">
        <v>26</v>
      </c>
      <c r="B75" s="82" t="s">
        <v>625</v>
      </c>
      <c r="C75" s="70" t="s">
        <v>626</v>
      </c>
      <c r="D75" s="71" t="s">
        <v>56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9"/>
        <v>0</v>
      </c>
      <c r="AK75" s="32">
        <f t="shared" si="10"/>
        <v>0</v>
      </c>
      <c r="AL75" s="32">
        <f t="shared" si="11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174">
        <v>27</v>
      </c>
      <c r="B76" s="82" t="s">
        <v>627</v>
      </c>
      <c r="C76" s="70" t="s">
        <v>628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9"/>
        <v>0</v>
      </c>
      <c r="AK76" s="32">
        <f t="shared" si="10"/>
        <v>0</v>
      </c>
      <c r="AL76" s="32">
        <f t="shared" si="11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174">
        <v>28</v>
      </c>
      <c r="B77" s="82" t="s">
        <v>629</v>
      </c>
      <c r="C77" s="70" t="s">
        <v>114</v>
      </c>
      <c r="D77" s="71" t="s">
        <v>125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9"/>
        <v>0</v>
      </c>
      <c r="AK77" s="32">
        <f t="shared" si="10"/>
        <v>0</v>
      </c>
      <c r="AL77" s="32">
        <f t="shared" si="11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174">
        <v>29</v>
      </c>
      <c r="B78" s="82" t="s">
        <v>630</v>
      </c>
      <c r="C78" s="70" t="s">
        <v>631</v>
      </c>
      <c r="D78" s="71" t="s">
        <v>34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" customHeight="1">
      <c r="A79" s="174">
        <v>30</v>
      </c>
      <c r="B79" s="82" t="s">
        <v>632</v>
      </c>
      <c r="C79" s="70" t="s">
        <v>633</v>
      </c>
      <c r="D79" s="71" t="s">
        <v>112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6"/>
        <v>0</v>
      </c>
      <c r="AN79" s="32">
        <f t="shared" ref="AN79:AN82" si="12">COUNTIF(I79:AM79,"HT")</f>
        <v>0</v>
      </c>
      <c r="AO79" s="32">
        <f t="shared" ref="AO79:AO82" si="13">COUNTIF(J79:AN79,"VK")</f>
        <v>0</v>
      </c>
    </row>
    <row r="80" spans="1:41" s="53" customFormat="1" ht="30" customHeight="1">
      <c r="A80" s="174">
        <v>31</v>
      </c>
      <c r="B80" s="82" t="s">
        <v>634</v>
      </c>
      <c r="C80" s="70" t="s">
        <v>635</v>
      </c>
      <c r="D80" s="71" t="s">
        <v>59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ref="AJ80:AJ83" si="14">COUNTIF(E80:AI80,"BT")</f>
        <v>0</v>
      </c>
      <c r="AK80" s="32">
        <f t="shared" ref="AK80:AK83" si="15">COUNTIF(F80:AJ80,"D")</f>
        <v>0</v>
      </c>
      <c r="AL80" s="32">
        <f t="shared" ref="AL80:AL83" si="16">COUNTIF(G80:AK80,"ĐP")</f>
        <v>0</v>
      </c>
      <c r="AM80" s="32">
        <f t="shared" si="6"/>
        <v>0</v>
      </c>
      <c r="AN80" s="32">
        <f t="shared" si="12"/>
        <v>0</v>
      </c>
      <c r="AO80" s="32">
        <f t="shared" si="13"/>
        <v>0</v>
      </c>
    </row>
    <row r="81" spans="1:41" s="53" customFormat="1" ht="30" customHeight="1">
      <c r="A81" s="174">
        <v>32</v>
      </c>
      <c r="B81" s="82" t="s">
        <v>636</v>
      </c>
      <c r="C81" s="70" t="s">
        <v>637</v>
      </c>
      <c r="D81" s="71" t="s">
        <v>97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4"/>
        <v>0</v>
      </c>
      <c r="AK81" s="32">
        <f t="shared" si="15"/>
        <v>0</v>
      </c>
      <c r="AL81" s="32">
        <f t="shared" si="16"/>
        <v>0</v>
      </c>
      <c r="AM81" s="32">
        <f t="shared" si="6"/>
        <v>0</v>
      </c>
      <c r="AN81" s="32">
        <f t="shared" si="12"/>
        <v>0</v>
      </c>
      <c r="AO81" s="32">
        <f t="shared" si="13"/>
        <v>0</v>
      </c>
    </row>
    <row r="82" spans="1:41" s="53" customFormat="1" ht="30" customHeight="1">
      <c r="A82" s="174">
        <v>33</v>
      </c>
      <c r="B82" s="82" t="s">
        <v>919</v>
      </c>
      <c r="C82" s="70" t="s">
        <v>920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4"/>
        <v>0</v>
      </c>
      <c r="AK82" s="32">
        <f t="shared" si="15"/>
        <v>0</v>
      </c>
      <c r="AL82" s="32">
        <f t="shared" si="16"/>
        <v>0</v>
      </c>
      <c r="AM82" s="32">
        <f t="shared" si="6"/>
        <v>0</v>
      </c>
      <c r="AN82" s="32">
        <f t="shared" si="12"/>
        <v>0</v>
      </c>
      <c r="AO82" s="32">
        <f t="shared" si="13"/>
        <v>0</v>
      </c>
    </row>
    <row r="83" spans="1:41" s="53" customFormat="1" ht="30" customHeight="1">
      <c r="A83" s="174">
        <v>34</v>
      </c>
      <c r="B83" s="82" t="s">
        <v>922</v>
      </c>
      <c r="C83" s="70" t="s">
        <v>923</v>
      </c>
      <c r="D83" s="71" t="s">
        <v>921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4"/>
        <v>0</v>
      </c>
      <c r="AK83" s="32">
        <f t="shared" si="15"/>
        <v>0</v>
      </c>
      <c r="AL83" s="32">
        <f t="shared" si="16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53" customFormat="1" ht="30" customHeight="1">
      <c r="A84" s="174">
        <v>35</v>
      </c>
      <c r="B84" s="82" t="s">
        <v>638</v>
      </c>
      <c r="C84" s="70" t="s">
        <v>639</v>
      </c>
      <c r="D84" s="71" t="s">
        <v>35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9"/>
        <v>0</v>
      </c>
      <c r="AK84" s="32">
        <f t="shared" si="10"/>
        <v>0</v>
      </c>
      <c r="AL84" s="32">
        <f t="shared" si="11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ht="51" customHeight="1">
      <c r="A85" s="174">
        <v>36</v>
      </c>
      <c r="B85" s="82" t="s">
        <v>640</v>
      </c>
      <c r="C85" s="70" t="s">
        <v>108</v>
      </c>
      <c r="D85" s="71" t="s">
        <v>72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9"/>
        <v>0</v>
      </c>
      <c r="AK85" s="32">
        <f t="shared" si="10"/>
        <v>0</v>
      </c>
      <c r="AL85" s="32">
        <f t="shared" si="11"/>
        <v>0</v>
      </c>
      <c r="AM85" s="3">
        <f t="shared" ref="AJ85:AO86" si="17">SUM(AM49:AM84)</f>
        <v>0</v>
      </c>
      <c r="AN85" s="3">
        <f t="shared" si="17"/>
        <v>0</v>
      </c>
      <c r="AO85" s="3">
        <f t="shared" si="17"/>
        <v>0</v>
      </c>
    </row>
    <row r="86" spans="1:41" ht="15.75" customHeight="1">
      <c r="A86" s="218" t="s">
        <v>12</v>
      </c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3">
        <f t="shared" si="17"/>
        <v>0</v>
      </c>
      <c r="AK86" s="3">
        <f t="shared" si="17"/>
        <v>0</v>
      </c>
      <c r="AL86" s="3">
        <f t="shared" si="17"/>
        <v>0</v>
      </c>
    </row>
    <row r="87" spans="1:41" ht="15.75" customHeight="1">
      <c r="A87" s="26"/>
      <c r="B87" s="26"/>
      <c r="C87" s="215"/>
      <c r="D87" s="215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15"/>
      <c r="D90" s="215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15"/>
      <c r="D91" s="215"/>
      <c r="E91" s="215"/>
      <c r="F91" s="215"/>
      <c r="G91" s="215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15"/>
      <c r="D92" s="215"/>
      <c r="E92" s="215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5"/>
      <c r="D93" s="215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</sheetData>
  <mergeCells count="20">
    <mergeCell ref="AP49:AQ49"/>
    <mergeCell ref="AP62:AQ62"/>
    <mergeCell ref="A86:AI86"/>
    <mergeCell ref="C87:D87"/>
    <mergeCell ref="C90:D90"/>
    <mergeCell ref="AM22:AN22"/>
    <mergeCell ref="A46:AI46"/>
    <mergeCell ref="A48:AI48"/>
    <mergeCell ref="C92:E92"/>
    <mergeCell ref="C93:D93"/>
    <mergeCell ref="C91:G91"/>
    <mergeCell ref="C49:D4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AC26" sqref="AC26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24" t="s">
        <v>829</v>
      </c>
      <c r="AG6" s="224"/>
      <c r="AH6" s="224"/>
      <c r="AI6" s="224"/>
      <c r="AJ6" s="224"/>
      <c r="AK6" s="224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 t="s">
        <v>868</v>
      </c>
      <c r="V9" s="128"/>
      <c r="W9" s="128"/>
      <c r="X9" s="128"/>
      <c r="Y9" s="128"/>
      <c r="Z9" s="128"/>
      <c r="AA9" s="128"/>
      <c r="AB9" s="128" t="s">
        <v>868</v>
      </c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 t="s">
        <v>8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 t="s">
        <v>8</v>
      </c>
      <c r="AD12" s="128"/>
      <c r="AE12" s="128"/>
      <c r="AF12" s="128"/>
      <c r="AG12" s="128"/>
      <c r="AH12" s="128"/>
      <c r="AI12" s="128"/>
      <c r="AJ12" s="3">
        <f t="shared" si="2"/>
        <v>2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 t="s">
        <v>8</v>
      </c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1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 t="s">
        <v>9</v>
      </c>
      <c r="O17" s="106" t="s">
        <v>8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1</v>
      </c>
      <c r="AK17" s="3">
        <f t="shared" si="0"/>
        <v>1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 t="s">
        <v>9</v>
      </c>
      <c r="S18" s="128"/>
      <c r="T18" s="128"/>
      <c r="U18" s="128"/>
      <c r="V18" s="128"/>
      <c r="W18" s="128"/>
      <c r="X18" s="128"/>
      <c r="Y18" s="128" t="s">
        <v>9</v>
      </c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2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 t="s">
        <v>8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 t="s">
        <v>8</v>
      </c>
      <c r="O22" s="128" t="s">
        <v>8</v>
      </c>
      <c r="P22" s="128"/>
      <c r="Q22" s="128"/>
      <c r="R22" s="128" t="s">
        <v>8</v>
      </c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3</v>
      </c>
      <c r="AK22" s="3">
        <f t="shared" si="0"/>
        <v>0</v>
      </c>
      <c r="AL22" s="3">
        <f t="shared" si="1"/>
        <v>0</v>
      </c>
      <c r="AM22" s="225"/>
      <c r="AN22" s="226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 t="s">
        <v>8</v>
      </c>
      <c r="AD26" s="128"/>
      <c r="AE26" s="128"/>
      <c r="AF26" s="128"/>
      <c r="AG26" s="128"/>
      <c r="AH26" s="128"/>
      <c r="AI26" s="128"/>
      <c r="AJ26" s="3">
        <f t="shared" si="2"/>
        <v>1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 t="s">
        <v>9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 t="s">
        <v>8</v>
      </c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1</v>
      </c>
      <c r="AK29" s="147">
        <f t="shared" si="4"/>
        <v>1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 t="s">
        <v>8</v>
      </c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1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 t="s">
        <v>8</v>
      </c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2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209">
        <f t="shared" ref="AJ38:AJ41" si="6">COUNTIF(E38:AI38,"K")+2*COUNTIF(E38:AI38,"2K")+COUNTIF(E38:AI38,"TK")+COUNTIF(E38:AI38,"KT")</f>
        <v>0</v>
      </c>
      <c r="AK38" s="209">
        <f t="shared" ref="AK38:AK41" si="7">COUNTIF(E38:AI38,"P")+2*COUNTIF(F38:AJ38,"2P")</f>
        <v>0</v>
      </c>
      <c r="AL38" s="209">
        <f t="shared" ref="AL38:AL41" si="8">COUNTIF(E38:AI38,"T")+2*COUNTIF(E38:AI38,"2T")+COUNTIF(E38:AI38,"TK")+COUNTIF(E38:AI38,"KT")</f>
        <v>0</v>
      </c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209">
        <f t="shared" si="6"/>
        <v>0</v>
      </c>
      <c r="AK39" s="209">
        <f t="shared" si="7"/>
        <v>0</v>
      </c>
      <c r="AL39" s="209">
        <f t="shared" si="8"/>
        <v>0</v>
      </c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209">
        <f t="shared" si="6"/>
        <v>0</v>
      </c>
      <c r="AK40" s="209">
        <f t="shared" si="7"/>
        <v>0</v>
      </c>
      <c r="AL40" s="209">
        <f t="shared" si="8"/>
        <v>0</v>
      </c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209">
        <f t="shared" si="6"/>
        <v>0</v>
      </c>
      <c r="AK41" s="209">
        <f t="shared" si="7"/>
        <v>0</v>
      </c>
      <c r="AL41" s="209">
        <f t="shared" si="8"/>
        <v>0</v>
      </c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27" t="s">
        <v>12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45">
        <f>SUM(AJ9:AJ43)</f>
        <v>14</v>
      </c>
      <c r="AK44" s="45">
        <f>SUM(AK9:AK43)</f>
        <v>4</v>
      </c>
      <c r="AL44" s="149">
        <f>SUM(AL9:AL43)</f>
        <v>2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28" t="s">
        <v>13</v>
      </c>
      <c r="B46" s="228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30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12" t="s">
        <v>7</v>
      </c>
      <c r="D47" s="213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9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10">COUNTIF(E49:AI49,"BT")</f>
        <v>0</v>
      </c>
      <c r="AK49" s="32">
        <f t="shared" ref="AK49:AK84" si="11">COUNTIF(F49:AJ49,"D")</f>
        <v>0</v>
      </c>
      <c r="AL49" s="32">
        <f t="shared" ref="AL49:AL84" si="12">COUNTIF(G49:AK49,"ĐP")</f>
        <v>0</v>
      </c>
      <c r="AM49" s="32">
        <f t="shared" si="9"/>
        <v>0</v>
      </c>
      <c r="AN49" s="32">
        <f t="shared" ref="AN49:AN83" si="13">COUNTIF(I53:AM53,"HT")</f>
        <v>0</v>
      </c>
      <c r="AO49" s="32">
        <f t="shared" ref="AO49:AO83" si="14">COUNTIF(J53:AN53,"VK")</f>
        <v>0</v>
      </c>
      <c r="AP49" s="225"/>
      <c r="AQ49" s="226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9"/>
        <v>0</v>
      </c>
      <c r="AN50" s="32">
        <f t="shared" si="13"/>
        <v>0</v>
      </c>
      <c r="AO50" s="32">
        <f t="shared" si="14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9"/>
        <v>0</v>
      </c>
      <c r="AN51" s="32">
        <f t="shared" si="13"/>
        <v>0</v>
      </c>
      <c r="AO51" s="32">
        <f t="shared" si="14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9"/>
        <v>0</v>
      </c>
      <c r="AN52" s="32">
        <f t="shared" si="13"/>
        <v>0</v>
      </c>
      <c r="AO52" s="32">
        <f t="shared" si="14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9"/>
        <v>0</v>
      </c>
      <c r="AN53" s="32">
        <f t="shared" si="13"/>
        <v>0</v>
      </c>
      <c r="AO53" s="32">
        <f t="shared" si="14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9"/>
        <v>0</v>
      </c>
      <c r="AN54" s="32">
        <f t="shared" si="13"/>
        <v>0</v>
      </c>
      <c r="AO54" s="32">
        <f t="shared" si="14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9"/>
        <v>0</v>
      </c>
      <c r="AN55" s="32">
        <f t="shared" si="13"/>
        <v>0</v>
      </c>
      <c r="AO55" s="32">
        <f t="shared" si="14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9"/>
        <v>0</v>
      </c>
      <c r="AN56" s="32">
        <f t="shared" si="13"/>
        <v>0</v>
      </c>
      <c r="AO56" s="32">
        <f t="shared" si="14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9"/>
        <v>0</v>
      </c>
      <c r="AN57" s="32">
        <f t="shared" si="13"/>
        <v>0</v>
      </c>
      <c r="AO57" s="32">
        <f t="shared" si="14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9"/>
        <v>0</v>
      </c>
      <c r="AN58" s="32">
        <f t="shared" si="13"/>
        <v>0</v>
      </c>
      <c r="AO58" s="32">
        <f t="shared" si="14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9"/>
        <v>0</v>
      </c>
      <c r="AN59" s="32">
        <f t="shared" si="13"/>
        <v>0</v>
      </c>
      <c r="AO59" s="32">
        <f t="shared" si="14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9"/>
        <v>0</v>
      </c>
      <c r="AN60" s="32">
        <f t="shared" si="13"/>
        <v>0</v>
      </c>
      <c r="AO60" s="32">
        <f t="shared" si="14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9"/>
        <v>0</v>
      </c>
      <c r="AN61" s="32">
        <f t="shared" si="13"/>
        <v>0</v>
      </c>
      <c r="AO61" s="32">
        <f t="shared" si="14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5">COUNTIF(E62:AI62,"BT")</f>
        <v>0</v>
      </c>
      <c r="AK62" s="32">
        <f t="shared" ref="AK62:AK76" si="16">COUNTIF(F62:AJ62,"D")</f>
        <v>0</v>
      </c>
      <c r="AL62" s="32">
        <f t="shared" ref="AL62:AL76" si="17">COUNTIF(G62:AK62,"ĐP")</f>
        <v>0</v>
      </c>
      <c r="AM62" s="32">
        <f t="shared" si="9"/>
        <v>0</v>
      </c>
      <c r="AN62" s="32">
        <f t="shared" si="13"/>
        <v>0</v>
      </c>
      <c r="AO62" s="32">
        <f t="shared" si="14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5"/>
        <v>0</v>
      </c>
      <c r="AK63" s="32">
        <f t="shared" si="16"/>
        <v>0</v>
      </c>
      <c r="AL63" s="32">
        <f t="shared" si="17"/>
        <v>0</v>
      </c>
      <c r="AM63" s="32">
        <f t="shared" si="9"/>
        <v>0</v>
      </c>
      <c r="AN63" s="32">
        <f t="shared" si="13"/>
        <v>0</v>
      </c>
      <c r="AO63" s="32">
        <f t="shared" si="14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5"/>
        <v>0</v>
      </c>
      <c r="AK64" s="32">
        <f t="shared" si="16"/>
        <v>0</v>
      </c>
      <c r="AL64" s="32">
        <f t="shared" si="17"/>
        <v>0</v>
      </c>
      <c r="AM64" s="32">
        <f t="shared" si="9"/>
        <v>0</v>
      </c>
      <c r="AN64" s="32">
        <f t="shared" si="13"/>
        <v>0</v>
      </c>
      <c r="AO64" s="32">
        <f t="shared" si="14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5"/>
        <v>0</v>
      </c>
      <c r="AK65" s="32">
        <f t="shared" si="16"/>
        <v>0</v>
      </c>
      <c r="AL65" s="32">
        <f t="shared" si="17"/>
        <v>0</v>
      </c>
      <c r="AM65" s="32">
        <f t="shared" si="9"/>
        <v>0</v>
      </c>
      <c r="AN65" s="32">
        <f t="shared" si="13"/>
        <v>0</v>
      </c>
      <c r="AO65" s="32">
        <f t="shared" si="14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5"/>
        <v>0</v>
      </c>
      <c r="AK66" s="32">
        <f t="shared" si="16"/>
        <v>0</v>
      </c>
      <c r="AL66" s="32">
        <f t="shared" si="17"/>
        <v>0</v>
      </c>
      <c r="AM66" s="32">
        <f t="shared" si="9"/>
        <v>0</v>
      </c>
      <c r="AN66" s="32">
        <f t="shared" si="13"/>
        <v>0</v>
      </c>
      <c r="AO66" s="32">
        <f t="shared" si="14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5"/>
        <v>0</v>
      </c>
      <c r="AK67" s="32">
        <f t="shared" si="16"/>
        <v>0</v>
      </c>
      <c r="AL67" s="32">
        <f t="shared" si="17"/>
        <v>0</v>
      </c>
      <c r="AM67" s="32">
        <f t="shared" si="9"/>
        <v>0</v>
      </c>
      <c r="AN67" s="32">
        <f t="shared" si="13"/>
        <v>0</v>
      </c>
      <c r="AO67" s="32">
        <f t="shared" si="14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5"/>
        <v>0</v>
      </c>
      <c r="AK68" s="32">
        <f t="shared" si="16"/>
        <v>0</v>
      </c>
      <c r="AL68" s="32">
        <f t="shared" si="17"/>
        <v>0</v>
      </c>
      <c r="AM68" s="32">
        <f t="shared" si="9"/>
        <v>0</v>
      </c>
      <c r="AN68" s="32">
        <f t="shared" si="13"/>
        <v>0</v>
      </c>
      <c r="AO68" s="32">
        <f t="shared" si="14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5"/>
        <v>0</v>
      </c>
      <c r="AK69" s="32">
        <f t="shared" si="16"/>
        <v>0</v>
      </c>
      <c r="AL69" s="32">
        <f t="shared" si="17"/>
        <v>0</v>
      </c>
      <c r="AM69" s="32">
        <f t="shared" si="9"/>
        <v>0</v>
      </c>
      <c r="AN69" s="32">
        <f t="shared" si="13"/>
        <v>0</v>
      </c>
      <c r="AO69" s="32">
        <f t="shared" si="14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5"/>
        <v>0</v>
      </c>
      <c r="AK70" s="32">
        <f t="shared" si="16"/>
        <v>0</v>
      </c>
      <c r="AL70" s="32">
        <f t="shared" si="17"/>
        <v>0</v>
      </c>
      <c r="AM70" s="32">
        <f t="shared" si="9"/>
        <v>0</v>
      </c>
      <c r="AN70" s="32">
        <f t="shared" si="13"/>
        <v>0</v>
      </c>
      <c r="AO70" s="32">
        <f t="shared" si="14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5"/>
        <v>0</v>
      </c>
      <c r="AK71" s="32">
        <f t="shared" si="16"/>
        <v>0</v>
      </c>
      <c r="AL71" s="32">
        <f t="shared" si="17"/>
        <v>0</v>
      </c>
      <c r="AM71" s="32">
        <f t="shared" si="9"/>
        <v>0</v>
      </c>
      <c r="AN71" s="32">
        <f t="shared" si="13"/>
        <v>0</v>
      </c>
      <c r="AO71" s="32">
        <f t="shared" si="14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5"/>
        <v>0</v>
      </c>
      <c r="AK72" s="32">
        <f t="shared" si="16"/>
        <v>0</v>
      </c>
      <c r="AL72" s="32">
        <f t="shared" si="17"/>
        <v>0</v>
      </c>
      <c r="AM72" s="32">
        <f t="shared" si="9"/>
        <v>0</v>
      </c>
      <c r="AN72" s="32">
        <f t="shared" si="13"/>
        <v>0</v>
      </c>
      <c r="AO72" s="32">
        <f t="shared" si="14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5"/>
        <v>0</v>
      </c>
      <c r="AK73" s="32">
        <f t="shared" si="16"/>
        <v>0</v>
      </c>
      <c r="AL73" s="32">
        <f t="shared" si="17"/>
        <v>0</v>
      </c>
      <c r="AM73" s="32">
        <f t="shared" si="9"/>
        <v>0</v>
      </c>
      <c r="AN73" s="32">
        <f t="shared" si="13"/>
        <v>0</v>
      </c>
      <c r="AO73" s="32">
        <f t="shared" si="14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5"/>
        <v>0</v>
      </c>
      <c r="AK74" s="32">
        <f t="shared" si="16"/>
        <v>0</v>
      </c>
      <c r="AL74" s="32">
        <f t="shared" si="17"/>
        <v>0</v>
      </c>
      <c r="AM74" s="32">
        <f t="shared" si="9"/>
        <v>0</v>
      </c>
      <c r="AN74" s="32">
        <f t="shared" si="13"/>
        <v>0</v>
      </c>
      <c r="AO74" s="32">
        <f t="shared" si="14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5"/>
        <v>0</v>
      </c>
      <c r="AK75" s="32">
        <f t="shared" si="16"/>
        <v>0</v>
      </c>
      <c r="AL75" s="32">
        <f t="shared" si="17"/>
        <v>0</v>
      </c>
      <c r="AM75" s="32">
        <f t="shared" si="9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5"/>
        <v>0</v>
      </c>
      <c r="AK76" s="32">
        <f t="shared" si="16"/>
        <v>0</v>
      </c>
      <c r="AL76" s="32">
        <f t="shared" si="17"/>
        <v>0</v>
      </c>
      <c r="AM76" s="32">
        <f t="shared" si="9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9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9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8">COUNTIF(E79:AI79,"BT")</f>
        <v>0</v>
      </c>
      <c r="AK79" s="32">
        <f t="shared" ref="AK79:AK81" si="19">COUNTIF(F79:AJ79,"D")</f>
        <v>0</v>
      </c>
      <c r="AL79" s="32">
        <f t="shared" ref="AL79:AL81" si="20">COUNTIF(G79:AK79,"ĐP")</f>
        <v>0</v>
      </c>
      <c r="AM79" s="32">
        <f t="shared" ref="AM79:AM81" si="21">COUNTIF(H113:AL113,"CT")</f>
        <v>0</v>
      </c>
      <c r="AN79" s="32">
        <f t="shared" ref="AN79:AN81" si="22">COUNTIF(I86:AM86,"HT")</f>
        <v>0</v>
      </c>
      <c r="AO79" s="32">
        <f t="shared" ref="AO79:AO81" si="23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8"/>
        <v>0</v>
      </c>
      <c r="AK80" s="32">
        <f t="shared" si="19"/>
        <v>0</v>
      </c>
      <c r="AL80" s="32">
        <f t="shared" si="20"/>
        <v>0</v>
      </c>
      <c r="AM80" s="32">
        <f t="shared" si="21"/>
        <v>0</v>
      </c>
      <c r="AN80" s="32">
        <f t="shared" si="22"/>
        <v>0</v>
      </c>
      <c r="AO80" s="32">
        <f t="shared" si="23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8"/>
        <v>0</v>
      </c>
      <c r="AK81" s="32">
        <f t="shared" si="19"/>
        <v>0</v>
      </c>
      <c r="AL81" s="32">
        <f t="shared" si="20"/>
        <v>0</v>
      </c>
      <c r="AM81" s="32">
        <f t="shared" si="21"/>
        <v>0</v>
      </c>
      <c r="AN81" s="32">
        <f t="shared" si="22"/>
        <v>0</v>
      </c>
      <c r="AO81" s="32">
        <f t="shared" si="23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10"/>
        <v>0</v>
      </c>
      <c r="AK82" s="32">
        <f t="shared" si="11"/>
        <v>0</v>
      </c>
      <c r="AL82" s="32">
        <f t="shared" si="12"/>
        <v>0</v>
      </c>
      <c r="AM82" s="32">
        <f t="shared" ref="AM82:AM83" si="24">COUNTIF(H113:AL113,"CT")</f>
        <v>0</v>
      </c>
      <c r="AN82" s="32">
        <f t="shared" si="13"/>
        <v>0</v>
      </c>
      <c r="AO82" s="32">
        <f t="shared" si="14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10"/>
        <v>0</v>
      </c>
      <c r="AK83" s="32">
        <f t="shared" si="11"/>
        <v>0</v>
      </c>
      <c r="AL83" s="32">
        <f t="shared" si="12"/>
        <v>0</v>
      </c>
      <c r="AM83" s="32">
        <f t="shared" si="24"/>
        <v>0</v>
      </c>
      <c r="AN83" s="32">
        <f t="shared" si="13"/>
        <v>0</v>
      </c>
      <c r="AO83" s="32">
        <f t="shared" si="14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10"/>
        <v>0</v>
      </c>
      <c r="AK84" s="32">
        <f t="shared" si="11"/>
        <v>0</v>
      </c>
      <c r="AL84" s="32">
        <f t="shared" si="12"/>
        <v>0</v>
      </c>
      <c r="AM84" s="154"/>
      <c r="AN84" s="154"/>
      <c r="AO84" s="154"/>
    </row>
    <row r="85" spans="1:41" ht="20.25">
      <c r="A85" s="227" t="s">
        <v>12</v>
      </c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15"/>
      <c r="D86" s="215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15"/>
      <c r="D89" s="215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15"/>
      <c r="D90" s="215"/>
      <c r="E90" s="215"/>
      <c r="F90" s="215"/>
      <c r="G90" s="21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15"/>
      <c r="D91" s="215"/>
      <c r="E91" s="215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15"/>
      <c r="D92" s="215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P49:AQ49"/>
    <mergeCell ref="A85:AI85"/>
    <mergeCell ref="C86:D86"/>
    <mergeCell ref="C89:D89"/>
    <mergeCell ref="AM22:AN22"/>
    <mergeCell ref="A44:AI44"/>
    <mergeCell ref="A46:AI46"/>
    <mergeCell ref="C91:E91"/>
    <mergeCell ref="C92:D92"/>
    <mergeCell ref="C90:G90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opLeftCell="A4" zoomScale="70" zoomScaleNormal="70" workbookViewId="0">
      <selection activeCell="AF20" sqref="AF20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s="50" customFormat="1" ht="18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 s="50" customFormat="1" ht="18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11" t="s">
        <v>909</v>
      </c>
      <c r="AG6" s="211"/>
      <c r="AH6" s="211"/>
      <c r="AI6" s="211"/>
      <c r="AJ6" s="211"/>
      <c r="AK6" s="211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 t="s">
        <v>868</v>
      </c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 t="s">
        <v>8</v>
      </c>
      <c r="W13" s="89"/>
      <c r="X13" s="85"/>
      <c r="Y13" s="89"/>
      <c r="Z13" s="89"/>
      <c r="AA13" s="89"/>
      <c r="AB13" s="85" t="s">
        <v>9</v>
      </c>
      <c r="AC13" s="89"/>
      <c r="AD13" s="89"/>
      <c r="AE13" s="89"/>
      <c r="AF13" s="89"/>
      <c r="AG13" s="89"/>
      <c r="AH13" s="89"/>
      <c r="AI13" s="89"/>
      <c r="AJ13" s="166">
        <f t="shared" si="0"/>
        <v>1</v>
      </c>
      <c r="AK13" s="166">
        <f t="shared" si="1"/>
        <v>1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1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 t="s">
        <v>10</v>
      </c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1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 t="s">
        <v>8</v>
      </c>
      <c r="AD18" s="89"/>
      <c r="AE18" s="89"/>
      <c r="AF18" s="89"/>
      <c r="AG18" s="89"/>
      <c r="AH18" s="89"/>
      <c r="AI18" s="89"/>
      <c r="AJ18" s="166">
        <f t="shared" si="0"/>
        <v>1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 t="s">
        <v>9</v>
      </c>
      <c r="X19" s="85"/>
      <c r="Y19" s="89"/>
      <c r="Z19" s="89"/>
      <c r="AA19" s="89"/>
      <c r="AB19" s="85" t="s">
        <v>8</v>
      </c>
      <c r="AC19" s="89"/>
      <c r="AD19" s="89"/>
      <c r="AE19" s="89"/>
      <c r="AF19" s="89"/>
      <c r="AG19" s="89"/>
      <c r="AH19" s="89"/>
      <c r="AI19" s="89"/>
      <c r="AJ19" s="166">
        <f t="shared" si="0"/>
        <v>1</v>
      </c>
      <c r="AK19" s="166">
        <f t="shared" si="1"/>
        <v>1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16"/>
      <c r="AN22" s="217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 t="s">
        <v>8</v>
      </c>
      <c r="W25" s="8"/>
      <c r="X25" s="151"/>
      <c r="Y25" s="8"/>
      <c r="Z25" s="8"/>
      <c r="AA25" s="8"/>
      <c r="AB25" s="151" t="s">
        <v>8</v>
      </c>
      <c r="AC25" s="8" t="s">
        <v>8</v>
      </c>
      <c r="AD25" s="8"/>
      <c r="AE25" s="8"/>
      <c r="AF25" s="8"/>
      <c r="AG25" s="8"/>
      <c r="AH25" s="8"/>
      <c r="AI25" s="8"/>
      <c r="AJ25" s="166">
        <f t="shared" si="0"/>
        <v>5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 t="s">
        <v>9</v>
      </c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1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8" t="s">
        <v>12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166">
        <f>SUM(AJ9:AJ29)</f>
        <v>8</v>
      </c>
      <c r="AK30" s="166">
        <f>SUM(AK9:AK29)</f>
        <v>3</v>
      </c>
      <c r="AL30" s="166">
        <f>SUM(AL9:AL29)</f>
        <v>2</v>
      </c>
      <c r="AM30" s="30"/>
      <c r="AN30" s="58"/>
      <c r="AO30" s="58"/>
    </row>
    <row r="33" spans="1:43" s="53" customFormat="1" ht="30" customHeight="1">
      <c r="A33" s="219" t="s">
        <v>13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20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12" t="s">
        <v>7</v>
      </c>
      <c r="D34" s="213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16"/>
      <c r="AQ45" s="217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P45:AQ45"/>
    <mergeCell ref="AF6:AK6"/>
    <mergeCell ref="C8:D8"/>
    <mergeCell ref="AM22:AN22"/>
    <mergeCell ref="A30:AI30"/>
    <mergeCell ref="A33:AI33"/>
    <mergeCell ref="C34:D34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opLeftCell="A8" zoomScale="55" zoomScaleNormal="55" workbookViewId="0">
      <selection activeCell="Y21" sqref="Y21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867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 t="s">
        <v>8</v>
      </c>
      <c r="O9" s="89" t="s">
        <v>8</v>
      </c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2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 t="s">
        <v>8</v>
      </c>
      <c r="Q10" s="89"/>
      <c r="R10" s="89" t="s">
        <v>8</v>
      </c>
      <c r="S10" s="89"/>
      <c r="T10" s="89" t="s">
        <v>8</v>
      </c>
      <c r="U10" s="85"/>
      <c r="V10" s="85" t="s">
        <v>8</v>
      </c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8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1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 t="s">
        <v>8</v>
      </c>
      <c r="O17" s="93" t="s">
        <v>8</v>
      </c>
      <c r="P17" s="93"/>
      <c r="Q17" s="93"/>
      <c r="R17" s="93"/>
      <c r="S17" s="93"/>
      <c r="T17" s="93" t="s">
        <v>8</v>
      </c>
      <c r="U17" s="85" t="s">
        <v>8</v>
      </c>
      <c r="V17" s="85"/>
      <c r="W17" s="93"/>
      <c r="X17" s="85"/>
      <c r="Y17" s="93" t="s">
        <v>8</v>
      </c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5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 t="s">
        <v>8</v>
      </c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2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16"/>
      <c r="AN22" s="217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 t="s">
        <v>8</v>
      </c>
      <c r="Q25" s="8"/>
      <c r="R25" s="8"/>
      <c r="S25" s="8"/>
      <c r="T25" s="8"/>
      <c r="U25" s="151"/>
      <c r="V25" s="151"/>
      <c r="W25" s="8"/>
      <c r="X25" s="151"/>
      <c r="Y25" s="8" t="s">
        <v>8</v>
      </c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3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 t="s">
        <v>8</v>
      </c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1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 t="s">
        <v>8</v>
      </c>
      <c r="O27" s="8" t="s">
        <v>8</v>
      </c>
      <c r="P27" s="8" t="s">
        <v>8</v>
      </c>
      <c r="Q27" s="8" t="s">
        <v>8</v>
      </c>
      <c r="R27" s="8" t="s">
        <v>8</v>
      </c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7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 t="s">
        <v>8</v>
      </c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1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 t="s">
        <v>10</v>
      </c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1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8" t="s">
        <v>12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3">
        <f>SUM(AJ9:AJ32)</f>
        <v>30</v>
      </c>
      <c r="AK33" s="3">
        <f>SUM(AK9:AK32)</f>
        <v>1</v>
      </c>
      <c r="AL33" s="3">
        <f>SUM(AL9:AL32)</f>
        <v>2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16"/>
      <c r="AQ34" s="217"/>
    </row>
    <row r="35" spans="1:43" s="53" customFormat="1" ht="30" customHeight="1">
      <c r="A35" s="219" t="s">
        <v>13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20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12" t="s">
        <v>7</v>
      </c>
      <c r="D36" s="213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16"/>
      <c r="AQ47" s="217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15"/>
      <c r="D62" s="215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15"/>
      <c r="D65" s="215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15"/>
      <c r="D66" s="215"/>
      <c r="E66" s="215"/>
      <c r="F66" s="215"/>
      <c r="G66" s="215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15"/>
      <c r="D67" s="215"/>
      <c r="E67" s="215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15"/>
      <c r="D68" s="215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P34:AQ34"/>
    <mergeCell ref="AP47:AQ47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7"/>
  <sheetViews>
    <sheetView zoomScale="55" zoomScaleNormal="55" workbookViewId="0">
      <selection activeCell="AB9" sqref="AB9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11" t="s">
        <v>763</v>
      </c>
      <c r="AG6" s="211"/>
      <c r="AH6" s="211"/>
      <c r="AI6" s="211"/>
      <c r="AJ6" s="211"/>
      <c r="AK6" s="211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 t="s">
        <v>868</v>
      </c>
      <c r="V9" s="4"/>
      <c r="W9" s="4" t="s">
        <v>868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 t="s">
        <v>10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7" si="2">COUNTIF(E10:AI10,"K")+2*COUNTIF(E10:AI10,"2K")+COUNTIF(E10:AI10,"TK")+COUNTIF(E10:AI10,"KT")</f>
        <v>0</v>
      </c>
      <c r="AK10" s="162">
        <f t="shared" ref="AK10:AK37" si="3">COUNTIF(E10:AI10,"P")+2*COUNTIF(F10:AJ10,"2P")</f>
        <v>1</v>
      </c>
      <c r="AL10" s="162">
        <f t="shared" ref="AL10:AL37" si="4">COUNTIF(E10:AI10,"T")+2*COUNTIF(E10:AI10,"2T")+COUNTIF(E10:AI10,"TK")+COUNTIF(E10:AI10,"KT")</f>
        <v>1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 t="s">
        <v>8</v>
      </c>
      <c r="Q12" s="4"/>
      <c r="R12" s="4" t="s">
        <v>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1</v>
      </c>
      <c r="AK12" s="162">
        <f t="shared" si="3"/>
        <v>2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 t="s">
        <v>9</v>
      </c>
      <c r="Q14" s="4"/>
      <c r="R14" s="4" t="s">
        <v>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2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1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 t="s">
        <v>10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1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 t="s">
        <v>9</v>
      </c>
      <c r="O24" s="4"/>
      <c r="P24" s="4" t="s">
        <v>8</v>
      </c>
      <c r="Q24" s="4"/>
      <c r="R24" s="4" t="s">
        <v>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3</v>
      </c>
      <c r="AK24" s="162">
        <f t="shared" si="3"/>
        <v>1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 t="s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1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 t="s">
        <v>10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1</v>
      </c>
    </row>
    <row r="38" spans="1:38" s="53" customFormat="1" ht="30" customHeight="1">
      <c r="A38" s="97">
        <v>30</v>
      </c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:AJ40" si="5">COUNTIF(E38:AI38,"K")+2*COUNTIF(E38:AI38,"2K")+COUNTIF(E38:AI38,"TK")+COUNTIF(E38:AI38,"KT")</f>
        <v>1</v>
      </c>
      <c r="AK38" s="179">
        <f t="shared" ref="AK38:AK40" si="6">COUNTIF(E38:AI38,"P")+2*COUNTIF(F38:AJ38,"2P")</f>
        <v>0</v>
      </c>
      <c r="AL38" s="179">
        <f t="shared" ref="AL38:AL40" si="7">COUNTIF(E38:AI38,"T")+2*COUNTIF(E38:AI38,"2T")+COUNTIF(E38:AI38,"TK")+COUNTIF(E38:AI38,"KT")</f>
        <v>0</v>
      </c>
    </row>
    <row r="39" spans="1:38" s="53" customFormat="1" ht="30" customHeight="1">
      <c r="A39" s="97"/>
      <c r="B39" s="86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02">
        <f t="shared" si="5"/>
        <v>1</v>
      </c>
      <c r="AK39" s="202">
        <f t="shared" si="6"/>
        <v>0</v>
      </c>
      <c r="AL39" s="202">
        <f t="shared" si="7"/>
        <v>0</v>
      </c>
    </row>
    <row r="40" spans="1:38" s="53" customFormat="1" ht="30" customHeight="1">
      <c r="A40" s="97"/>
      <c r="B40" s="86"/>
      <c r="C40" s="195" t="s">
        <v>933</v>
      </c>
      <c r="D40" s="196" t="s">
        <v>934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 t="s">
        <v>9</v>
      </c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2">
        <f t="shared" si="5"/>
        <v>0</v>
      </c>
      <c r="AK40" s="202">
        <f t="shared" si="6"/>
        <v>2</v>
      </c>
      <c r="AL40" s="202">
        <f t="shared" si="7"/>
        <v>0</v>
      </c>
    </row>
    <row r="41" spans="1:38" ht="27" customHeight="1">
      <c r="A41" s="147">
        <v>31</v>
      </c>
      <c r="B41" s="86" t="s">
        <v>939</v>
      </c>
      <c r="C41" s="87" t="s">
        <v>940</v>
      </c>
      <c r="D41" s="88" t="s">
        <v>88</v>
      </c>
      <c r="E41" s="4"/>
      <c r="F41" s="4"/>
      <c r="G41" s="4"/>
      <c r="H41" s="4"/>
      <c r="I41" s="4"/>
      <c r="J41" s="109"/>
      <c r="K41" s="4"/>
      <c r="L41" s="4"/>
      <c r="M41" s="4"/>
      <c r="N41" s="4" t="s">
        <v>9</v>
      </c>
      <c r="O41" s="4"/>
      <c r="P41" s="4" t="s">
        <v>8</v>
      </c>
      <c r="Q41" s="4"/>
      <c r="R41" s="4"/>
      <c r="S41" s="4"/>
      <c r="T41" s="4" t="s">
        <v>9</v>
      </c>
      <c r="U41" s="4"/>
      <c r="V41" s="4"/>
      <c r="W41" s="4"/>
      <c r="X41" s="4"/>
      <c r="Y41" s="4" t="s">
        <v>8</v>
      </c>
      <c r="Z41" s="4"/>
      <c r="AA41" s="4"/>
      <c r="AB41" s="4" t="s">
        <v>9</v>
      </c>
      <c r="AC41" s="4"/>
      <c r="AD41" s="4"/>
      <c r="AE41" s="4"/>
      <c r="AF41" s="4"/>
      <c r="AG41" s="4"/>
      <c r="AH41" s="4"/>
      <c r="AI41" s="4"/>
      <c r="AJ41" s="208">
        <f t="shared" ref="AJ41:AJ42" si="8">COUNTIF(E41:AI41,"K")+2*COUNTIF(E41:AI41,"2K")+COUNTIF(E41:AI41,"TK")+COUNTIF(E41:AI41,"KT")</f>
        <v>2</v>
      </c>
      <c r="AK41" s="208">
        <f t="shared" ref="AK41:AK42" si="9">COUNTIF(E41:AI41,"P")+2*COUNTIF(F41:AJ41,"2P")</f>
        <v>3</v>
      </c>
      <c r="AL41" s="208">
        <f t="shared" ref="AL41:AL42" si="10">COUNTIF(E41:AI41,"T")+2*COUNTIF(E41:AI41,"2T")+COUNTIF(E41:AI41,"TK")+COUNTIF(E41:AI41,"KT")</f>
        <v>0</v>
      </c>
    </row>
    <row r="42" spans="1:38" ht="27" customHeight="1">
      <c r="A42" s="97">
        <v>32</v>
      </c>
      <c r="B42" s="86" t="s">
        <v>954</v>
      </c>
      <c r="C42" s="87" t="s">
        <v>101</v>
      </c>
      <c r="D42" s="88" t="s">
        <v>955</v>
      </c>
      <c r="E42" s="200"/>
      <c r="F42" s="200"/>
      <c r="G42" s="200"/>
      <c r="H42" s="200"/>
      <c r="I42" s="200"/>
      <c r="J42" s="201"/>
      <c r="K42" s="200"/>
      <c r="L42" s="200"/>
      <c r="M42" s="200"/>
      <c r="N42" s="200" t="s">
        <v>9</v>
      </c>
      <c r="O42" s="200"/>
      <c r="P42" s="200"/>
      <c r="Q42" s="200" t="s">
        <v>9</v>
      </c>
      <c r="R42" s="200" t="s">
        <v>8</v>
      </c>
      <c r="S42" s="200"/>
      <c r="T42" s="200"/>
      <c r="U42" s="200"/>
      <c r="V42" s="200"/>
      <c r="W42" s="200"/>
      <c r="X42" s="200"/>
      <c r="Y42" s="200" t="s">
        <v>8</v>
      </c>
      <c r="Z42" s="200"/>
      <c r="AA42" s="200"/>
      <c r="AB42" s="200" t="s">
        <v>10</v>
      </c>
      <c r="AC42" s="200"/>
      <c r="AD42" s="200"/>
      <c r="AE42" s="200"/>
      <c r="AF42" s="200"/>
      <c r="AG42" s="200"/>
      <c r="AH42" s="200"/>
      <c r="AI42" s="200"/>
      <c r="AJ42" s="208">
        <f t="shared" si="8"/>
        <v>2</v>
      </c>
      <c r="AK42" s="208">
        <f t="shared" si="9"/>
        <v>2</v>
      </c>
      <c r="AL42" s="208">
        <f t="shared" si="10"/>
        <v>1</v>
      </c>
    </row>
    <row r="43" spans="1:38" ht="27" customHeight="1">
      <c r="A43" s="97"/>
      <c r="B43" s="86"/>
      <c r="C43" s="87" t="s">
        <v>58</v>
      </c>
      <c r="D43" s="88" t="s">
        <v>91</v>
      </c>
      <c r="E43" s="200"/>
      <c r="F43" s="200"/>
      <c r="G43" s="200"/>
      <c r="H43" s="200"/>
      <c r="I43" s="200"/>
      <c r="J43" s="201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 t="s">
        <v>8</v>
      </c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97"/>
      <c r="AK43" s="97"/>
      <c r="AL43" s="97"/>
    </row>
    <row r="44" spans="1:38" ht="27" customHeight="1">
      <c r="A44" s="97"/>
      <c r="B44" s="86"/>
      <c r="C44" s="87" t="s">
        <v>969</v>
      </c>
      <c r="D44" s="88" t="s">
        <v>122</v>
      </c>
      <c r="E44" s="200"/>
      <c r="F44" s="200"/>
      <c r="G44" s="200"/>
      <c r="H44" s="200"/>
      <c r="I44" s="200"/>
      <c r="J44" s="201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 t="s">
        <v>9</v>
      </c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97"/>
      <c r="AK44" s="97"/>
      <c r="AL44" s="97"/>
    </row>
    <row r="45" spans="1:38" ht="27" customHeight="1">
      <c r="A45" s="97"/>
      <c r="B45" s="86" t="s">
        <v>960</v>
      </c>
      <c r="C45" s="87" t="s">
        <v>961</v>
      </c>
      <c r="D45" s="88" t="s">
        <v>59</v>
      </c>
      <c r="E45" s="200"/>
      <c r="F45" s="200"/>
      <c r="G45" s="200"/>
      <c r="H45" s="200"/>
      <c r="I45" s="200"/>
      <c r="J45" s="201"/>
      <c r="K45" s="200"/>
      <c r="L45" s="200"/>
      <c r="M45" s="200"/>
      <c r="N45" s="200"/>
      <c r="O45" s="200"/>
      <c r="P45" s="200" t="s">
        <v>8</v>
      </c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8">
        <f t="shared" ref="AJ45" si="11">COUNTIF(E45:AI45,"K")+2*COUNTIF(E45:AI45,"2K")+COUNTIF(E45:AI45,"TK")+COUNTIF(E45:AI45,"KT")</f>
        <v>1</v>
      </c>
      <c r="AK45" s="208">
        <f t="shared" ref="AK45" si="12">COUNTIF(E45:AI45,"P")+2*COUNTIF(F45:AJ45,"2P")</f>
        <v>0</v>
      </c>
      <c r="AL45" s="208">
        <f t="shared" ref="AL45" si="13">COUNTIF(E45:AI45,"T")+2*COUNTIF(E45:AI45,"2T")+COUNTIF(E45:AI45,"TK")+COUNTIF(E45:AI45,"KT")</f>
        <v>0</v>
      </c>
    </row>
    <row r="46" spans="1:38" ht="20.25">
      <c r="A46" s="227" t="s">
        <v>12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169">
        <f>SUM(AJ9:AJ41)</f>
        <v>20</v>
      </c>
      <c r="AK46" s="169">
        <f>SUM(AK9:AK41)</f>
        <v>12</v>
      </c>
      <c r="AL46" s="169">
        <f>SUM(AL9:AL41)</f>
        <v>6</v>
      </c>
    </row>
    <row r="47" spans="1:38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1"/>
      <c r="AK47" s="11"/>
      <c r="AL47" s="11"/>
    </row>
    <row r="48" spans="1:38" ht="20.25">
      <c r="A48" s="228" t="s">
        <v>13</v>
      </c>
      <c r="B48" s="228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30"/>
      <c r="AJ48" s="28" t="s">
        <v>14</v>
      </c>
      <c r="AK48" s="28" t="s">
        <v>15</v>
      </c>
      <c r="AL48" s="28" t="s">
        <v>16</v>
      </c>
    </row>
    <row r="49" spans="1:38">
      <c r="A49" s="147" t="s">
        <v>5</v>
      </c>
      <c r="B49" s="148"/>
      <c r="C49" s="212" t="s">
        <v>7</v>
      </c>
      <c r="D49" s="213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</row>
    <row r="50" spans="1:38">
      <c r="A50" s="147">
        <v>1</v>
      </c>
      <c r="B50" s="69" t="s">
        <v>154</v>
      </c>
      <c r="C50" s="70" t="s">
        <v>47</v>
      </c>
      <c r="D50" s="71" t="s">
        <v>60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</row>
    <row r="51" spans="1:38">
      <c r="A51" s="147">
        <v>2</v>
      </c>
      <c r="B51" s="82" t="s">
        <v>142</v>
      </c>
      <c r="C51" s="70" t="s">
        <v>143</v>
      </c>
      <c r="D51" s="71" t="s">
        <v>62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2">
        <f t="shared" ref="AJ51:AJ61" si="14">COUNTIF(E51:AI51,"BT")</f>
        <v>0</v>
      </c>
      <c r="AK51" s="32">
        <f t="shared" ref="AK51:AK61" si="15">COUNTIF(F51:AJ51,"D")</f>
        <v>0</v>
      </c>
      <c r="AL51" s="32">
        <f t="shared" ref="AL51:AL61" si="16">COUNTIF(G51:AK51,"ĐP")</f>
        <v>0</v>
      </c>
    </row>
    <row r="52" spans="1:38">
      <c r="A52" s="147">
        <v>3</v>
      </c>
      <c r="B52" s="82" t="s">
        <v>144</v>
      </c>
      <c r="C52" s="70" t="s">
        <v>145</v>
      </c>
      <c r="D52" s="71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4"/>
        <v>0</v>
      </c>
      <c r="AK52" s="32">
        <f t="shared" si="15"/>
        <v>0</v>
      </c>
      <c r="AL52" s="32">
        <f t="shared" si="16"/>
        <v>0</v>
      </c>
    </row>
    <row r="53" spans="1:38">
      <c r="A53" s="147">
        <v>4</v>
      </c>
      <c r="B53" s="82" t="s">
        <v>146</v>
      </c>
      <c r="C53" s="70" t="s">
        <v>89</v>
      </c>
      <c r="D53" s="7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4"/>
        <v>0</v>
      </c>
      <c r="AK53" s="32">
        <f t="shared" si="15"/>
        <v>0</v>
      </c>
      <c r="AL53" s="32">
        <f t="shared" si="16"/>
        <v>0</v>
      </c>
    </row>
    <row r="54" spans="1:38">
      <c r="A54" s="147">
        <v>5</v>
      </c>
      <c r="B54" s="82" t="s">
        <v>147</v>
      </c>
      <c r="C54" s="70" t="s">
        <v>36</v>
      </c>
      <c r="D54" s="7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4"/>
        <v>0</v>
      </c>
      <c r="AK54" s="32">
        <f t="shared" si="15"/>
        <v>0</v>
      </c>
      <c r="AL54" s="32">
        <f t="shared" si="16"/>
        <v>0</v>
      </c>
    </row>
    <row r="55" spans="1:38">
      <c r="A55" s="147">
        <v>6</v>
      </c>
      <c r="B55" s="82">
        <v>1810140037</v>
      </c>
      <c r="C55" s="70" t="s">
        <v>156</v>
      </c>
      <c r="D55" s="71" t="s">
        <v>127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4"/>
        <v>0</v>
      </c>
      <c r="AK55" s="32">
        <f t="shared" si="15"/>
        <v>0</v>
      </c>
      <c r="AL55" s="32">
        <f t="shared" si="16"/>
        <v>0</v>
      </c>
    </row>
    <row r="56" spans="1:38">
      <c r="A56" s="147">
        <v>7</v>
      </c>
      <c r="B56" s="82">
        <v>1810140034</v>
      </c>
      <c r="C56" s="70" t="s">
        <v>152</v>
      </c>
      <c r="D56" s="71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4"/>
        <v>0</v>
      </c>
      <c r="AK56" s="32">
        <f t="shared" si="15"/>
        <v>0</v>
      </c>
      <c r="AL56" s="32">
        <f t="shared" si="16"/>
        <v>0</v>
      </c>
    </row>
    <row r="57" spans="1:38">
      <c r="A57" s="147">
        <v>8</v>
      </c>
      <c r="B57" s="82" t="s">
        <v>149</v>
      </c>
      <c r="C57" s="70" t="s">
        <v>150</v>
      </c>
      <c r="D57" s="71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4"/>
        <v>0</v>
      </c>
      <c r="AK57" s="32">
        <f t="shared" si="15"/>
        <v>0</v>
      </c>
      <c r="AL57" s="32">
        <f t="shared" si="16"/>
        <v>0</v>
      </c>
    </row>
    <row r="58" spans="1:38">
      <c r="A58" s="147">
        <v>9</v>
      </c>
      <c r="B58" s="82">
        <v>1810140036</v>
      </c>
      <c r="C58" s="70" t="s">
        <v>153</v>
      </c>
      <c r="D58" s="71" t="s">
        <v>80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14"/>
        <v>0</v>
      </c>
      <c r="AK58" s="32">
        <f t="shared" si="15"/>
        <v>0</v>
      </c>
      <c r="AL58" s="32">
        <f t="shared" si="16"/>
        <v>0</v>
      </c>
    </row>
    <row r="59" spans="1:38">
      <c r="A59" s="147">
        <v>10</v>
      </c>
      <c r="B59" s="82" t="s">
        <v>151</v>
      </c>
      <c r="C59" s="70" t="s">
        <v>109</v>
      </c>
      <c r="D59" s="71" t="s">
        <v>73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4"/>
        <v>0</v>
      </c>
      <c r="AK59" s="32">
        <f t="shared" si="15"/>
        <v>0</v>
      </c>
      <c r="AL59" s="32">
        <f t="shared" si="16"/>
        <v>0</v>
      </c>
    </row>
    <row r="60" spans="1:38">
      <c r="A60" s="147">
        <v>11</v>
      </c>
      <c r="B60" s="82" t="s">
        <v>148</v>
      </c>
      <c r="C60" s="70" t="s">
        <v>67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4"/>
        <v>0</v>
      </c>
      <c r="AK60" s="32">
        <f t="shared" si="15"/>
        <v>0</v>
      </c>
      <c r="AL60" s="32">
        <f t="shared" si="16"/>
        <v>0</v>
      </c>
    </row>
    <row r="61" spans="1:38">
      <c r="A61" s="147">
        <v>12</v>
      </c>
      <c r="B61" s="82" t="s">
        <v>519</v>
      </c>
      <c r="C61" s="70" t="s">
        <v>520</v>
      </c>
      <c r="D61" s="71" t="s">
        <v>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4"/>
        <v>0</v>
      </c>
      <c r="AK61" s="32">
        <f t="shared" si="15"/>
        <v>0</v>
      </c>
      <c r="AL61" s="32">
        <f t="shared" si="16"/>
        <v>0</v>
      </c>
    </row>
    <row r="62" spans="1:38" ht="20.25">
      <c r="A62" s="227" t="s">
        <v>12</v>
      </c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149">
        <f t="shared" ref="AJ62:AL62" si="17">SUM(AJ50:AJ61)</f>
        <v>0</v>
      </c>
      <c r="AK62" s="149">
        <f t="shared" si="17"/>
        <v>0</v>
      </c>
      <c r="AL62" s="149">
        <f t="shared" si="17"/>
        <v>0</v>
      </c>
    </row>
    <row r="112" spans="3:38">
      <c r="C112" s="64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3:38">
      <c r="C113" s="64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3:38">
      <c r="C114" s="215"/>
      <c r="D114" s="215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3:38">
      <c r="C115" s="215"/>
      <c r="D115" s="215"/>
      <c r="E115" s="215"/>
      <c r="F115" s="215"/>
      <c r="G115" s="215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  <row r="116" spans="3:38">
      <c r="C116" s="215"/>
      <c r="D116" s="215"/>
      <c r="E116" s="215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</row>
    <row r="117" spans="3:38">
      <c r="C117" s="215"/>
      <c r="D117" s="215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</row>
  </sheetData>
  <mergeCells count="16">
    <mergeCell ref="C116:E116"/>
    <mergeCell ref="C117:D117"/>
    <mergeCell ref="C115:G115"/>
    <mergeCell ref="C114:D114"/>
    <mergeCell ref="A5:AL5"/>
    <mergeCell ref="AF6:AK6"/>
    <mergeCell ref="C8:D8"/>
    <mergeCell ref="A46:AI46"/>
    <mergeCell ref="A48:AI48"/>
    <mergeCell ref="C49:D49"/>
    <mergeCell ref="A62:AI62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5" zoomScale="55" zoomScaleNormal="55" workbookViewId="0">
      <selection activeCell="AC12" sqref="AC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24" t="s">
        <v>762</v>
      </c>
      <c r="AG6" s="224"/>
      <c r="AH6" s="224"/>
      <c r="AI6" s="224"/>
      <c r="AJ6" s="224"/>
      <c r="AK6" s="224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 t="s">
        <v>868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9</v>
      </c>
      <c r="V12" s="4"/>
      <c r="W12" s="4"/>
      <c r="X12" s="4"/>
      <c r="Y12" s="4"/>
      <c r="Z12" s="4"/>
      <c r="AA12" s="4"/>
      <c r="AB12" s="4"/>
      <c r="AC12" s="4" t="s">
        <v>8</v>
      </c>
      <c r="AD12" s="4"/>
      <c r="AE12" s="4"/>
      <c r="AF12" s="4"/>
      <c r="AG12" s="4"/>
      <c r="AH12" s="4"/>
      <c r="AI12" s="4"/>
      <c r="AJ12" s="147">
        <f t="shared" si="2"/>
        <v>1</v>
      </c>
      <c r="AK12" s="147">
        <f t="shared" si="3"/>
        <v>1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 t="s">
        <v>8</v>
      </c>
      <c r="P17" s="4"/>
      <c r="Q17" s="4" t="s">
        <v>8</v>
      </c>
      <c r="R17" s="4"/>
      <c r="S17" s="4"/>
      <c r="T17" s="4"/>
      <c r="U17" s="4" t="s">
        <v>8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3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 t="s">
        <v>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4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 t="s">
        <v>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1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 t="s">
        <v>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1</v>
      </c>
      <c r="AK25" s="147">
        <f t="shared" si="3"/>
        <v>0</v>
      </c>
      <c r="AL25" s="147">
        <f t="shared" si="4"/>
        <v>2</v>
      </c>
      <c r="AM25" s="225"/>
      <c r="AN25" s="226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 t="s">
        <v>10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1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 t="s">
        <v>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1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 t="s">
        <v>8</v>
      </c>
      <c r="AC29" s="4"/>
      <c r="AD29" s="4"/>
      <c r="AE29" s="4"/>
      <c r="AF29" s="4"/>
      <c r="AG29" s="4"/>
      <c r="AH29" s="4"/>
      <c r="AI29" s="4"/>
      <c r="AJ29" s="147">
        <f t="shared" si="2"/>
        <v>2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10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1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 t="s">
        <v>8</v>
      </c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1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27" t="s">
        <v>12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39">
        <f>SUM(AJ9:AJ40)</f>
        <v>15</v>
      </c>
      <c r="AK41" s="172">
        <f>SUM(AK9:AK40)</f>
        <v>1</v>
      </c>
      <c r="AL41" s="172">
        <f>SUM(AL9:AL40)</f>
        <v>8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28" t="s">
        <v>13</v>
      </c>
      <c r="B43" s="228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30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12" t="s">
        <v>7</v>
      </c>
      <c r="D44" s="213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27" t="s">
        <v>12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15"/>
      <c r="D76" s="215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5"/>
      <c r="D79" s="215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15"/>
      <c r="D80" s="215"/>
      <c r="E80" s="215"/>
      <c r="F80" s="215"/>
      <c r="G80" s="215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15"/>
      <c r="D81" s="215"/>
      <c r="E81" s="215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15"/>
      <c r="D82" s="215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C82:D82"/>
    <mergeCell ref="C80:G80"/>
    <mergeCell ref="C44:D44"/>
    <mergeCell ref="C79:D79"/>
    <mergeCell ref="C81:E81"/>
    <mergeCell ref="AM25:AN25"/>
    <mergeCell ref="A75:AI75"/>
    <mergeCell ref="C76:D76"/>
    <mergeCell ref="A5:AL5"/>
    <mergeCell ref="AF6:AK6"/>
    <mergeCell ref="C8:D8"/>
    <mergeCell ref="A41:AI41"/>
    <mergeCell ref="A43:AI4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7" zoomScale="85" zoomScaleNormal="85" workbookViewId="0">
      <selection activeCell="O28" sqref="O28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16.5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24" t="s">
        <v>968</v>
      </c>
      <c r="AG6" s="224"/>
      <c r="AH6" s="224"/>
      <c r="AI6" s="224"/>
      <c r="AJ6" s="224"/>
      <c r="AK6" s="224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 t="s">
        <v>868</v>
      </c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8" si="0">COUNTIF(E9:AI9,"P")+2*COUNTIF(F9:AJ9,"2P")</f>
        <v>0</v>
      </c>
      <c r="AL9" s="17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0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941</v>
      </c>
      <c r="C14" s="87" t="s">
        <v>942</v>
      </c>
      <c r="D14" s="88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943</v>
      </c>
      <c r="C15" s="87" t="s">
        <v>944</v>
      </c>
      <c r="D15" s="88" t="s">
        <v>127</v>
      </c>
      <c r="E15" s="4"/>
      <c r="F15" s="4"/>
      <c r="G15" s="4"/>
      <c r="H15" s="4"/>
      <c r="I15" s="4" t="s">
        <v>8</v>
      </c>
      <c r="J15" s="109"/>
      <c r="K15" s="4"/>
      <c r="L15" s="4"/>
      <c r="M15" s="4"/>
      <c r="N15" s="4" t="s">
        <v>8</v>
      </c>
      <c r="O15" s="4"/>
      <c r="P15" s="4"/>
      <c r="Q15" s="4"/>
      <c r="R15" s="4"/>
      <c r="S15" s="4"/>
      <c r="T15" s="4"/>
      <c r="U15" s="4"/>
      <c r="V15" s="4" t="s">
        <v>8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3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945</v>
      </c>
      <c r="C16" s="87" t="s">
        <v>946</v>
      </c>
      <c r="D16" s="88" t="s">
        <v>107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 t="s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2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713</v>
      </c>
      <c r="C17" s="87" t="s">
        <v>714</v>
      </c>
      <c r="D17" s="88" t="s">
        <v>65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 t="s">
        <v>10</v>
      </c>
      <c r="P17" s="4"/>
      <c r="Q17" s="4"/>
      <c r="R17" s="4"/>
      <c r="S17" s="4"/>
      <c r="T17" s="4" t="s">
        <v>9</v>
      </c>
      <c r="U17" s="4" t="s">
        <v>10</v>
      </c>
      <c r="V17" s="4" t="s">
        <v>8</v>
      </c>
      <c r="W17" s="4"/>
      <c r="X17" s="4"/>
      <c r="Y17" s="4"/>
      <c r="Z17" s="4"/>
      <c r="AA17" s="4"/>
      <c r="AB17" s="4"/>
      <c r="AC17" s="4" t="s">
        <v>10</v>
      </c>
      <c r="AD17" s="4"/>
      <c r="AE17" s="4"/>
      <c r="AF17" s="4"/>
      <c r="AG17" s="4"/>
      <c r="AH17" s="4"/>
      <c r="AI17" s="4"/>
      <c r="AJ17" s="174">
        <f t="shared" si="2"/>
        <v>1</v>
      </c>
      <c r="AK17" s="174">
        <f t="shared" si="0"/>
        <v>1</v>
      </c>
      <c r="AL17" s="174">
        <f t="shared" si="1"/>
        <v>3</v>
      </c>
      <c r="AM17" s="25"/>
      <c r="AN17" s="25"/>
      <c r="AO17" s="25"/>
    </row>
    <row r="18" spans="1:44" s="1" customFormat="1" ht="18.75">
      <c r="A18" s="190">
        <v>10</v>
      </c>
      <c r="B18" s="86" t="s">
        <v>715</v>
      </c>
      <c r="C18" s="87" t="s">
        <v>115</v>
      </c>
      <c r="D18" s="88" t="s">
        <v>716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 t="s">
        <v>8</v>
      </c>
      <c r="AD18" s="4"/>
      <c r="AE18" s="4"/>
      <c r="AF18" s="4"/>
      <c r="AG18" s="4"/>
      <c r="AH18" s="4"/>
      <c r="AI18" s="4"/>
      <c r="AJ18" s="174">
        <f t="shared" si="2"/>
        <v>1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947</v>
      </c>
      <c r="C19" s="87" t="s">
        <v>948</v>
      </c>
      <c r="D19" s="88" t="s">
        <v>116</v>
      </c>
      <c r="E19" s="4"/>
      <c r="F19" s="4"/>
      <c r="G19" s="4" t="s">
        <v>8</v>
      </c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1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949</v>
      </c>
      <c r="C20" s="87" t="s">
        <v>950</v>
      </c>
      <c r="D20" s="88" t="s">
        <v>908</v>
      </c>
      <c r="E20" s="4"/>
      <c r="F20" s="4"/>
      <c r="G20" s="4"/>
      <c r="H20" s="4"/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7"/>
      <c r="AN20" s="26"/>
      <c r="AO20" s="26"/>
      <c r="AP20" s="33"/>
      <c r="AQ20"/>
      <c r="AR20"/>
    </row>
    <row r="21" spans="1:44" s="1" customFormat="1" ht="18.75">
      <c r="A21" s="190">
        <v>13</v>
      </c>
      <c r="B21" s="86" t="s">
        <v>951</v>
      </c>
      <c r="C21" s="87" t="s">
        <v>952</v>
      </c>
      <c r="D21" s="88" t="s">
        <v>396</v>
      </c>
      <c r="E21" s="4"/>
      <c r="F21" s="4"/>
      <c r="G21" s="4"/>
      <c r="H21" s="4"/>
      <c r="I21" s="4" t="s">
        <v>10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10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0</v>
      </c>
      <c r="AK21" s="174">
        <f t="shared" si="0"/>
        <v>0</v>
      </c>
      <c r="AL21" s="174">
        <f t="shared" si="1"/>
        <v>2</v>
      </c>
      <c r="AM21" s="27"/>
      <c r="AN21" s="25"/>
      <c r="AO21" s="25"/>
    </row>
    <row r="22" spans="1:44" s="1" customFormat="1" ht="18.75">
      <c r="A22" s="190">
        <v>14</v>
      </c>
      <c r="B22" s="86" t="s">
        <v>953</v>
      </c>
      <c r="C22" s="87" t="s">
        <v>70</v>
      </c>
      <c r="D22" s="88" t="s">
        <v>91</v>
      </c>
      <c r="E22" s="4"/>
      <c r="F22" s="4"/>
      <c r="G22" s="4"/>
      <c r="H22" s="4"/>
      <c r="I22" s="4" t="s">
        <v>8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1</v>
      </c>
      <c r="AK22" s="174">
        <f t="shared" si="0"/>
        <v>0</v>
      </c>
      <c r="AL22" s="174">
        <f t="shared" si="1"/>
        <v>0</v>
      </c>
    </row>
    <row r="23" spans="1:44" s="1" customFormat="1" ht="18.75">
      <c r="A23" s="190">
        <v>15</v>
      </c>
      <c r="B23" s="86" t="s">
        <v>728</v>
      </c>
      <c r="C23" s="87" t="s">
        <v>720</v>
      </c>
      <c r="D23" s="88" t="s">
        <v>313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0</v>
      </c>
      <c r="AK23" s="174">
        <f t="shared" si="0"/>
        <v>0</v>
      </c>
      <c r="AL23" s="174">
        <f t="shared" si="1"/>
        <v>0</v>
      </c>
    </row>
    <row r="24" spans="1:44" s="1" customFormat="1" ht="21">
      <c r="A24" s="190">
        <v>16</v>
      </c>
      <c r="B24" s="86" t="s">
        <v>729</v>
      </c>
      <c r="C24" s="87" t="s">
        <v>730</v>
      </c>
      <c r="D24" s="88" t="s">
        <v>731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  <c r="AM24" s="225"/>
      <c r="AN24" s="226"/>
    </row>
    <row r="25" spans="1:44" s="1" customFormat="1" ht="18.75">
      <c r="A25" s="190">
        <v>17</v>
      </c>
      <c r="B25" s="86" t="s">
        <v>734</v>
      </c>
      <c r="C25" s="87" t="s">
        <v>46</v>
      </c>
      <c r="D25" s="88" t="s">
        <v>57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5"/>
      <c r="AN25" s="25"/>
    </row>
    <row r="26" spans="1:44" s="1" customFormat="1" ht="18.75">
      <c r="A26" s="190">
        <v>18</v>
      </c>
      <c r="B26" s="86" t="s">
        <v>956</v>
      </c>
      <c r="C26" s="87" t="s">
        <v>957</v>
      </c>
      <c r="D26" s="88" t="s">
        <v>58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741</v>
      </c>
      <c r="C27" s="87" t="s">
        <v>742</v>
      </c>
      <c r="D27" s="88" t="s">
        <v>743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958</v>
      </c>
      <c r="C28" s="87" t="s">
        <v>959</v>
      </c>
      <c r="D28" s="88" t="s">
        <v>122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960</v>
      </c>
      <c r="C29" s="87" t="s">
        <v>961</v>
      </c>
      <c r="D29" s="88" t="s">
        <v>59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1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744</v>
      </c>
      <c r="C30" s="87" t="s">
        <v>36</v>
      </c>
      <c r="D30" s="88" t="s">
        <v>59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962</v>
      </c>
      <c r="C31" s="87" t="s">
        <v>963</v>
      </c>
      <c r="D31" s="88" t="s">
        <v>360</v>
      </c>
      <c r="E31" s="95"/>
      <c r="F31" s="85"/>
      <c r="G31" s="89"/>
      <c r="H31" s="89"/>
      <c r="I31" s="85"/>
      <c r="J31" s="89"/>
      <c r="K31" s="85"/>
      <c r="L31" s="89"/>
      <c r="M31" s="85"/>
      <c r="N31" s="89"/>
      <c r="O31" s="89"/>
      <c r="P31" s="89"/>
      <c r="Q31" s="89"/>
      <c r="R31" s="89"/>
      <c r="S31" s="89"/>
      <c r="T31" s="89"/>
      <c r="U31" s="89"/>
      <c r="V31" s="89"/>
      <c r="W31" s="85"/>
      <c r="X31" s="85"/>
      <c r="Y31" s="85"/>
      <c r="Z31" s="89"/>
      <c r="AA31" s="85"/>
      <c r="AB31" s="89"/>
      <c r="AC31" s="85"/>
      <c r="AD31" s="89"/>
      <c r="AE31" s="89"/>
      <c r="AF31" s="89"/>
      <c r="AG31" s="89"/>
      <c r="AH31" s="89"/>
      <c r="AI31" s="89"/>
      <c r="AJ31" s="174">
        <f>COUNTIF(E31:AI31,"K")+2*COUNTIF(E31:AI31,"2K")+COUNTIF(E31:AI31,"TK")+COUNTIF(E31:AI31,"KT")</f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964</v>
      </c>
      <c r="C32" s="87" t="s">
        <v>965</v>
      </c>
      <c r="D32" s="88" t="s">
        <v>72</v>
      </c>
      <c r="E32" s="95"/>
      <c r="F32" s="85"/>
      <c r="G32" s="89"/>
      <c r="H32" s="89"/>
      <c r="I32" s="85"/>
      <c r="J32" s="89"/>
      <c r="K32" s="85"/>
      <c r="L32" s="89"/>
      <c r="M32" s="85"/>
      <c r="N32" s="89"/>
      <c r="O32" s="89"/>
      <c r="P32" s="89"/>
      <c r="Q32" s="89"/>
      <c r="R32" s="89"/>
      <c r="S32" s="89"/>
      <c r="T32" s="89"/>
      <c r="U32" s="89"/>
      <c r="V32" s="89"/>
      <c r="W32" s="85"/>
      <c r="X32" s="85"/>
      <c r="Y32" s="85"/>
      <c r="Z32" s="89"/>
      <c r="AA32" s="85"/>
      <c r="AB32" s="89"/>
      <c r="AC32" s="85"/>
      <c r="AD32" s="89"/>
      <c r="AE32" s="89"/>
      <c r="AF32" s="89"/>
      <c r="AG32" s="89"/>
      <c r="AH32" s="89"/>
      <c r="AI32" s="89"/>
      <c r="AJ32" s="174">
        <f t="shared" ref="AJ32:AJ38" si="3">COUNTIF(E32:AI32,"K")+2*COUNTIF(E32:AI32,"2K")+COUNTIF(E32:AI32,"TK")+COUNTIF(E32:AI32,"KT")</f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754</v>
      </c>
      <c r="C33" s="87" t="s">
        <v>368</v>
      </c>
      <c r="D33" s="88" t="s">
        <v>81</v>
      </c>
      <c r="E33" s="47"/>
      <c r="F33" s="151"/>
      <c r="G33" s="8"/>
      <c r="H33" s="8"/>
      <c r="I33" s="151"/>
      <c r="J33" s="8"/>
      <c r="K33" s="151"/>
      <c r="L33" s="8"/>
      <c r="M33" s="151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151"/>
      <c r="X33" s="151"/>
      <c r="Y33" s="151"/>
      <c r="Z33" s="8"/>
      <c r="AA33" s="151"/>
      <c r="AB33" s="8"/>
      <c r="AC33" s="151"/>
      <c r="AD33" s="8"/>
      <c r="AE33" s="8"/>
      <c r="AF33" s="8"/>
      <c r="AG33" s="8"/>
      <c r="AH33" s="8"/>
      <c r="AI33" s="8"/>
      <c r="AJ33" s="174">
        <f t="shared" si="3"/>
        <v>1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755</v>
      </c>
      <c r="C34" s="87" t="s">
        <v>756</v>
      </c>
      <c r="D34" s="88" t="s">
        <v>81</v>
      </c>
      <c r="E34" s="47"/>
      <c r="F34" s="151"/>
      <c r="G34" s="8"/>
      <c r="H34" s="8"/>
      <c r="I34" s="151"/>
      <c r="J34" s="8"/>
      <c r="K34" s="151"/>
      <c r="L34" s="8"/>
      <c r="M34" s="151"/>
      <c r="N34" s="8"/>
      <c r="O34" s="8" t="s">
        <v>10</v>
      </c>
      <c r="P34" s="8"/>
      <c r="Q34" s="8"/>
      <c r="R34" s="8"/>
      <c r="S34" s="8"/>
      <c r="T34" s="8"/>
      <c r="U34" s="8"/>
      <c r="V34" s="8" t="s">
        <v>8</v>
      </c>
      <c r="W34" s="151"/>
      <c r="X34" s="151"/>
      <c r="Y34" s="151"/>
      <c r="Z34" s="8"/>
      <c r="AA34" s="151"/>
      <c r="AB34" s="8"/>
      <c r="AC34" s="151"/>
      <c r="AD34" s="8"/>
      <c r="AE34" s="8"/>
      <c r="AF34" s="8"/>
      <c r="AG34" s="8"/>
      <c r="AH34" s="8"/>
      <c r="AI34" s="8"/>
      <c r="AJ34" s="174">
        <f t="shared" si="3"/>
        <v>1</v>
      </c>
      <c r="AK34" s="174">
        <f t="shared" si="0"/>
        <v>0</v>
      </c>
      <c r="AL34" s="174">
        <f t="shared" si="1"/>
        <v>1</v>
      </c>
      <c r="AM34" s="25"/>
      <c r="AN34" s="25"/>
    </row>
    <row r="35" spans="1:40" s="1" customFormat="1" ht="18.75">
      <c r="A35" s="190">
        <v>26</v>
      </c>
      <c r="B35" s="86" t="s">
        <v>758</v>
      </c>
      <c r="C35" s="87" t="s">
        <v>760</v>
      </c>
      <c r="D35" s="88" t="s">
        <v>102</v>
      </c>
      <c r="E35" s="95"/>
      <c r="F35" s="85"/>
      <c r="G35" s="89"/>
      <c r="H35" s="89"/>
      <c r="I35" s="85"/>
      <c r="J35" s="89"/>
      <c r="K35" s="85"/>
      <c r="L35" s="89"/>
      <c r="M35" s="85"/>
      <c r="N35" s="89"/>
      <c r="O35" s="89"/>
      <c r="P35" s="89"/>
      <c r="Q35" s="89"/>
      <c r="R35" s="89"/>
      <c r="S35" s="89"/>
      <c r="T35" s="89"/>
      <c r="U35" s="89"/>
      <c r="V35" s="89"/>
      <c r="W35" s="85"/>
      <c r="X35" s="85"/>
      <c r="Y35" s="85"/>
      <c r="Z35" s="89"/>
      <c r="AA35" s="85"/>
      <c r="AB35" s="89"/>
      <c r="AC35" s="85"/>
      <c r="AD35" s="89"/>
      <c r="AE35" s="89"/>
      <c r="AF35" s="89"/>
      <c r="AG35" s="89"/>
      <c r="AH35" s="89"/>
      <c r="AI35" s="89"/>
      <c r="AJ35" s="207">
        <f t="shared" ref="AJ35:AJ36" si="4">COUNTIF(E35:AI35,"K")+2*COUNTIF(E35:AI35,"2K")+COUNTIF(E35:AI35,"TK")+COUNTIF(E35:AI35,"KT")</f>
        <v>0</v>
      </c>
      <c r="AK35" s="207">
        <f t="shared" ref="AK35:AK36" si="5">COUNTIF(E35:AI35,"P")+2*COUNTIF(F35:AJ35,"2P")</f>
        <v>0</v>
      </c>
      <c r="AL35" s="207">
        <f t="shared" ref="AL35:AL36" si="6">COUNTIF(E35:AI35,"T")+2*COUNTIF(E35:AI35,"2T")+COUNTIF(E35:AI35,"TK")+COUNTIF(E35:AI35,"KT")</f>
        <v>0</v>
      </c>
      <c r="AM35" s="25"/>
      <c r="AN35" s="25"/>
    </row>
    <row r="36" spans="1:40" s="1" customFormat="1" ht="18.75">
      <c r="A36" s="80"/>
      <c r="B36" s="86"/>
      <c r="C36" s="87" t="s">
        <v>708</v>
      </c>
      <c r="D36" s="88" t="s">
        <v>26</v>
      </c>
      <c r="E36" s="95"/>
      <c r="F36" s="85"/>
      <c r="G36" s="89"/>
      <c r="H36" s="89"/>
      <c r="I36" s="85"/>
      <c r="J36" s="89"/>
      <c r="K36" s="85"/>
      <c r="L36" s="89"/>
      <c r="M36" s="85"/>
      <c r="N36" s="89"/>
      <c r="O36" s="89"/>
      <c r="P36" s="89"/>
      <c r="Q36" s="89"/>
      <c r="R36" s="89"/>
      <c r="S36" s="89"/>
      <c r="T36" s="89"/>
      <c r="U36" s="89"/>
      <c r="V36" s="89" t="s">
        <v>10</v>
      </c>
      <c r="W36" s="85"/>
      <c r="X36" s="85"/>
      <c r="Y36" s="85"/>
      <c r="Z36" s="89"/>
      <c r="AA36" s="85"/>
      <c r="AB36" s="89"/>
      <c r="AC36" s="85" t="s">
        <v>10</v>
      </c>
      <c r="AD36" s="89"/>
      <c r="AE36" s="89"/>
      <c r="AF36" s="89"/>
      <c r="AG36" s="89"/>
      <c r="AH36" s="89"/>
      <c r="AI36" s="89"/>
      <c r="AJ36" s="207">
        <f t="shared" si="4"/>
        <v>0</v>
      </c>
      <c r="AK36" s="207">
        <f t="shared" si="5"/>
        <v>0</v>
      </c>
      <c r="AL36" s="207">
        <f t="shared" si="6"/>
        <v>2</v>
      </c>
      <c r="AM36" s="25"/>
      <c r="AN36" s="25"/>
    </row>
    <row r="37" spans="1:40" ht="18.75">
      <c r="A37" s="80"/>
      <c r="B37" s="86"/>
      <c r="C37" s="87" t="s">
        <v>971</v>
      </c>
      <c r="D37" s="88" t="s">
        <v>972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 t="s">
        <v>10</v>
      </c>
      <c r="V37" s="89" t="s">
        <v>10</v>
      </c>
      <c r="W37" s="85"/>
      <c r="X37" s="85"/>
      <c r="Y37" s="85"/>
      <c r="Z37" s="89"/>
      <c r="AA37" s="85"/>
      <c r="AB37" s="89"/>
      <c r="AC37" s="85" t="s">
        <v>10</v>
      </c>
      <c r="AD37" s="89"/>
      <c r="AE37" s="89"/>
      <c r="AF37" s="89"/>
      <c r="AG37" s="89"/>
      <c r="AH37" s="89"/>
      <c r="AI37" s="89"/>
      <c r="AJ37" s="97"/>
      <c r="AK37" s="97"/>
      <c r="AL37" s="97"/>
    </row>
    <row r="38" spans="1:40" ht="18.75">
      <c r="A38" s="190">
        <v>27</v>
      </c>
      <c r="B38" s="86"/>
      <c r="C38" s="87" t="s">
        <v>967</v>
      </c>
      <c r="D38" s="88" t="s">
        <v>53</v>
      </c>
      <c r="E38" s="47"/>
      <c r="F38" s="151"/>
      <c r="G38" s="8"/>
      <c r="H38" s="8"/>
      <c r="I38" s="151"/>
      <c r="J38" s="8"/>
      <c r="K38" s="151"/>
      <c r="L38" s="8"/>
      <c r="M38" s="151"/>
      <c r="N38" s="8"/>
      <c r="O38" s="8" t="s">
        <v>9</v>
      </c>
      <c r="P38" s="8"/>
      <c r="Q38" s="8"/>
      <c r="R38" s="8"/>
      <c r="S38" s="8"/>
      <c r="T38" s="8"/>
      <c r="U38" s="8"/>
      <c r="V38" s="8"/>
      <c r="W38" s="151"/>
      <c r="X38" s="151"/>
      <c r="Y38" s="151"/>
      <c r="Z38" s="8"/>
      <c r="AA38" s="151"/>
      <c r="AB38" s="8"/>
      <c r="AC38" s="151"/>
      <c r="AD38" s="8"/>
      <c r="AE38" s="8"/>
      <c r="AF38" s="8"/>
      <c r="AG38" s="8"/>
      <c r="AH38" s="8"/>
      <c r="AI38" s="8"/>
      <c r="AJ38" s="174">
        <f t="shared" si="3"/>
        <v>0</v>
      </c>
      <c r="AK38" s="174">
        <f t="shared" si="0"/>
        <v>1</v>
      </c>
      <c r="AL38" s="174">
        <f t="shared" si="1"/>
        <v>0</v>
      </c>
    </row>
    <row r="39" spans="1:40" ht="20.25">
      <c r="A39" s="227" t="s">
        <v>12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177">
        <f>SUM(AJ9:AJ38)</f>
        <v>15</v>
      </c>
      <c r="AK39" s="177">
        <f>SUM(AK9:AK38)</f>
        <v>2</v>
      </c>
      <c r="AL39" s="177">
        <f>SUM(AL9:AL38)</f>
        <v>8</v>
      </c>
    </row>
    <row r="40" spans="1:40" ht="18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</row>
    <row r="41" spans="1:40" ht="20.25">
      <c r="A41" s="228" t="s">
        <v>13</v>
      </c>
      <c r="B41" s="228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30"/>
      <c r="AJ41" s="28" t="s">
        <v>14</v>
      </c>
      <c r="AK41" s="28" t="s">
        <v>15</v>
      </c>
      <c r="AL41" s="28" t="s">
        <v>16</v>
      </c>
    </row>
    <row r="42" spans="1:40">
      <c r="A42" s="174" t="s">
        <v>5</v>
      </c>
      <c r="B42" s="176"/>
      <c r="C42" s="212" t="s">
        <v>7</v>
      </c>
      <c r="D42" s="213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</row>
    <row r="43" spans="1:40" ht="18.75">
      <c r="A43" s="174">
        <v>1</v>
      </c>
      <c r="B43" s="86" t="s">
        <v>931</v>
      </c>
      <c r="C43" s="87" t="s">
        <v>36</v>
      </c>
      <c r="D43" s="88" t="s">
        <v>74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>COUNTIF(E43:AI43,"BT")</f>
        <v>0</v>
      </c>
      <c r="AK43" s="32">
        <f>COUNTIF(F43:AJ43,"D")</f>
        <v>0</v>
      </c>
      <c r="AL43" s="32">
        <f>COUNTIF(G43:AK43,"ĐP")</f>
        <v>0</v>
      </c>
    </row>
    <row r="44" spans="1:40" ht="18.75">
      <c r="A44" s="174">
        <v>2</v>
      </c>
      <c r="B44" s="86" t="s">
        <v>932</v>
      </c>
      <c r="C44" s="87" t="s">
        <v>933</v>
      </c>
      <c r="D44" s="88" t="s">
        <v>934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ref="AJ44:AJ71" si="7">COUNTIF(E44:AI44,"BT")</f>
        <v>0</v>
      </c>
      <c r="AK44" s="32">
        <f t="shared" ref="AK44:AK71" si="8">COUNTIF(F44:AJ44,"D")</f>
        <v>0</v>
      </c>
      <c r="AL44" s="32">
        <f t="shared" ref="AL44:AL71" si="9">COUNTIF(G44:AK44,"ĐP")</f>
        <v>0</v>
      </c>
    </row>
    <row r="45" spans="1:40" ht="18.75">
      <c r="A45" s="174">
        <v>3</v>
      </c>
      <c r="B45" s="86" t="s">
        <v>703</v>
      </c>
      <c r="C45" s="87" t="s">
        <v>108</v>
      </c>
      <c r="D45" s="88" t="s">
        <v>166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7"/>
        <v>0</v>
      </c>
      <c r="AK45" s="32">
        <f t="shared" si="8"/>
        <v>0</v>
      </c>
      <c r="AL45" s="32">
        <f t="shared" si="9"/>
        <v>0</v>
      </c>
    </row>
    <row r="46" spans="1:40" ht="18.75">
      <c r="A46" s="174">
        <v>4</v>
      </c>
      <c r="B46" s="86" t="s">
        <v>935</v>
      </c>
      <c r="C46" s="87" t="s">
        <v>936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7"/>
        <v>0</v>
      </c>
      <c r="AK46" s="32">
        <f t="shared" si="8"/>
        <v>0</v>
      </c>
      <c r="AL46" s="32">
        <f t="shared" si="9"/>
        <v>0</v>
      </c>
    </row>
    <row r="47" spans="1:40" ht="18.75">
      <c r="A47" s="174">
        <v>5</v>
      </c>
      <c r="B47" s="86" t="s">
        <v>937</v>
      </c>
      <c r="C47" s="87" t="s">
        <v>938</v>
      </c>
      <c r="D47" s="88" t="s">
        <v>168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7"/>
        <v>0</v>
      </c>
      <c r="AK47" s="32">
        <f t="shared" si="8"/>
        <v>0</v>
      </c>
      <c r="AL47" s="32">
        <f t="shared" si="9"/>
        <v>0</v>
      </c>
    </row>
    <row r="48" spans="1:40" ht="18.75">
      <c r="A48" s="174">
        <v>6</v>
      </c>
      <c r="B48" s="86" t="s">
        <v>939</v>
      </c>
      <c r="C48" s="87" t="s">
        <v>940</v>
      </c>
      <c r="D48" s="88" t="s">
        <v>88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7"/>
        <v>0</v>
      </c>
      <c r="AK48" s="32">
        <f t="shared" si="8"/>
        <v>0</v>
      </c>
      <c r="AL48" s="32">
        <f t="shared" si="9"/>
        <v>0</v>
      </c>
    </row>
    <row r="49" spans="1:38" ht="18.75">
      <c r="A49" s="174">
        <v>7</v>
      </c>
      <c r="B49" s="86" t="s">
        <v>941</v>
      </c>
      <c r="C49" s="87" t="s">
        <v>942</v>
      </c>
      <c r="D49" s="88" t="s">
        <v>26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7"/>
        <v>0</v>
      </c>
      <c r="AK49" s="32">
        <f t="shared" si="8"/>
        <v>0</v>
      </c>
      <c r="AL49" s="32">
        <f t="shared" si="9"/>
        <v>0</v>
      </c>
    </row>
    <row r="50" spans="1:38" ht="18.75">
      <c r="A50" s="174">
        <v>8</v>
      </c>
      <c r="B50" s="86" t="s">
        <v>943</v>
      </c>
      <c r="C50" s="87" t="s">
        <v>944</v>
      </c>
      <c r="D50" s="88" t="s">
        <v>127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7"/>
        <v>0</v>
      </c>
      <c r="AK50" s="32">
        <f t="shared" si="8"/>
        <v>0</v>
      </c>
      <c r="AL50" s="32">
        <f t="shared" si="9"/>
        <v>0</v>
      </c>
    </row>
    <row r="51" spans="1:38" ht="18.75">
      <c r="A51" s="174">
        <v>9</v>
      </c>
      <c r="B51" s="86" t="s">
        <v>945</v>
      </c>
      <c r="C51" s="87" t="s">
        <v>946</v>
      </c>
      <c r="D51" s="88" t="s">
        <v>107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7"/>
        <v>0</v>
      </c>
      <c r="AK51" s="32">
        <f t="shared" si="8"/>
        <v>0</v>
      </c>
      <c r="AL51" s="32">
        <f t="shared" si="9"/>
        <v>0</v>
      </c>
    </row>
    <row r="52" spans="1:38" ht="18.75">
      <c r="A52" s="174">
        <v>10</v>
      </c>
      <c r="B52" s="86" t="s">
        <v>713</v>
      </c>
      <c r="C52" s="87" t="s">
        <v>714</v>
      </c>
      <c r="D52" s="88" t="s">
        <v>65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7"/>
        <v>0</v>
      </c>
      <c r="AK52" s="32">
        <f t="shared" si="8"/>
        <v>0</v>
      </c>
      <c r="AL52" s="32">
        <f t="shared" si="9"/>
        <v>0</v>
      </c>
    </row>
    <row r="53" spans="1:38" ht="18.75">
      <c r="A53" s="174">
        <v>11</v>
      </c>
      <c r="B53" s="86" t="s">
        <v>715</v>
      </c>
      <c r="C53" s="87" t="s">
        <v>115</v>
      </c>
      <c r="D53" s="88" t="s">
        <v>716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7"/>
        <v>0</v>
      </c>
      <c r="AK53" s="32">
        <f t="shared" si="8"/>
        <v>0</v>
      </c>
      <c r="AL53" s="32">
        <f t="shared" si="9"/>
        <v>0</v>
      </c>
    </row>
    <row r="54" spans="1:38" ht="18.75">
      <c r="A54" s="174">
        <v>12</v>
      </c>
      <c r="B54" s="86" t="s">
        <v>947</v>
      </c>
      <c r="C54" s="87" t="s">
        <v>948</v>
      </c>
      <c r="D54" s="88" t="s">
        <v>116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7"/>
        <v>0</v>
      </c>
      <c r="AK54" s="32">
        <f t="shared" si="8"/>
        <v>0</v>
      </c>
      <c r="AL54" s="32">
        <f t="shared" si="9"/>
        <v>0</v>
      </c>
    </row>
    <row r="55" spans="1:38" ht="18.75">
      <c r="A55" s="174">
        <v>13</v>
      </c>
      <c r="B55" s="86" t="s">
        <v>949</v>
      </c>
      <c r="C55" s="87" t="s">
        <v>950</v>
      </c>
      <c r="D55" s="88" t="s">
        <v>908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7"/>
        <v>0</v>
      </c>
      <c r="AK55" s="32">
        <f t="shared" si="8"/>
        <v>0</v>
      </c>
      <c r="AL55" s="32">
        <f t="shared" si="9"/>
        <v>0</v>
      </c>
    </row>
    <row r="56" spans="1:38" ht="18.75">
      <c r="A56" s="174">
        <v>14</v>
      </c>
      <c r="B56" s="86" t="s">
        <v>951</v>
      </c>
      <c r="C56" s="87" t="s">
        <v>952</v>
      </c>
      <c r="D56" s="88" t="s">
        <v>396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7"/>
        <v>0</v>
      </c>
      <c r="AK56" s="32">
        <f t="shared" si="8"/>
        <v>0</v>
      </c>
      <c r="AL56" s="32">
        <f t="shared" si="9"/>
        <v>0</v>
      </c>
    </row>
    <row r="57" spans="1:38" ht="18.75">
      <c r="A57" s="174">
        <v>15</v>
      </c>
      <c r="B57" s="86" t="s">
        <v>953</v>
      </c>
      <c r="C57" s="87" t="s">
        <v>70</v>
      </c>
      <c r="D57" s="88" t="s">
        <v>91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7"/>
        <v>0</v>
      </c>
      <c r="AK57" s="32">
        <f t="shared" si="8"/>
        <v>0</v>
      </c>
      <c r="AL57" s="32">
        <f t="shared" si="9"/>
        <v>0</v>
      </c>
    </row>
    <row r="58" spans="1:38" ht="18.75">
      <c r="A58" s="174">
        <v>16</v>
      </c>
      <c r="B58" s="86" t="s">
        <v>728</v>
      </c>
      <c r="C58" s="87" t="s">
        <v>720</v>
      </c>
      <c r="D58" s="88" t="s">
        <v>313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7"/>
        <v>0</v>
      </c>
      <c r="AK58" s="32">
        <f t="shared" si="8"/>
        <v>0</v>
      </c>
      <c r="AL58" s="32">
        <f t="shared" si="9"/>
        <v>0</v>
      </c>
    </row>
    <row r="59" spans="1:38" ht="18.75">
      <c r="A59" s="174">
        <v>17</v>
      </c>
      <c r="B59" s="86" t="s">
        <v>729</v>
      </c>
      <c r="C59" s="87" t="s">
        <v>730</v>
      </c>
      <c r="D59" s="88" t="s">
        <v>731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7"/>
        <v>0</v>
      </c>
      <c r="AK59" s="32">
        <f t="shared" si="8"/>
        <v>0</v>
      </c>
      <c r="AL59" s="32">
        <f t="shared" si="9"/>
        <v>0</v>
      </c>
    </row>
    <row r="60" spans="1:38" ht="18.75">
      <c r="A60" s="174">
        <v>18</v>
      </c>
      <c r="B60" s="86" t="s">
        <v>734</v>
      </c>
      <c r="C60" s="87" t="s">
        <v>46</v>
      </c>
      <c r="D60" s="88" t="s">
        <v>57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7"/>
        <v>0</v>
      </c>
      <c r="AK60" s="32">
        <f t="shared" si="8"/>
        <v>0</v>
      </c>
      <c r="AL60" s="32">
        <f t="shared" si="9"/>
        <v>0</v>
      </c>
    </row>
    <row r="61" spans="1:38" ht="18.75">
      <c r="A61" s="174">
        <v>19</v>
      </c>
      <c r="B61" s="86" t="s">
        <v>954</v>
      </c>
      <c r="C61" s="87" t="s">
        <v>101</v>
      </c>
      <c r="D61" s="88" t="s">
        <v>955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7"/>
        <v>0</v>
      </c>
      <c r="AK61" s="32">
        <f t="shared" si="8"/>
        <v>0</v>
      </c>
      <c r="AL61" s="32">
        <f t="shared" si="9"/>
        <v>0</v>
      </c>
    </row>
    <row r="62" spans="1:38" ht="18.75">
      <c r="A62" s="174">
        <v>20</v>
      </c>
      <c r="B62" s="86" t="s">
        <v>956</v>
      </c>
      <c r="C62" s="87" t="s">
        <v>957</v>
      </c>
      <c r="D62" s="88" t="s">
        <v>58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7"/>
        <v>0</v>
      </c>
      <c r="AK62" s="32">
        <f t="shared" si="8"/>
        <v>0</v>
      </c>
      <c r="AL62" s="32">
        <f t="shared" si="9"/>
        <v>0</v>
      </c>
    </row>
    <row r="63" spans="1:38" ht="18.75">
      <c r="A63" s="174">
        <v>21</v>
      </c>
      <c r="B63" s="86" t="s">
        <v>741</v>
      </c>
      <c r="C63" s="87" t="s">
        <v>742</v>
      </c>
      <c r="D63" s="88" t="s">
        <v>743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7"/>
        <v>0</v>
      </c>
      <c r="AK63" s="32">
        <f t="shared" si="8"/>
        <v>0</v>
      </c>
      <c r="AL63" s="32">
        <f t="shared" si="9"/>
        <v>0</v>
      </c>
    </row>
    <row r="64" spans="1:38" ht="18.75">
      <c r="A64" s="174">
        <v>22</v>
      </c>
      <c r="B64" s="86" t="s">
        <v>958</v>
      </c>
      <c r="C64" s="87" t="s">
        <v>959</v>
      </c>
      <c r="D64" s="88" t="s">
        <v>122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7"/>
        <v>0</v>
      </c>
      <c r="AK64" s="32">
        <f t="shared" si="8"/>
        <v>0</v>
      </c>
      <c r="AL64" s="32">
        <f t="shared" si="9"/>
        <v>0</v>
      </c>
    </row>
    <row r="65" spans="1:38" ht="18.75">
      <c r="A65" s="174">
        <v>23</v>
      </c>
      <c r="B65" s="86" t="s">
        <v>960</v>
      </c>
      <c r="C65" s="87" t="s">
        <v>961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7"/>
        <v>0</v>
      </c>
      <c r="AK65" s="32">
        <f t="shared" si="8"/>
        <v>0</v>
      </c>
      <c r="AL65" s="32">
        <f t="shared" si="9"/>
        <v>0</v>
      </c>
    </row>
    <row r="66" spans="1:38" ht="18.75">
      <c r="A66" s="174">
        <v>24</v>
      </c>
      <c r="B66" s="86" t="s">
        <v>744</v>
      </c>
      <c r="C66" s="87" t="s">
        <v>36</v>
      </c>
      <c r="D66" s="88" t="s">
        <v>59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7"/>
        <v>0</v>
      </c>
      <c r="AK66" s="32">
        <f t="shared" si="8"/>
        <v>0</v>
      </c>
      <c r="AL66" s="32">
        <f t="shared" si="9"/>
        <v>0</v>
      </c>
    </row>
    <row r="67" spans="1:38" ht="18.75">
      <c r="A67" s="174">
        <v>25</v>
      </c>
      <c r="B67" s="86" t="s">
        <v>962</v>
      </c>
      <c r="C67" s="87" t="s">
        <v>963</v>
      </c>
      <c r="D67" s="88" t="s">
        <v>360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7"/>
        <v>0</v>
      </c>
      <c r="AK67" s="32">
        <f t="shared" si="8"/>
        <v>0</v>
      </c>
      <c r="AL67" s="32">
        <f t="shared" si="9"/>
        <v>0</v>
      </c>
    </row>
    <row r="68" spans="1:38" ht="18.75">
      <c r="A68" s="174">
        <v>26</v>
      </c>
      <c r="B68" s="86" t="s">
        <v>964</v>
      </c>
      <c r="C68" s="87" t="s">
        <v>965</v>
      </c>
      <c r="D68" s="88" t="s">
        <v>72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7"/>
        <v>0</v>
      </c>
      <c r="AK68" s="32">
        <f t="shared" si="8"/>
        <v>0</v>
      </c>
      <c r="AL68" s="32">
        <f t="shared" si="9"/>
        <v>0</v>
      </c>
    </row>
    <row r="69" spans="1:38" ht="18.75">
      <c r="A69" s="174">
        <v>27</v>
      </c>
      <c r="B69" s="86" t="s">
        <v>754</v>
      </c>
      <c r="C69" s="87" t="s">
        <v>368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7"/>
        <v>0</v>
      </c>
      <c r="AK69" s="32">
        <f t="shared" si="8"/>
        <v>0</v>
      </c>
      <c r="AL69" s="32">
        <f t="shared" si="9"/>
        <v>0</v>
      </c>
    </row>
    <row r="70" spans="1:38" ht="18.75">
      <c r="A70" s="174">
        <v>28</v>
      </c>
      <c r="B70" s="86" t="s">
        <v>755</v>
      </c>
      <c r="C70" s="87" t="s">
        <v>756</v>
      </c>
      <c r="D70" s="88" t="s">
        <v>81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7"/>
        <v>0</v>
      </c>
      <c r="AK70" s="32">
        <f t="shared" si="8"/>
        <v>0</v>
      </c>
      <c r="AL70" s="32">
        <f t="shared" si="9"/>
        <v>0</v>
      </c>
    </row>
    <row r="71" spans="1:38" ht="18.75">
      <c r="A71" s="174">
        <v>29</v>
      </c>
      <c r="B71" s="86" t="s">
        <v>759</v>
      </c>
      <c r="C71" s="87" t="s">
        <v>760</v>
      </c>
      <c r="D71" s="88" t="s">
        <v>102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7"/>
        <v>0</v>
      </c>
      <c r="AK71" s="32">
        <f t="shared" si="8"/>
        <v>0</v>
      </c>
      <c r="AL71" s="32">
        <f t="shared" si="9"/>
        <v>0</v>
      </c>
    </row>
    <row r="72" spans="1:38" ht="20.25">
      <c r="A72" s="227" t="s">
        <v>12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177" t="e">
        <f>SUM(#REF!)</f>
        <v>#REF!</v>
      </c>
      <c r="AK72" s="177" t="e">
        <f>SUM(#REF!)</f>
        <v>#REF!</v>
      </c>
      <c r="AL72" s="177" t="e">
        <f>SUM(#REF!)</f>
        <v>#REF!</v>
      </c>
    </row>
    <row r="73" spans="1:38" ht="19.5">
      <c r="A73" s="26"/>
      <c r="B73" s="26"/>
      <c r="C73" s="215"/>
      <c r="D73" s="215"/>
      <c r="E73" s="33"/>
      <c r="H73" s="35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175"/>
      <c r="D75" s="33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15"/>
      <c r="D76" s="215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15"/>
      <c r="D77" s="215"/>
      <c r="E77" s="215"/>
      <c r="F77" s="215"/>
      <c r="G77" s="21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15"/>
      <c r="D78" s="215"/>
      <c r="E78" s="215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5"/>
      <c r="D79" s="215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</sheetData>
  <mergeCells count="18">
    <mergeCell ref="C79:D79"/>
    <mergeCell ref="AF6:AK6"/>
    <mergeCell ref="C8:D8"/>
    <mergeCell ref="AM24:AN24"/>
    <mergeCell ref="A39:AI39"/>
    <mergeCell ref="A41:AI41"/>
    <mergeCell ref="C42:D42"/>
    <mergeCell ref="A72:AI72"/>
    <mergeCell ref="C73:D73"/>
    <mergeCell ref="C76:D76"/>
    <mergeCell ref="C77:G77"/>
    <mergeCell ref="C78:E78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abSelected="1" topLeftCell="A4" zoomScale="55" zoomScaleNormal="55" workbookViewId="0">
      <selection activeCell="AC13" sqref="AC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157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 t="s">
        <v>9</v>
      </c>
      <c r="V9" s="115"/>
      <c r="W9" s="115"/>
      <c r="X9" s="115"/>
      <c r="Y9" s="115"/>
      <c r="Z9" s="115"/>
      <c r="AA9" s="115"/>
      <c r="AB9" s="115" t="s">
        <v>929</v>
      </c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1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 t="s">
        <v>8</v>
      </c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1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 t="s">
        <v>8</v>
      </c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 t="s">
        <v>8</v>
      </c>
      <c r="AD13" s="115"/>
      <c r="AE13" s="115"/>
      <c r="AF13" s="115"/>
      <c r="AG13" s="115"/>
      <c r="AH13" s="115"/>
      <c r="AI13" s="115"/>
      <c r="AJ13" s="68">
        <f t="shared" si="2"/>
        <v>2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 t="s">
        <v>10</v>
      </c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1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 t="s">
        <v>10</v>
      </c>
      <c r="R18" s="115"/>
      <c r="S18" s="115"/>
      <c r="T18" s="115" t="s">
        <v>8</v>
      </c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2</v>
      </c>
      <c r="AK18" s="68">
        <f t="shared" si="0"/>
        <v>0</v>
      </c>
      <c r="AL18" s="68">
        <f t="shared" si="1"/>
        <v>1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 t="s">
        <v>9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25"/>
      <c r="AN22" s="226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 t="s">
        <v>10</v>
      </c>
      <c r="O25" s="115"/>
      <c r="P25" s="115"/>
      <c r="Q25" s="115" t="s">
        <v>10</v>
      </c>
      <c r="R25" s="115"/>
      <c r="S25" s="115"/>
      <c r="T25" s="115"/>
      <c r="U25" s="116" t="s">
        <v>10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3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 t="s">
        <v>8</v>
      </c>
      <c r="N26" s="115"/>
      <c r="O26" s="115" t="s">
        <v>10</v>
      </c>
      <c r="P26" s="115" t="s">
        <v>10</v>
      </c>
      <c r="Q26" s="115" t="s">
        <v>8</v>
      </c>
      <c r="R26" s="115"/>
      <c r="S26" s="115"/>
      <c r="T26" s="115"/>
      <c r="U26" s="116" t="s">
        <v>9</v>
      </c>
      <c r="V26" s="115" t="s">
        <v>10</v>
      </c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2</v>
      </c>
      <c r="AK26" s="152">
        <f t="shared" si="0"/>
        <v>1</v>
      </c>
      <c r="AL26" s="152">
        <f t="shared" si="1"/>
        <v>5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 t="s">
        <v>8</v>
      </c>
      <c r="R27" s="115"/>
      <c r="S27" s="115"/>
      <c r="T27" s="115"/>
      <c r="U27" s="130"/>
      <c r="V27" s="115"/>
      <c r="W27" s="115"/>
      <c r="X27" s="115"/>
      <c r="Y27" s="115"/>
      <c r="Z27" s="115"/>
      <c r="AA27" s="115" t="s">
        <v>8</v>
      </c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9</v>
      </c>
      <c r="P28" s="115"/>
      <c r="Q28" s="115" t="s">
        <v>8</v>
      </c>
      <c r="R28" s="115"/>
      <c r="S28" s="115"/>
      <c r="T28" s="115"/>
      <c r="U28" s="130"/>
      <c r="V28" s="115"/>
      <c r="W28" s="115" t="s">
        <v>8</v>
      </c>
      <c r="X28" s="115"/>
      <c r="Y28" s="115"/>
      <c r="Z28" s="115"/>
      <c r="AA28" s="115" t="s">
        <v>8</v>
      </c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3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 t="s">
        <v>10</v>
      </c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 t="s">
        <v>10</v>
      </c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 t="s">
        <v>10</v>
      </c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1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27" t="s">
        <v>12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76">
        <f>SUM(AJ9:AJ35)</f>
        <v>13</v>
      </c>
      <c r="AK36" s="76">
        <f>SUM(AK9:AK35)</f>
        <v>4</v>
      </c>
      <c r="AL36" s="76">
        <f>SUM(AL9:AL35)</f>
        <v>13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8" t="s">
        <v>13</v>
      </c>
      <c r="B38" s="228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30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12" t="s">
        <v>7</v>
      </c>
      <c r="D39" s="213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25"/>
      <c r="AQ40" s="226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25"/>
      <c r="AQ53" s="226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31" t="s">
        <v>12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3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15"/>
      <c r="D68" s="21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5"/>
      <c r="D71" s="21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5"/>
      <c r="D72" s="215"/>
      <c r="E72" s="215"/>
      <c r="F72" s="215"/>
      <c r="G72" s="21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21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5"/>
      <c r="D74" s="21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40:AQ40"/>
    <mergeCell ref="AP53:AQ53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2020-11-10T05:06:36Z</cp:lastPrinted>
  <dcterms:created xsi:type="dcterms:W3CDTF">2001-09-21T17:17:00Z</dcterms:created>
  <dcterms:modified xsi:type="dcterms:W3CDTF">2020-11-25T09:26:10Z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