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6" tabRatio="947" firstSheet="4" activeTab="8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38" i="260" l="1"/>
  <c r="AK38" i="260" s="1"/>
  <c r="AL38" i="260"/>
  <c r="AJ39" i="260"/>
  <c r="AK39" i="260" s="1"/>
  <c r="AL39" i="260"/>
  <c r="AJ40" i="260"/>
  <c r="AK40" i="260"/>
  <c r="AL40" i="260"/>
  <c r="AJ41" i="260"/>
  <c r="AK41" i="260" s="1"/>
  <c r="AL41" i="260"/>
  <c r="AJ45" i="256" l="1"/>
  <c r="AK45" i="256" s="1"/>
  <c r="AL45" i="256"/>
  <c r="AJ41" i="256"/>
  <c r="AK41" i="256" s="1"/>
  <c r="AL41" i="256"/>
  <c r="AJ42" i="256"/>
  <c r="AK42" i="256" s="1"/>
  <c r="AL42" i="256"/>
  <c r="AJ35" i="277" l="1"/>
  <c r="AK35" i="277" s="1"/>
  <c r="AL35" i="277"/>
  <c r="AJ36" i="277"/>
  <c r="AK36" i="277" s="1"/>
  <c r="AL36" i="277"/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 s="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2" i="277"/>
  <c r="AK72" i="277"/>
  <c r="AJ72" i="277"/>
  <c r="AJ71" i="277"/>
  <c r="AK71" i="277" s="1"/>
  <c r="AJ70" i="277"/>
  <c r="AK70" i="277" s="1"/>
  <c r="AL70" i="277" s="1"/>
  <c r="AJ69" i="277"/>
  <c r="AK69" i="277" s="1"/>
  <c r="AL69" i="277" s="1"/>
  <c r="AJ68" i="277"/>
  <c r="AJ67" i="277"/>
  <c r="AK67" i="277" s="1"/>
  <c r="AJ66" i="277"/>
  <c r="AK66" i="277" s="1"/>
  <c r="AL66" i="277" s="1"/>
  <c r="AJ65" i="277"/>
  <c r="AK65" i="277" s="1"/>
  <c r="AL65" i="277" s="1"/>
  <c r="AJ64" i="277"/>
  <c r="AJ63" i="277"/>
  <c r="AK63" i="277" s="1"/>
  <c r="AJ62" i="277"/>
  <c r="AK62" i="277" s="1"/>
  <c r="AL62" i="277" s="1"/>
  <c r="AJ61" i="277"/>
  <c r="AK61" i="277" s="1"/>
  <c r="AL61" i="277" s="1"/>
  <c r="AJ60" i="277"/>
  <c r="AJ59" i="277"/>
  <c r="AK59" i="277" s="1"/>
  <c r="AJ58" i="277"/>
  <c r="AK58" i="277" s="1"/>
  <c r="AL58" i="277" s="1"/>
  <c r="AJ57" i="277"/>
  <c r="AK57" i="277" s="1"/>
  <c r="AL57" i="277" s="1"/>
  <c r="AJ56" i="277"/>
  <c r="AJ55" i="277"/>
  <c r="AK55" i="277" s="1"/>
  <c r="AJ54" i="277"/>
  <c r="AK54" i="277" s="1"/>
  <c r="AL54" i="277" s="1"/>
  <c r="AJ53" i="277"/>
  <c r="AK53" i="277" s="1"/>
  <c r="AL53" i="277" s="1"/>
  <c r="AJ52" i="277"/>
  <c r="AJ51" i="277"/>
  <c r="AK51" i="277" s="1"/>
  <c r="AJ50" i="277"/>
  <c r="AK50" i="277" s="1"/>
  <c r="AL50" i="277" s="1"/>
  <c r="AK49" i="277"/>
  <c r="AL49" i="277" s="1"/>
  <c r="AJ49" i="277"/>
  <c r="AJ48" i="277"/>
  <c r="AJ47" i="277"/>
  <c r="AK47" i="277" s="1"/>
  <c r="AJ46" i="277"/>
  <c r="AK46" i="277" s="1"/>
  <c r="AL46" i="277" s="1"/>
  <c r="AJ45" i="277"/>
  <c r="AK45" i="277" s="1"/>
  <c r="AL45" i="277" s="1"/>
  <c r="AJ44" i="277"/>
  <c r="AJ43" i="277"/>
  <c r="AK43" i="277" s="1"/>
  <c r="AL38" i="277"/>
  <c r="AJ38" i="277"/>
  <c r="AK38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9" i="277"/>
  <c r="AL83" i="250"/>
  <c r="AM82" i="250" s="1"/>
  <c r="AL81" i="250"/>
  <c r="AM80" i="250" s="1"/>
  <c r="AN80" i="250" s="1"/>
  <c r="AJ39" i="277"/>
  <c r="AL43" i="277"/>
  <c r="AL47" i="277"/>
  <c r="AL51" i="277"/>
  <c r="AL55" i="277"/>
  <c r="AL59" i="277"/>
  <c r="AL63" i="277"/>
  <c r="AL67" i="277"/>
  <c r="AL71" i="277"/>
  <c r="AK9" i="277"/>
  <c r="AK39" i="277" s="1"/>
  <c r="AK44" i="277"/>
  <c r="AL44" i="277" s="1"/>
  <c r="AK48" i="277"/>
  <c r="AL48" i="277" s="1"/>
  <c r="AK52" i="277"/>
  <c r="AL52" i="277" s="1"/>
  <c r="AK56" i="277"/>
  <c r="AL56" i="277" s="1"/>
  <c r="AK60" i="277"/>
  <c r="AL60" i="277" s="1"/>
  <c r="AK64" i="277"/>
  <c r="AL64" i="277" s="1"/>
  <c r="AK68" i="277"/>
  <c r="AL68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6" i="256" s="1"/>
  <c r="AJ9" i="256"/>
  <c r="AJ61" i="256"/>
  <c r="AK61" i="256" s="1"/>
  <c r="AJ60" i="256"/>
  <c r="AK60" i="256" s="1"/>
  <c r="AJ59" i="256"/>
  <c r="AK59" i="256" s="1"/>
  <c r="AL59" i="256" s="1"/>
  <c r="AJ58" i="256"/>
  <c r="AK58" i="256" s="1"/>
  <c r="AJ57" i="256"/>
  <c r="AK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J50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6" i="256" s="1"/>
  <c r="AJ46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51" i="256"/>
  <c r="AL51" i="256" s="1"/>
  <c r="AL54" i="256"/>
  <c r="AL55" i="256"/>
  <c r="AK50" i="256"/>
  <c r="AL58" i="256"/>
  <c r="AL52" i="256"/>
  <c r="AL60" i="256"/>
  <c r="AL56" i="256"/>
  <c r="AL53" i="256"/>
  <c r="AL57" i="256"/>
  <c r="AL61" i="256"/>
  <c r="AJ62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2" i="256"/>
  <c r="AL50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2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U4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<sst xmlns="http://schemas.openxmlformats.org/spreadsheetml/2006/main" count="3410" uniqueCount="972">
  <si>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</si>
  <si>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</si>
  <si>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</si>
  <si>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</si>
  <si>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</si>
  <si>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</si>
  <si>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</si>
  <si>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</si>
  <si>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</si>
  <si>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</si>
  <si>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</si>
  <si>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</si>
  <si>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</si>
  <si>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</si>
  <si>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</si>
  <si>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</si>
  <si>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</si>
  <si>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</si>
  <si>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</si>
  <si>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</si>
  <si>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</si>
  <si>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</si>
  <si>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</si>
  <si>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</si>
  <si>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</si>
  <si>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</si>
  <si>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</si>
  <si>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</si>
  <si>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</si>
  <si>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</si>
  <si>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</si>
  <si>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</si>
  <si>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</si>
  <si>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</si>
  <si>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</si>
  <si>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</si>
  <si>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</si>
  <si>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</si>
  <si>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</si>
  <si>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</si>
  <si>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</si>
  <si>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</si>
  <si>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</si>
  <si>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</si>
  <si>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</si>
  <si>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</si>
  <si>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</si>
  <si>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</si>
  <si>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</si>
  <si>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</si>
  <si>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</si>
  <si>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</si>
  <si>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</si>
  <si>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</si>
  <si>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</si>
  <si>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</si>
  <si>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</si>
  <si>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</si>
  <si>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</si>
  <si>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</si>
  <si>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</si>
  <si>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</si>
  <si>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</si>
  <si>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</si>
  <si>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</si>
  <si>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</si>
  <si>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</si>
  <si>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</si>
  <si>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</si>
  <si>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</si>
  <si>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</si>
  <si>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</si>
  <si>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</si>
  <si>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</si>
  <si>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</si>
  <si>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</si>
  <si>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</si>
  <si>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</si>
  <si>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</si>
  <si>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</si>
  <si>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</si>
  <si>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</si>
  <si>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</si>
  <si>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</si>
  <si>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</si>
  <si>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</si>
  <si>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</si>
  <si>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</si>
  <si>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</si>
  <si>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</si>
  <si>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</si>
  <si>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</si>
  <si>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</si>
  <si>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</si>
  <si>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</si>
  <si>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</si>
  <si>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</si>
  <si>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</si>
  <si>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</si>
  <si>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</si>
  <si>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</si>
  <si>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</si>
  <si>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</si>
  <si>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</si>
  <si>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</si>
  <si>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</si>
  <si>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</si>
  <si>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</si>
  <si>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</si>
  <si>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</si>
  <si>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</si>
  <si>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</si>
  <si>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</si>
  <si>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</si>
  <si>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</si>
  <si>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</si>
  <si>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</si>
  <si>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</si>
  <si>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</si>
  <si>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</si>
  <si>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</si>
  <si>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</si>
  <si>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</si>
  <si>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</si>
  <si>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</si>
  <si>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</si>
  <si>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</si>
  <si>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</si>
  <si>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</si>
  <si>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</si>
  <si>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</si>
  <si>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</si>
  <si>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</si>
  <si>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</si>
  <si>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</si>
  <si>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</si>
  <si>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</si>
  <si>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</si>
  <si>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</si>
  <si>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</si>
  <si>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</si>
  <si>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</si>
  <si>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</si>
  <si>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</si>
  <si>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</si>
  <si>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</si>
  <si>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</si>
  <si>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</si>
  <si>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</si>
  <si>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</si>
  <si>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</si>
  <si>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</si>
  <si>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</si>
  <si>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</si>
  <si>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</si>
  <si>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</si>
  <si>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</si>
  <si>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</si>
  <si>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</si>
  <si>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</si>
  <si>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</si>
  <si>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</si>
  <si>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</si>
  <si>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</si>
  <si>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</si>
  <si>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</si>
  <si>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</si>
  <si>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</si>
  <si>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</si>
  <si>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</si>
  <si>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</si>
  <si>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</si>
  <si>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</si>
  <si>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</si>
  <si>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</si>
  <si>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</si>
  <si>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</si>
  <si>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</si>
  <si>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</si>
  <si>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</si>
  <si>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</si>
  <si>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</si>
  <si>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</si>
  <si>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</si>
  <si>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</si>
  <si>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</si>
  <si>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</si>
  <si>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</si>
  <si>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</si>
  <si>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</si>
  <si>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</si>
  <si>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</si>
  <si>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</si>
  <si>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</si>
  <si>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</si>
  <si>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</si>
  <si>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</si>
  <si>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</si>
  <si>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</si>
  <si>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</si>
  <si>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</si>
  <si>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</si>
  <si>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</si>
  <si>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</si>
  <si>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</si>
  <si>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</si>
  <si>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</si>
  <si>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</si>
  <si>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</si>
  <si>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</si>
  <si>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</si>
  <si>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</si>
  <si>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</si>
  <si>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</si>
  <si>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</si>
  <si>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</si>
  <si>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</si>
  <si>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</si>
  <si>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</si>
  <si>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</si>
  <si>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</si>
  <si>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</si>
  <si>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</si>
  <si>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</si>
  <si>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</si>
  <si>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</si>
  <si>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</si>
  <si>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</si>
  <si>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</si>
  <si>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</si>
  <si>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</si>
  <si>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</si>
  <si>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</si>
  <si>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</si>
  <si>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</si>
  <si>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</si>
  <si>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</si>
  <si>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</si>
  <si>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</si>
  <si>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</si>
  <si>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</si>
  <si>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</si>
  <si>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</si>
  <si>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</si>
  <si>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</si>
  <si>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</si>
  <si>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</si>
  <si>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</si>
  <si>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</si>
  <si>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</si>
  <si>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</si>
  <si>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</si>
  <si>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</si>
  <si>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</si>
  <si>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</si>
  <si>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</si>
  <si>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</si>
  <si>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</si>
  <si>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</si>
  <si>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</si>
  <si>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</si>
  <si>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</si>
  <si>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</si>
  <si>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</si>
  <si>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</si>
  <si>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</si>
  <si>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</si>
  <si>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</si>
  <si>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</si>
  <si>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</si>
  <si>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</si>
  <si>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</si>
  <si>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</si>
  <si>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</si>
  <si>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</si>
  <si>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</si>
  <si>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</si>
  <si>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</si>
  <si>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</si>
  <si>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</si>
  <si>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</si>
  <si>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</si>
  <si>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</si>
  <si>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</si>
  <si>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</si>
  <si>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</si>
  <si>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</si>
  <si>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</si>
  <si>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</si>
  <si>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</si>
  <si>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</si>
  <si>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</si>
  <si>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</si>
  <si>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</si>
  <si>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</si>
  <si>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</si>
  <si>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</si>
  <si>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</si>
  <si>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</si>
  <si>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</si>
  <si>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</si>
  <si>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</si>
  <si>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</si>
  <si>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</si>
  <si>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</si>
  <si>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</si>
  <si>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</si>
  <si>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</si>
  <si>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</si>
  <si>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</si>
  <si>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</si>
  <si>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</si>
  <si>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</si>
  <si>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</si>
  <si>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</si>
  <si>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</si>
  <si>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</si>
  <si>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</si>
  <si>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</si>
  <si>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</si>
  <si>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</si>
  <si>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</si>
  <si>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</si>
  <si>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</si>
  <si>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</si>
  <si>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</si>
  <si>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</si>
  <si>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</si>
  <si>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</si>
  <si>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</si>
  <si>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</si>
  <si>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</si>
  <si>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</si>
  <si>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</si>
  <si>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</si>
  <si>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</si>
  <si>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</si>
  <si>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</si>
  <si>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</si>
  <si>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</si>
  <si>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</si>
  <si>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</si>
  <si>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</si>
  <si>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</si>
  <si>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</si>
  <si>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</si>
  <si>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</si>
  <si>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</si>
  <si>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</si>
  <si>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</si>
  <si>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</si>
  <si>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</si>
  <si>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</si>
  <si>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</si>
  <si>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</si>
  <si>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</si>
  <si>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</si>
  <si>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</si>
  <si>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</si>
  <si>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</si>
  <si>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</si>
  <si>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</si>
  <si>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</si>
  <si>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</si>
  <si>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</si>
  <si>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</si>
  <si>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</si>
  <si>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</si>
  <si>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</si>
  <si>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</si>
  <si>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</si>
  <si>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</si>
  <si>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</si>
  <si>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</si>
  <si>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</si>
  <si>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</si>
  <si>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</si>
  <si>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</si>
  <si>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</si>
  <si>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</si>
  <si>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</si>
  <si>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</si>
  <si>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</si>
  <si>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</si>
  <si>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</si>
  <si>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</si>
  <si>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</si>
  <si>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</si>
  <si>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</si>
  <si>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</si>
  <si>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</si>
  <si>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</si>
  <si>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</si>
  <si>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</si>
  <si>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</si>
  <si>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</si>
  <si>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</si>
  <si>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</si>
  <si>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</si>
  <si>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</si>
  <si>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</si>
  <si>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</si>
  <si>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</si>
  <si>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</si>
  <si>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</si>
  <si>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</si>
  <si>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</si>
  <si>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</si>
  <si>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</si>
  <si>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</si>
  <si>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</si>
  <si>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</si>
  <si>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</si>
  <si>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</si>
  <si>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</si>
  <si>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</si>
  <si>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</si>
  <si>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</si>
  <si>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</si>
  <si>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</si>
  <si>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</si>
  <si>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</si>
  <si>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</si>
  <si>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</si>
  <si>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</si>
  <si>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</si>
  <si>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</si>
  <si>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</si>
  <si>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</si>
  <si>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</si>
  <si>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</si>
  <si>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</si>
  <si>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</si>
  <si>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</si>
  <si>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</si>
  <si>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</si>
  <si>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</si>
  <si>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</si>
  <si>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</si>
  <si>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</si>
  <si>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</si>
  <si>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</si>
  <si>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</si>
  <si>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</si>
  <si>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</si>
  <si>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</si>
  <si>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</si>
  <si>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</si>
  <si>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</si>
  <si>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</si>
  <si>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</si>
  <si>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</si>
  <si>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</si>
  <si>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</si>
  <si>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</si>
  <si>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</si>
  <si>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</si>
  <si>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</si>
  <si>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</si>
  <si>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</si>
  <si>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</si>
  <si>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</si>
  <si>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</si>
  <si>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</si>
  <si>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</si>
  <si>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</si>
  <si>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</si>
  <si>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</si>
  <si>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</si>
  <si>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</si>
  <si>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</si>
  <si>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</si>
  <si>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</si>
  <si>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</si>
  <si>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</si>
  <si>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</si>
  <si>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</si>
  <si>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</si>
  <si>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</si>
  <si>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</si>
  <si>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</si>
  <si>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</si>
  <si>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</si>
  <si>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</si>
  <si>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</si>
  <si>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</si>
  <si>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</si>
  <si>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</si>
  <si>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</si>
  <si>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</si>
  <si>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</si>
  <si>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</si>
  <si>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</si>
  <si>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</si>
  <si>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</si>
  <si>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</si>
  <si>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</si>
  <si>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</si>
  <si>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</si>
  <si>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</si>
  <si>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</si>
  <si>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</si>
  <si>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</si>
  <si>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</si>
  <si>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</si>
  <si>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</si>
  <si>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</si>
  <si>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</si>
  <si>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</si>
  <si>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</si>
  <si>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</si>
  <si>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</si>
  <si>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</si>
  <si>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</si>
  <si>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</si>
  <si>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</si>
  <si>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</si>
  <si>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</si>
  <si>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</si>
  <si>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</si>
  <si>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</si>
  <si>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</si>
  <si>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</si>
  <si>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</si>
  <si>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</si>
  <si>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</si>
  <si>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</si>
  <si>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</si>
  <si>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</si>
  <si>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</si>
  <si>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</si>
  <si>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</si>
  <si>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</si>
  <si>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</si>
  <si>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</si>
  <si>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</si>
  <si>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</si>
  <si>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</si>
  <si>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</si>
  <si>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</si>
  <si>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</si>
  <si>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</si>
  <si>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</si>
  <si>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</si>
  <si>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</si>
  <si>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</si>
  <si>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</si>
  <si>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</si>
  <si>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</si>
  <si>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</si>
  <si>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</si>
  <si>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</si>
  <si>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</si>
  <si>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</si>
  <si>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</si>
  <si>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</si>
  <si>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</si>
  <si>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</si>
  <si>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</si>
  <si>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</si>
  <si>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</si>
  <si>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</si>
  <si>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</si>
  <si>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</si>
  <si>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</si>
  <si>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</si>
  <si>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</si>
  <si>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</si>
  <si>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</si>
  <si>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</si>
  <si>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</si>
  <si>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</si>
  <si>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</si>
  <si>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</si>
  <si>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</si>
  <si>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</si>
  <si>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</si>
  <si>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</si>
  <si>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</si>
  <si>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</si>
  <si>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</si>
  <si>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</si>
  <si>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</si>
  <si>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</si>
  <si>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</si>
  <si>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</si>
  <si>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</si>
  <si>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</si>
  <si>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</si>
  <si>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</si>
  <si>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</si>
  <si>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</si>
  <si>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</si>
  <si>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</si>
  <si>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</si>
  <si>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</si>
  <si>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</si>
  <si>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</si>
  <si>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</si>
  <si>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</si>
  <si>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</si>
  <si>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</si>
  <si>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</si>
  <si>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</si>
  <si>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</si>
  <si>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</si>
  <si>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</si>
  <si>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</si>
  <si>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</si>
  <si>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</si>
  <si>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</si>
  <si>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</si>
  <si>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</si>
  <si>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</si>
  <si>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</si>
  <si>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</si>
  <si>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</si>
  <si>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</si>
  <si>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</si>
  <si>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</si>
  <si>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</si>
  <si>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</si>
  <si>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</si>
  <si>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</si>
  <si>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</si>
  <si>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</si>
  <si>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</si>
  <si>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</si>
  <si>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</si>
  <si>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</si>
  <si>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</si>
  <si>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</si>
  <si>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</si>
  <si>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</si>
  <si>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</si>
  <si>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</si>
  <si>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</si>
  <si>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</si>
  <si>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</si>
  <si>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</si>
  <si>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</si>
  <si>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</si>
  <si>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</si>
  <si>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</si>
  <si>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</si>
  <si>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</si>
  <si>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</si>
  <si>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</si>
  <si>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</si>
  <si>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</si>
  <si>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</si>
  <si>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</si>
  <si>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</si>
  <si>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</si>
  <si>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</si>
  <si>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</si>
  <si>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</si>
  <si>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</si>
  <si>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</si>
  <si>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</si>
  <si>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</si>
  <si>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</si>
  <si>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</si>
  <si>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</si>
  <si>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</si>
  <si>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</si>
  <si>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</si>
  <si>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</si>
  <si>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</si>
  <si>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</si>
  <si>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</si>
  <si>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</si>
  <si>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</si>
  <si>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</si>
  <si>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</si>
  <si>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</si>
  <si>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</si>
  <si>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</si>
  <si>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</si>
  <si>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</si>
  <si>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</si>
  <si>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</si>
  <si>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</si>
  <si>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</si>
  <si>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</si>
  <si>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</si>
  <si>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</si>
  <si>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</si>
  <si>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</si>
  <si>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</si>
  <si>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</si>
  <si>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</si>
  <si>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</si>
  <si>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</si>
  <si>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</si>
  <si>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</si>
  <si>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</si>
  <si>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</si>
  <si>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</si>
  <si>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</si>
  <si>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</si>
  <si>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</si>
  <si>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</si>
  <si>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</si>
  <si>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</si>
  <si>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</si>
  <si>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</si>
  <si>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</si>
  <si>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</si>
  <si>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</si>
  <si>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</si>
  <si>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</si>
  <si>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</si>
  <si>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</si>
  <si>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</si>
  <si>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</si>
  <si>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</si>
  <si>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</si>
  <si>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</si>
  <si>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</si>
  <si>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</si>
  <si>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</si>
  <si>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</si>
  <si>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</si>
  <si>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</si>
  <si>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</si>
  <si>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</si>
  <si>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</si>
  <si>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</si>
  <si>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</si>
  <si>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</si>
  <si>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</si>
  <si>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</si>
  <si>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</si>
  <si>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</si>
  <si>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</si>
  <si>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</si>
  <si>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</si>
  <si>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</si>
  <si>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</si>
  <si>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</si>
  <si>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</si>
  <si>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</si>
  <si>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</si>
  <si>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</si>
  <si>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</si>
  <si>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</si>
  <si>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</si>
  <si>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</si>
  <si>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</si>
  <si>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</si>
  <si>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</si>
  <si>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</si>
  <si>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</si>
  <si>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</si>
  <si>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</si>
  <si>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</si>
  <si>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</si>
  <si>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</si>
  <si>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</si>
  <si>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</si>
  <si>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</si>
  <si>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</si>
  <si>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</si>
  <si>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</si>
  <si>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</si>
  <si>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</si>
  <si>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</si>
  <si>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</si>
  <si>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</si>
  <si>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</si>
  <si>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</si>
  <si>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</si>
  <si>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</si>
  <si>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</si>
  <si>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</si>
  <si>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</si>
  <si>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</si>
  <si>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</si>
  <si>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</si>
  <si>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</si>
  <si>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</si>
  <si>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</si>
  <si>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</si>
  <si>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</si>
  <si>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</si>
  <si>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</si>
  <si>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</si>
  <si>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</si>
  <si>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</si>
  <si>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</si>
  <si>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</si>
  <si>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</si>
  <si>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</si>
  <si>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</si>
  <si>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</si>
  <si>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</si>
  <si>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</si>
  <si>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</si>
  <si>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</si>
  <si>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</si>
  <si>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</si>
  <si>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</si>
  <si>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</si>
  <si>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</si>
  <si>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</si>
  <si>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</si>
  <si>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</si>
  <si>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</si>
  <si>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</si>
  <si>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</si>
  <si>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</si>
  <si>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</si>
  <si>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</si>
  <si>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</si>
  <si>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</si>
  <si>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</si>
  <si>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</si>
  <si>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</si>
  <si>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</si>
  <si>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</si>
  <si>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</si>
  <si>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</si>
  <si>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</si>
  <si>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</si>
  <si>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</si>
  <si>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</si>
  <si>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</si>
  <si>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</si>
  <si>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</si>
  <si>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</si>
  <si>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</si>
  <si>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</si>
  <si>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</si>
  <si>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</si>
  <si>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</si>
  <si>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</si>
  <si>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</si>
  <si>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</si>
  <si>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</si>
  <si>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</si>
  <si>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</si>
  <si>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</si>
  <si>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</si>
  <si>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</si>
  <si>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</si>
  <si>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</si>
  <si>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</si>
  <si>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</si>
  <si>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</si>
  <si>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</si>
  <si>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</si>
  <si>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</si>
  <si>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</si>
  <si>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</si>
  <si>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</si>
  <si>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</si>
  <si>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</si>
  <si>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</si>
  <si>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</si>
  <si>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</si>
  <si>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</si>
  <si>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</si>
  <si>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</si>
  <si>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</si>
  <si>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</si>
  <si>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</si>
  <si>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</si>
  <si>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</si>
  <si>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</si>
  <si>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</si>
  <si>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</si>
  <si>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</si>
  <si>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</si>
  <si>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</si>
  <si>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</si>
  <si>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</si>
  <si>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</si>
  <si>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</si>
  <si>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</si>
  <si>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</si>
  <si>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</si>
  <si>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</si>
  <si>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</si>
  <si>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</si>
  <si>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</si>
  <si>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</si>
  <si>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</si>
  <si>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</si>
  <si>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</si>
  <si>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</si>
  <si>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</si>
  <si>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</si>
  <si>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</si>
  <si>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</si>
  <si>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</si>
  <si>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</si>
  <si>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</si>
  <si>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</si>
  <si>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</si>
  <si>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</si>
  <si>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</si>
  <si>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</si>
  <si>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</si>
  <si>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</si>
  <si>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</si>
  <si>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</si>
  <si>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</si>
  <si>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</si>
  <si>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</si>
  <si>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</si>
  <si>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</si>
  <si>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</si>
  <si>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</si>
  <si>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</si>
  <si>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</si>
  <si>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</si>
  <si>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</si>
  <si>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</si>
  <si>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</si>
  <si>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</si>
  <si>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</si>
  <si>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</si>
  <si>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</si>
  <si>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</si>
  <si>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</si>
  <si>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</si>
  <si>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</si>
  <si>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</si>
  <si>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</si>
  <si>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</si>
  <si>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</si>
  <si>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</si>
  <si>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</si>
  <si>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</si>
  <si>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</si>
  <si>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</si>
  <si>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</si>
  <si>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</si>
  <si>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</si>
  <si>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</si>
  <si>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</si>
  <si>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</si>
  <si>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</si>
  <si>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</si>
  <si>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</si>
  <si>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</si>
  <si>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</si>
  <si>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</si>
  <si>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</si>
  <si>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</si>
  <si>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</si>
  <si>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</si>
  <si>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</si>
  <si>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</si>
  <si>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</si>
  <si>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</si>
  <si>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</si>
  <si>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</si>
  <si>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</si>
  <si>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</si>
  <si>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</si>
  <si>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</si>
  <si>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</si>
  <si>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</si>
  <si>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</si>
  <si>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</si>
  <si>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</si>
  <si>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</si>
  <si>
    <t xml:space="preserve">Hồ Bửu Thiên </t>
  </si>
  <si>
    <t>Nhã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</si>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</sst>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34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zoomScale="55" zoomScaleNormal="55" zoomScalePageLayoutView="55" workbookViewId="0">
      <selection activeCell="Y16" sqref="Y16"/>
    </sheetView>
  </sheetViews>
  <sheetFormatPr defaultColWidth="9.375" defaultRowHeight="17.399999999999999"/>
  <cols>
    <col min="1" max="1" width="8.625" style="50" customWidth="1"/>
    <col min="2" max="2" width="26.875" style="50" customWidth="1"/>
    <col min="3" max="3" width="29.625" style="50" customWidth="1"/>
    <col min="4" max="4" width="11.625" style="50" customWidth="1"/>
    <col min="5" max="35" width="7" style="50" customWidth="1"/>
    <col min="36" max="38" width="8.375" style="50" customWidth="1"/>
    <col min="39" max="39" width="10.875" style="50" customWidth="1"/>
    <col min="40" max="40" width="12.125" style="50" customWidth="1"/>
    <col min="41" max="41" width="10.875" style="50" customWidth="1"/>
    <col min="42" max="16384" width="9.375" style="50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9" t="s">
        <v>578</v>
      </c>
      <c r="AG6" s="219"/>
      <c r="AH6" s="219"/>
      <c r="AI6" s="219"/>
      <c r="AJ6" s="219"/>
      <c r="AK6" s="21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 t="s">
        <v>868</v>
      </c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 t="s">
        <v>9</v>
      </c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1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10"/>
      <c r="AN22" s="211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 t="s">
        <v>10</v>
      </c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1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 t="s">
        <v>9</v>
      </c>
      <c r="V32" s="116" t="s">
        <v>9</v>
      </c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2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 t="s">
        <v>10</v>
      </c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1</v>
      </c>
      <c r="AL36" s="3">
        <f t="shared" si="3"/>
        <v>1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3" t="s">
        <v>925</v>
      </c>
      <c r="C42" s="204" t="s">
        <v>926</v>
      </c>
      <c r="D42" s="205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2">
        <f t="shared" ref="AJ43:AJ44" si="8">COUNTIF(E43:AI43,"K")+2*COUNTIF(E43:AI43,"2K")+COUNTIF(E43:AI43,"TK")+COUNTIF(E43:AI43,"KT")</f>
        <v>0</v>
      </c>
      <c r="AK43" s="202">
        <f t="shared" ref="AK43:AK44" si="9">COUNTIF(E43:AI43,"P")+2*COUNTIF(F43:AJ43,"2P")</f>
        <v>0</v>
      </c>
      <c r="AL43" s="202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2">
        <f t="shared" si="8"/>
        <v>0</v>
      </c>
      <c r="AK44" s="202">
        <f t="shared" si="9"/>
        <v>0</v>
      </c>
      <c r="AL44" s="202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2" t="s">
        <v>12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3">
        <f>SUM(AJ10:AJ46)</f>
        <v>4</v>
      </c>
      <c r="AK47" s="3">
        <f>SUM(AK10:AK46)</f>
        <v>9</v>
      </c>
      <c r="AL47" s="3">
        <f>SUM(AL10:AL46)</f>
        <v>4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4" t="s">
        <v>13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5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6" t="s">
        <v>7</v>
      </c>
      <c r="D50" s="217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10"/>
      <c r="AQ57" s="211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2" t="s">
        <v>12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3"/>
      <c r="D88" s="213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3"/>
      <c r="D91" s="213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3"/>
      <c r="D92" s="213"/>
      <c r="E92" s="213"/>
      <c r="F92" s="213"/>
      <c r="G92" s="21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3"/>
      <c r="D93" s="213"/>
      <c r="E93" s="213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3"/>
      <c r="D94" s="213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5:AL5"/>
    <mergeCell ref="AF6:AK6"/>
    <mergeCell ref="C8:D8"/>
    <mergeCell ref="A1:P1"/>
    <mergeCell ref="Q1:AL1"/>
    <mergeCell ref="A2:P2"/>
    <mergeCell ref="Q2:AL2"/>
    <mergeCell ref="A4:AL4"/>
    <mergeCell ref="C93:E93"/>
    <mergeCell ref="C94:D94"/>
    <mergeCell ref="C92:G92"/>
    <mergeCell ref="C50:D50"/>
    <mergeCell ref="C91:D91"/>
    <mergeCell ref="AP57:AQ57"/>
    <mergeCell ref="A87:AI87"/>
    <mergeCell ref="C88:D88"/>
    <mergeCell ref="AM22:AN22"/>
    <mergeCell ref="A47:AI47"/>
    <mergeCell ref="A49:AI4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7" zoomScale="55" zoomScaleNormal="55" workbookViewId="0">
      <selection activeCell="AB19" sqref="AB19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41" ht="22.5" customHeight="1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 t="s">
        <v>3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7" t="s">
        <v>158</v>
      </c>
      <c r="AG6" s="227"/>
      <c r="AH6" s="227"/>
      <c r="AI6" s="227"/>
      <c r="AJ6" s="227"/>
      <c r="AK6" s="22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 t="s">
        <v>8</v>
      </c>
      <c r="AB11" s="8"/>
      <c r="AC11" s="8"/>
      <c r="AD11" s="8"/>
      <c r="AE11" s="8"/>
      <c r="AF11" s="8"/>
      <c r="AG11" s="8"/>
      <c r="AH11" s="8"/>
      <c r="AI11" s="8"/>
      <c r="AJ11" s="75">
        <f t="shared" si="2"/>
        <v>1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 t="s">
        <v>8</v>
      </c>
      <c r="U17" s="42" t="s">
        <v>8</v>
      </c>
      <c r="V17" s="42" t="s">
        <v>8</v>
      </c>
      <c r="W17" s="42" t="s">
        <v>9</v>
      </c>
      <c r="X17" s="42"/>
      <c r="Y17" s="42"/>
      <c r="Z17" s="42"/>
      <c r="AA17" s="42" t="s">
        <v>971</v>
      </c>
      <c r="AB17" s="42" t="s">
        <v>9</v>
      </c>
      <c r="AC17" s="42"/>
      <c r="AD17" s="42"/>
      <c r="AE17" s="42"/>
      <c r="AF17" s="42"/>
      <c r="AG17" s="42"/>
      <c r="AH17" s="42"/>
      <c r="AI17" s="42"/>
      <c r="AJ17" s="75">
        <f t="shared" si="2"/>
        <v>8</v>
      </c>
      <c r="AK17" s="75">
        <f t="shared" si="0"/>
        <v>2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 t="s">
        <v>9</v>
      </c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2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10</v>
      </c>
      <c r="V20" s="8"/>
      <c r="W20" s="8"/>
      <c r="X20" s="8"/>
      <c r="Y20" s="8"/>
      <c r="Z20" s="8"/>
      <c r="AA20" s="8" t="s">
        <v>8</v>
      </c>
      <c r="AB20" s="8"/>
      <c r="AC20" s="8"/>
      <c r="AD20" s="8"/>
      <c r="AE20" s="8"/>
      <c r="AF20" s="8"/>
      <c r="AG20" s="8"/>
      <c r="AH20" s="8"/>
      <c r="AI20" s="8"/>
      <c r="AJ20" s="75">
        <f t="shared" si="2"/>
        <v>1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1"/>
      <c r="AN22" s="222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2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 t="s">
        <v>8</v>
      </c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9</v>
      </c>
      <c r="V26" s="8"/>
      <c r="W26" s="8" t="s">
        <v>9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2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75">
        <f t="shared" si="2"/>
        <v>1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3" t="s">
        <v>12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76">
        <f>SUM(AJ9:AJ33)</f>
        <v>15</v>
      </c>
      <c r="AK34" s="76">
        <f>SUM(AK9:AK33)</f>
        <v>8</v>
      </c>
      <c r="AL34" s="76">
        <f>SUM(AL9:AL33)</f>
        <v>8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4" t="s">
        <v>13</v>
      </c>
      <c r="B36" s="224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6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6" t="s">
        <v>7</v>
      </c>
      <c r="D37" s="217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1"/>
      <c r="AQ38" s="222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1"/>
      <c r="AQ51" s="222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3" t="s">
        <v>12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3"/>
      <c r="D64" s="213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3"/>
      <c r="D67" s="21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3"/>
      <c r="D68" s="213"/>
      <c r="E68" s="213"/>
      <c r="F68" s="213"/>
      <c r="G68" s="21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3"/>
      <c r="D69" s="213"/>
      <c r="E69" s="21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3"/>
      <c r="D70" s="21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16" zoomScale="55" zoomScaleNormal="55" workbookViewId="0">
      <selection activeCell="AB34" sqref="AB34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3.87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41" ht="22.5" customHeight="1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 t="s">
        <v>3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7" t="s">
        <v>159</v>
      </c>
      <c r="AG6" s="227"/>
      <c r="AH6" s="227"/>
      <c r="AI6" s="227"/>
      <c r="AJ6" s="227"/>
      <c r="AK6" s="22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 t="s">
        <v>10</v>
      </c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 t="s">
        <v>8</v>
      </c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 t="s">
        <v>8</v>
      </c>
      <c r="V12" s="89"/>
      <c r="W12" s="89" t="s">
        <v>8</v>
      </c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3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 t="s">
        <v>8</v>
      </c>
      <c r="U13" s="89" t="s">
        <v>8</v>
      </c>
      <c r="V13" s="89"/>
      <c r="W13" s="89"/>
      <c r="X13" s="89"/>
      <c r="Y13" s="89"/>
      <c r="Z13" s="89"/>
      <c r="AA13" s="89"/>
      <c r="AB13" s="85" t="s">
        <v>8</v>
      </c>
      <c r="AC13" s="89"/>
      <c r="AD13" s="89"/>
      <c r="AE13" s="89"/>
      <c r="AF13" s="89"/>
      <c r="AG13" s="89"/>
      <c r="AH13" s="89"/>
      <c r="AI13" s="89"/>
      <c r="AJ13" s="75">
        <f t="shared" si="2"/>
        <v>3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 t="s">
        <v>10</v>
      </c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 t="s">
        <v>8</v>
      </c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 t="s">
        <v>9</v>
      </c>
      <c r="V16" s="93"/>
      <c r="W16" s="93" t="s">
        <v>8</v>
      </c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 t="s">
        <v>10</v>
      </c>
      <c r="U18" s="89"/>
      <c r="V18" s="89"/>
      <c r="W18" s="89" t="s">
        <v>10</v>
      </c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5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 t="s">
        <v>8</v>
      </c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 t="s">
        <v>8</v>
      </c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1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1"/>
      <c r="AN22" s="222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 t="s">
        <v>8</v>
      </c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 t="s">
        <v>10</v>
      </c>
      <c r="U25" s="89" t="s">
        <v>8</v>
      </c>
      <c r="V25" s="89"/>
      <c r="W25" s="89" t="s">
        <v>8</v>
      </c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3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 t="s">
        <v>8</v>
      </c>
      <c r="X26" s="89"/>
      <c r="Y26" s="89"/>
      <c r="Z26" s="89"/>
      <c r="AA26" s="89" t="s">
        <v>8</v>
      </c>
      <c r="AB26" s="85" t="s">
        <v>8</v>
      </c>
      <c r="AC26" s="89"/>
      <c r="AD26" s="89"/>
      <c r="AE26" s="89"/>
      <c r="AF26" s="89"/>
      <c r="AG26" s="89"/>
      <c r="AH26" s="89"/>
      <c r="AI26" s="89"/>
      <c r="AJ26" s="75">
        <f t="shared" si="2"/>
        <v>6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 t="s">
        <v>10</v>
      </c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 t="s">
        <v>8</v>
      </c>
      <c r="V30" s="89"/>
      <c r="W30" s="89" t="s">
        <v>8</v>
      </c>
      <c r="X30" s="89"/>
      <c r="Y30" s="89"/>
      <c r="Z30" s="89"/>
      <c r="AA30" s="89" t="s">
        <v>8</v>
      </c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4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 t="s">
        <v>8</v>
      </c>
      <c r="V34" s="89"/>
      <c r="W34" s="89" t="s">
        <v>8</v>
      </c>
      <c r="X34" s="89"/>
      <c r="Y34" s="89"/>
      <c r="Z34" s="89"/>
      <c r="AA34" s="89" t="s">
        <v>8</v>
      </c>
      <c r="AB34" s="85" t="s">
        <v>8</v>
      </c>
      <c r="AC34" s="89"/>
      <c r="AD34" s="89"/>
      <c r="AE34" s="89"/>
      <c r="AF34" s="89"/>
      <c r="AG34" s="89"/>
      <c r="AH34" s="89"/>
      <c r="AI34" s="89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3" t="s">
        <v>12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76">
        <f>SUM(AJ9:AJ35)</f>
        <v>32</v>
      </c>
      <c r="AK36" s="100">
        <f>SUM(AK9:AK35)</f>
        <v>7</v>
      </c>
      <c r="AL36" s="100">
        <f>SUM(AL9:AL35)</f>
        <v>12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4" t="s">
        <v>13</v>
      </c>
      <c r="B38" s="224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6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6" t="s">
        <v>7</v>
      </c>
      <c r="D39" s="217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1"/>
      <c r="AQ39" s="222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1"/>
      <c r="AQ52" s="222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3" t="s">
        <v>12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3"/>
      <c r="D68" s="21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3"/>
      <c r="D71" s="21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3"/>
      <c r="D72" s="213"/>
      <c r="E72" s="213"/>
      <c r="F72" s="213"/>
      <c r="G72" s="2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2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8.600000000000001">
      <c r="C74" s="213"/>
      <c r="D74" s="21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39:AQ39"/>
    <mergeCell ref="AP52:AQ52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B15" sqref="AB15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3.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41" ht="22.5" customHeight="1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 t="s">
        <v>3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7" t="s">
        <v>160</v>
      </c>
      <c r="AG6" s="227"/>
      <c r="AH6" s="227"/>
      <c r="AI6" s="227"/>
      <c r="AJ6" s="227"/>
      <c r="AK6" s="22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 t="s">
        <v>9</v>
      </c>
      <c r="S9" s="8"/>
      <c r="T9" s="8"/>
      <c r="U9" s="8"/>
      <c r="V9" s="8" t="s">
        <v>9</v>
      </c>
      <c r="W9" s="8" t="s">
        <v>929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2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 t="s">
        <v>9</v>
      </c>
      <c r="AB14" s="8" t="s">
        <v>9</v>
      </c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2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 t="s">
        <v>9</v>
      </c>
      <c r="AB15" s="8" t="s">
        <v>9</v>
      </c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2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 t="s">
        <v>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 t="s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1"/>
      <c r="AN22" s="222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3" t="s">
        <v>12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76">
        <f>SUM(AJ9:AJ36)</f>
        <v>19</v>
      </c>
      <c r="AK37" s="76">
        <f>SUM(AK9:AK36)</f>
        <v>11</v>
      </c>
      <c r="AL37" s="76">
        <f>SUM(AL9:AL36)</f>
        <v>5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4" t="s">
        <v>13</v>
      </c>
      <c r="B39" s="224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6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6" t="s">
        <v>7</v>
      </c>
      <c r="D40" s="217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1"/>
      <c r="AQ41" s="222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1"/>
      <c r="AQ54" s="222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3" t="s">
        <v>12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3"/>
      <c r="D70" s="213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3"/>
      <c r="D74" s="213"/>
      <c r="E74" s="213"/>
      <c r="F74" s="213"/>
      <c r="G74" s="21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3"/>
      <c r="D75" s="213"/>
      <c r="E75" s="21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3"/>
      <c r="D76" s="213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AC12" sqref="AC12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41" ht="22.5" customHeight="1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 t="s">
        <v>3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7" t="s">
        <v>161</v>
      </c>
      <c r="AG6" s="227"/>
      <c r="AH6" s="227"/>
      <c r="AI6" s="227"/>
      <c r="AJ6" s="227"/>
      <c r="AK6" s="22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 t="s">
        <v>8</v>
      </c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6">
        <f t="shared" ref="AJ15" si="3">COUNTIF(E15:AI15,"K")+2*COUNTIF(E15:AI15,"2K")+COUNTIF(E15:AI15,"TK")+COUNTIF(E15:AI15,"KT")</f>
        <v>0</v>
      </c>
      <c r="AK15" s="206">
        <f t="shared" ref="AK15" si="4">COUNTIF(E15:AI15,"P")+2*COUNTIF(F15:AJ15,"2P")</f>
        <v>0</v>
      </c>
      <c r="AL15" s="206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75">
        <f t="shared" si="2"/>
        <v>3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 t="s">
        <v>10</v>
      </c>
      <c r="U21" s="106"/>
      <c r="V21" s="106"/>
      <c r="W21" s="106" t="s">
        <v>9</v>
      </c>
      <c r="X21" s="106"/>
      <c r="Y21" s="106"/>
      <c r="Z21" s="106"/>
      <c r="AA21" s="106"/>
      <c r="AB21" s="106" t="s">
        <v>9</v>
      </c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2</v>
      </c>
      <c r="AL21" s="72">
        <f t="shared" si="1"/>
        <v>2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 t="s">
        <v>8</v>
      </c>
      <c r="AC22" s="67"/>
      <c r="AD22" s="67"/>
      <c r="AE22" s="67"/>
      <c r="AF22" s="67"/>
      <c r="AG22" s="67"/>
      <c r="AH22" s="67"/>
      <c r="AI22" s="67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 t="s">
        <v>8</v>
      </c>
      <c r="U23" s="8"/>
      <c r="V23" s="8" t="s">
        <v>8</v>
      </c>
      <c r="W23" s="8"/>
      <c r="X23" s="8"/>
      <c r="Y23" s="8"/>
      <c r="Z23" s="8"/>
      <c r="AA23" s="8"/>
      <c r="AB23" s="8" t="s">
        <v>9</v>
      </c>
      <c r="AC23" s="8"/>
      <c r="AD23" s="8"/>
      <c r="AE23" s="8"/>
      <c r="AF23" s="8"/>
      <c r="AG23" s="8"/>
      <c r="AH23" s="8"/>
      <c r="AI23" s="8"/>
      <c r="AJ23" s="75">
        <f t="shared" si="2"/>
        <v>4</v>
      </c>
      <c r="AK23" s="75">
        <f t="shared" si="0"/>
        <v>1</v>
      </c>
      <c r="AL23" s="75">
        <f t="shared" si="1"/>
        <v>0</v>
      </c>
      <c r="AM23" s="221"/>
      <c r="AN23" s="222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8</v>
      </c>
      <c r="AC27" s="8"/>
      <c r="AD27" s="8"/>
      <c r="AE27" s="8"/>
      <c r="AF27" s="8"/>
      <c r="AG27" s="8"/>
      <c r="AH27" s="8"/>
      <c r="AI27" s="8"/>
      <c r="AJ27" s="75">
        <f t="shared" si="2"/>
        <v>3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 t="s">
        <v>8</v>
      </c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3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 t="s">
        <v>10</v>
      </c>
      <c r="AB30" s="8" t="s">
        <v>9</v>
      </c>
      <c r="AC30" s="8"/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2</v>
      </c>
      <c r="AL30" s="75">
        <f t="shared" si="1"/>
        <v>1</v>
      </c>
      <c r="AM30" s="25"/>
      <c r="AN30" s="25"/>
      <c r="AO30" s="25"/>
    </row>
    <row r="31" spans="1:44" s="1" customFormat="1" ht="48" customHeight="1">
      <c r="A31" s="223" t="s">
        <v>12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76">
        <f>SUM(AJ9:AJ30)</f>
        <v>26</v>
      </c>
      <c r="AK31" s="76">
        <f>SUM(AK9:AK30)</f>
        <v>5</v>
      </c>
      <c r="AL31" s="76">
        <f>SUM(AL9:AL30)</f>
        <v>5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4" t="s">
        <v>13</v>
      </c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6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6" t="s">
        <v>7</v>
      </c>
      <c r="D34" s="217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1"/>
      <c r="AQ35" s="222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1"/>
      <c r="AQ48" s="222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3" t="s">
        <v>12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3"/>
      <c r="D58" s="213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3"/>
      <c r="D61" s="213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8.600000000000001">
      <c r="C62" s="213"/>
      <c r="D62" s="213"/>
      <c r="E62" s="213"/>
      <c r="F62" s="213"/>
      <c r="G62" s="21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8.600000000000001">
      <c r="C63" s="213"/>
      <c r="D63" s="213"/>
      <c r="E63" s="213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8.600000000000001">
      <c r="C64" s="213"/>
      <c r="D64" s="213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7" zoomScale="55" zoomScaleNormal="55" workbookViewId="0">
      <selection activeCell="AB18" sqref="AB18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24" width="7" customWidth="1"/>
    <col min="25" max="25" width="10" customWidth="1"/>
    <col min="26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41" ht="22.5" customHeight="1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 t="s">
        <v>3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7" t="s">
        <v>162</v>
      </c>
      <c r="AG6" s="227"/>
      <c r="AH6" s="227"/>
      <c r="AI6" s="227"/>
      <c r="AJ6" s="227"/>
      <c r="AK6" s="22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 t="s">
        <v>868</v>
      </c>
      <c r="R9" s="89" t="s">
        <v>868</v>
      </c>
      <c r="S9" s="89"/>
      <c r="T9" s="89"/>
      <c r="U9" s="89" t="s">
        <v>10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 t="s">
        <v>10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 t="s">
        <v>9</v>
      </c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1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 t="s">
        <v>9</v>
      </c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 t="s">
        <v>8</v>
      </c>
      <c r="AC18" s="89"/>
      <c r="AD18" s="89"/>
      <c r="AE18" s="89"/>
      <c r="AF18" s="89"/>
      <c r="AG18" s="89"/>
      <c r="AH18" s="89"/>
      <c r="AI18" s="89"/>
      <c r="AJ18" s="75">
        <f t="shared" si="2"/>
        <v>1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 t="s">
        <v>8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 t="s">
        <v>8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21"/>
      <c r="AN22" s="222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 t="s">
        <v>8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 t="s">
        <v>8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1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3" t="s">
        <v>12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76">
        <f>SUM(AJ9:AJ33)</f>
        <v>8</v>
      </c>
      <c r="AK34" s="76">
        <f>SUM(AK9:AK33)</f>
        <v>4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4" t="s">
        <v>13</v>
      </c>
      <c r="B36" s="224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6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6" t="s">
        <v>7</v>
      </c>
      <c r="D37" s="217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1"/>
      <c r="AQ38" s="222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1"/>
      <c r="AQ51" s="222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3" t="s">
        <v>12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3"/>
      <c r="D64" s="213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3"/>
      <c r="D67" s="21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3"/>
      <c r="D68" s="213"/>
      <c r="E68" s="213"/>
      <c r="F68" s="213"/>
      <c r="G68" s="21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3"/>
      <c r="D69" s="213"/>
      <c r="E69" s="21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3"/>
      <c r="D70" s="21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AB9" sqref="AB9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41" ht="22.5" customHeight="1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 t="s">
        <v>3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7" t="s">
        <v>163</v>
      </c>
      <c r="AG6" s="227"/>
      <c r="AH6" s="227"/>
      <c r="AI6" s="227"/>
      <c r="AJ6" s="227"/>
      <c r="AK6" s="22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 t="s">
        <v>9</v>
      </c>
      <c r="U9" s="85"/>
      <c r="V9" s="85"/>
      <c r="W9" s="85"/>
      <c r="X9" s="85"/>
      <c r="Y9" s="85"/>
      <c r="Z9" s="85"/>
      <c r="AA9" s="85"/>
      <c r="AB9" s="85" t="s">
        <v>929</v>
      </c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1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 t="s">
        <v>10</v>
      </c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 t="s">
        <v>8</v>
      </c>
      <c r="U15" s="85"/>
      <c r="V15" s="85"/>
      <c r="W15" s="85"/>
      <c r="X15" s="85"/>
      <c r="Y15" s="85"/>
      <c r="Z15" s="85"/>
      <c r="AA15" s="85" t="s">
        <v>8</v>
      </c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 t="s">
        <v>9</v>
      </c>
      <c r="U17" s="85"/>
      <c r="V17" s="85"/>
      <c r="W17" s="85" t="s">
        <v>9</v>
      </c>
      <c r="X17" s="85"/>
      <c r="Y17" s="85"/>
      <c r="Z17" s="85"/>
      <c r="AA17" s="85" t="s">
        <v>8</v>
      </c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 t="s">
        <v>8</v>
      </c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 t="s">
        <v>8</v>
      </c>
      <c r="U22" s="85" t="s">
        <v>8</v>
      </c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21"/>
      <c r="AN22" s="222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 t="s">
        <v>10</v>
      </c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1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3" t="s">
        <v>12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76">
        <f>SUM(AJ9:AJ28)</f>
        <v>7</v>
      </c>
      <c r="AK29" s="76">
        <f>SUM(AK9:AK28)</f>
        <v>7</v>
      </c>
      <c r="AL29" s="76">
        <f>SUM(AL9:AL28)</f>
        <v>5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4" t="s">
        <v>13</v>
      </c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6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6" t="s">
        <v>7</v>
      </c>
      <c r="D32" s="217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1"/>
      <c r="AQ33" s="222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1"/>
      <c r="AQ46" s="222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3" t="s">
        <v>12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3"/>
      <c r="D68" s="21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3"/>
      <c r="D71" s="21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3"/>
      <c r="D72" s="213"/>
      <c r="E72" s="213"/>
      <c r="F72" s="213"/>
      <c r="G72" s="2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2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3"/>
      <c r="D74" s="21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AB10" sqref="AB10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3.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41" ht="22.5" customHeight="1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 t="s">
        <v>3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7" t="s">
        <v>514</v>
      </c>
      <c r="AG6" s="227"/>
      <c r="AH6" s="227"/>
      <c r="AI6" s="227"/>
      <c r="AJ6" s="227"/>
      <c r="AK6" s="22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 t="s">
        <v>929</v>
      </c>
      <c r="X9" s="85"/>
      <c r="Y9" s="85" t="s">
        <v>8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1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 t="s">
        <v>9</v>
      </c>
      <c r="W10" s="89"/>
      <c r="X10" s="85"/>
      <c r="Y10" s="85" t="s">
        <v>8</v>
      </c>
      <c r="Z10" s="89"/>
      <c r="AA10" s="89"/>
      <c r="AB10" s="89" t="s">
        <v>8</v>
      </c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2</v>
      </c>
      <c r="AK10" s="75">
        <f t="shared" si="0"/>
        <v>3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3" t="s">
        <v>12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76">
        <f>SUM(AJ9:AJ18)</f>
        <v>3</v>
      </c>
      <c r="AK19" s="76">
        <f>SUM(AK9:AK18)</f>
        <v>3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4" t="s">
        <v>13</v>
      </c>
      <c r="B21" s="224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6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6" t="s">
        <v>7</v>
      </c>
      <c r="D22" s="217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1"/>
      <c r="AQ23" s="222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3" t="s">
        <v>12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3"/>
      <c r="D34" s="213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3"/>
      <c r="D37" s="213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3"/>
      <c r="D38" s="213"/>
      <c r="E38" s="213"/>
      <c r="F38" s="213"/>
      <c r="G38" s="21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3"/>
      <c r="D39" s="213"/>
      <c r="E39" s="21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3"/>
      <c r="D40" s="21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1:P1"/>
    <mergeCell ref="Q1:AL1"/>
    <mergeCell ref="A2:P2"/>
    <mergeCell ref="Q2:AL2"/>
    <mergeCell ref="A4:AL4"/>
    <mergeCell ref="C39:E39"/>
    <mergeCell ref="C40:D40"/>
    <mergeCell ref="C38:G38"/>
    <mergeCell ref="C22:D22"/>
    <mergeCell ref="A5:AL5"/>
    <mergeCell ref="AF6:AK6"/>
    <mergeCell ref="C8:D8"/>
    <mergeCell ref="AP23:AQ23"/>
    <mergeCell ref="A33:AI33"/>
    <mergeCell ref="C34:D34"/>
    <mergeCell ref="C37:D37"/>
    <mergeCell ref="A19:AI19"/>
    <mergeCell ref="A21:AI2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5" zoomScale="55" zoomScaleNormal="55" workbookViewId="0">
      <selection activeCell="AE22" sqref="AE22"/>
    </sheetView>
  </sheetViews>
  <sheetFormatPr defaultColWidth="9.375" defaultRowHeight="17.399999999999999"/>
  <cols>
    <col min="1" max="1" width="8.625" style="50" customWidth="1"/>
    <col min="2" max="2" width="26.875" style="50" customWidth="1"/>
    <col min="3" max="3" width="29.625" style="50" customWidth="1"/>
    <col min="4" max="4" width="16.5" style="50" customWidth="1"/>
    <col min="5" max="35" width="7" style="50" customWidth="1"/>
    <col min="36" max="38" width="8.375" style="50" customWidth="1"/>
    <col min="39" max="39" width="10.875" style="50" customWidth="1"/>
    <col min="40" max="40" width="12.125" style="50" customWidth="1"/>
    <col min="41" max="41" width="10.875" style="50" customWidth="1"/>
    <col min="42" max="16384" width="9.375" style="50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9" t="s">
        <v>641</v>
      </c>
      <c r="AG6" s="219"/>
      <c r="AH6" s="219"/>
      <c r="AI6" s="219"/>
      <c r="AJ6" s="219"/>
      <c r="AK6" s="21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 t="s">
        <v>10</v>
      </c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 t="s">
        <v>9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3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 t="s">
        <v>10</v>
      </c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2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 t="s">
        <v>10</v>
      </c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1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 t="s">
        <v>9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1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 t="s">
        <v>10</v>
      </c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2</v>
      </c>
      <c r="AM22" s="210"/>
      <c r="AN22" s="211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 t="s">
        <v>9</v>
      </c>
      <c r="V24" s="85"/>
      <c r="W24" s="85"/>
      <c r="X24" s="89"/>
      <c r="Y24" s="89" t="s">
        <v>9</v>
      </c>
      <c r="Z24" s="89"/>
      <c r="AA24" s="89"/>
      <c r="AB24" s="89" t="s">
        <v>9</v>
      </c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6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 t="s">
        <v>9</v>
      </c>
      <c r="V28" s="85"/>
      <c r="W28" s="85"/>
      <c r="X28" s="89"/>
      <c r="Y28" s="89" t="s">
        <v>9</v>
      </c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2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 t="s">
        <v>9</v>
      </c>
      <c r="Z36" s="89"/>
      <c r="AA36" s="89"/>
      <c r="AB36" s="89" t="s">
        <v>10</v>
      </c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1</v>
      </c>
      <c r="AL36" s="3">
        <f t="shared" si="1"/>
        <v>1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 t="s">
        <v>9</v>
      </c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1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 t="s">
        <v>10</v>
      </c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1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 t="s">
        <v>9</v>
      </c>
      <c r="V44" s="85"/>
      <c r="W44" s="85"/>
      <c r="X44" s="89"/>
      <c r="Y44" s="89"/>
      <c r="Z44" s="89"/>
      <c r="AA44" s="89"/>
      <c r="AB44" s="89" t="s">
        <v>9</v>
      </c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 t="s">
        <v>8</v>
      </c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1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2" t="s">
        <v>12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3">
        <f>SUM(AJ9:AJ45)</f>
        <v>12</v>
      </c>
      <c r="AK46" s="3">
        <f>SUM(AK9:AK45)</f>
        <v>14</v>
      </c>
      <c r="AL46" s="3">
        <f>SUM(AL9:AL45)</f>
        <v>9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4" t="s">
        <v>13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5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6" t="s">
        <v>7</v>
      </c>
      <c r="D49" s="217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10"/>
      <c r="AQ49" s="211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10"/>
      <c r="AQ62" s="211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2" t="s">
        <v>12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3"/>
      <c r="D87" s="213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3"/>
      <c r="D90" s="213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3"/>
      <c r="D91" s="213"/>
      <c r="E91" s="213"/>
      <c r="F91" s="213"/>
      <c r="G91" s="213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3"/>
      <c r="D92" s="213"/>
      <c r="E92" s="21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3"/>
      <c r="D93" s="213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6:AI46"/>
    <mergeCell ref="A48:AI48"/>
    <mergeCell ref="C92:E92"/>
    <mergeCell ref="C93:D93"/>
    <mergeCell ref="C91:G91"/>
    <mergeCell ref="C49:D49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4" zoomScale="55" zoomScaleNormal="55" workbookViewId="0">
      <selection activeCell="AE13" sqref="AE13"/>
    </sheetView>
  </sheetViews>
  <sheetFormatPr defaultColWidth="9" defaultRowHeight="15.6"/>
  <cols>
    <col min="1" max="1" width="8.625" customWidth="1"/>
    <col min="2" max="2" width="26.875" customWidth="1"/>
    <col min="3" max="3" width="29.625" customWidth="1"/>
    <col min="4" max="4" width="13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41" ht="22.5" customHeight="1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 t="s">
        <v>3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7" t="s">
        <v>829</v>
      </c>
      <c r="AG6" s="227"/>
      <c r="AH6" s="227"/>
      <c r="AI6" s="227"/>
      <c r="AJ6" s="227"/>
      <c r="AK6" s="227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 t="s">
        <v>868</v>
      </c>
      <c r="V9" s="128"/>
      <c r="W9" s="128"/>
      <c r="X9" s="128"/>
      <c r="Y9" s="128"/>
      <c r="Z9" s="128"/>
      <c r="AA9" s="128"/>
      <c r="AB9" s="128" t="s">
        <v>868</v>
      </c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1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 t="s">
        <v>8</v>
      </c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9</v>
      </c>
      <c r="S18" s="128"/>
      <c r="T18" s="128"/>
      <c r="U18" s="128"/>
      <c r="V18" s="128"/>
      <c r="W18" s="128"/>
      <c r="X18" s="128"/>
      <c r="Y18" s="128" t="s">
        <v>9</v>
      </c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1"/>
      <c r="AN22" s="222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 t="s">
        <v>8</v>
      </c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1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 t="s">
        <v>8</v>
      </c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1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 t="s">
        <v>8</v>
      </c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2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209">
        <f t="shared" ref="AJ38:AJ41" si="6">COUNTIF(E38:AI38,"K")+2*COUNTIF(E38:AI38,"2K")+COUNTIF(E38:AI38,"TK")+COUNTIF(E38:AI38,"KT")</f>
        <v>0</v>
      </c>
      <c r="AK38" s="209">
        <f t="shared" ref="AK38:AK41" si="7">COUNTIF(E38:AI38,"P")+2*COUNTIF(F38:AJ38,"2P")</f>
        <v>0</v>
      </c>
      <c r="AL38" s="209">
        <f t="shared" ref="AL38:AL41" si="8">COUNTIF(E38:AI38,"T")+2*COUNTIF(E38:AI38,"2T")+COUNTIF(E38:AI38,"TK")+COUNTIF(E38:AI38,"KT")</f>
        <v>0</v>
      </c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209">
        <f t="shared" si="6"/>
        <v>0</v>
      </c>
      <c r="AK39" s="209">
        <f t="shared" si="7"/>
        <v>0</v>
      </c>
      <c r="AL39" s="209">
        <f t="shared" si="8"/>
        <v>0</v>
      </c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209">
        <f t="shared" si="6"/>
        <v>0</v>
      </c>
      <c r="AK40" s="209">
        <f t="shared" si="7"/>
        <v>0</v>
      </c>
      <c r="AL40" s="209">
        <f t="shared" si="8"/>
        <v>0</v>
      </c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209">
        <f t="shared" si="6"/>
        <v>0</v>
      </c>
      <c r="AK41" s="209">
        <f t="shared" si="7"/>
        <v>0</v>
      </c>
      <c r="AL41" s="209">
        <f t="shared" si="8"/>
        <v>0</v>
      </c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3" t="s">
        <v>12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45">
        <f>SUM(AJ9:AJ43)</f>
        <v>12</v>
      </c>
      <c r="AK44" s="45">
        <f>SUM(AK9:AK43)</f>
        <v>4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4" t="s">
        <v>13</v>
      </c>
      <c r="B46" s="224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6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6" t="s">
        <v>7</v>
      </c>
      <c r="D47" s="217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9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10">COUNTIF(E49:AI49,"BT")</f>
        <v>0</v>
      </c>
      <c r="AK49" s="32">
        <f t="shared" ref="AK49:AK84" si="11">COUNTIF(F49:AJ49,"D")</f>
        <v>0</v>
      </c>
      <c r="AL49" s="32">
        <f t="shared" ref="AL49:AL84" si="12">COUNTIF(G49:AK49,"ĐP")</f>
        <v>0</v>
      </c>
      <c r="AM49" s="32">
        <f t="shared" si="9"/>
        <v>0</v>
      </c>
      <c r="AN49" s="32">
        <f t="shared" ref="AN49:AN83" si="13">COUNTIF(I53:AM53,"HT")</f>
        <v>0</v>
      </c>
      <c r="AO49" s="32">
        <f t="shared" ref="AO49:AO83" si="14">COUNTIF(J53:AN53,"VK")</f>
        <v>0</v>
      </c>
      <c r="AP49" s="221"/>
      <c r="AQ49" s="222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9"/>
        <v>0</v>
      </c>
      <c r="AN50" s="32">
        <f t="shared" si="13"/>
        <v>0</v>
      </c>
      <c r="AO50" s="32">
        <f t="shared" si="14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9"/>
        <v>0</v>
      </c>
      <c r="AN51" s="32">
        <f t="shared" si="13"/>
        <v>0</v>
      </c>
      <c r="AO51" s="32">
        <f t="shared" si="14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9"/>
        <v>0</v>
      </c>
      <c r="AN52" s="32">
        <f t="shared" si="13"/>
        <v>0</v>
      </c>
      <c r="AO52" s="32">
        <f t="shared" si="14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9"/>
        <v>0</v>
      </c>
      <c r="AN53" s="32">
        <f t="shared" si="13"/>
        <v>0</v>
      </c>
      <c r="AO53" s="32">
        <f t="shared" si="14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9"/>
        <v>0</v>
      </c>
      <c r="AN54" s="32">
        <f t="shared" si="13"/>
        <v>0</v>
      </c>
      <c r="AO54" s="32">
        <f t="shared" si="14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9"/>
        <v>0</v>
      </c>
      <c r="AN55" s="32">
        <f t="shared" si="13"/>
        <v>0</v>
      </c>
      <c r="AO55" s="32">
        <f t="shared" si="14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9"/>
        <v>0</v>
      </c>
      <c r="AN56" s="32">
        <f t="shared" si="13"/>
        <v>0</v>
      </c>
      <c r="AO56" s="32">
        <f t="shared" si="14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9"/>
        <v>0</v>
      </c>
      <c r="AN57" s="32">
        <f t="shared" si="13"/>
        <v>0</v>
      </c>
      <c r="AO57" s="32">
        <f t="shared" si="14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9"/>
        <v>0</v>
      </c>
      <c r="AN58" s="32">
        <f t="shared" si="13"/>
        <v>0</v>
      </c>
      <c r="AO58" s="32">
        <f t="shared" si="14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9"/>
        <v>0</v>
      </c>
      <c r="AN59" s="32">
        <f t="shared" si="13"/>
        <v>0</v>
      </c>
      <c r="AO59" s="32">
        <f t="shared" si="14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9"/>
        <v>0</v>
      </c>
      <c r="AN60" s="32">
        <f t="shared" si="13"/>
        <v>0</v>
      </c>
      <c r="AO60" s="32">
        <f t="shared" si="14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9"/>
        <v>0</v>
      </c>
      <c r="AN61" s="32">
        <f t="shared" si="13"/>
        <v>0</v>
      </c>
      <c r="AO61" s="32">
        <f t="shared" si="14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5">COUNTIF(E62:AI62,"BT")</f>
        <v>0</v>
      </c>
      <c r="AK62" s="32">
        <f t="shared" ref="AK62:AK76" si="16">COUNTIF(F62:AJ62,"D")</f>
        <v>0</v>
      </c>
      <c r="AL62" s="32">
        <f t="shared" ref="AL62:AL76" si="17">COUNTIF(G62:AK62,"ĐP")</f>
        <v>0</v>
      </c>
      <c r="AM62" s="32">
        <f t="shared" si="9"/>
        <v>0</v>
      </c>
      <c r="AN62" s="32">
        <f t="shared" si="13"/>
        <v>0</v>
      </c>
      <c r="AO62" s="32">
        <f t="shared" si="14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5"/>
        <v>0</v>
      </c>
      <c r="AK63" s="32">
        <f t="shared" si="16"/>
        <v>0</v>
      </c>
      <c r="AL63" s="32">
        <f t="shared" si="17"/>
        <v>0</v>
      </c>
      <c r="AM63" s="32">
        <f t="shared" si="9"/>
        <v>0</v>
      </c>
      <c r="AN63" s="32">
        <f t="shared" si="13"/>
        <v>0</v>
      </c>
      <c r="AO63" s="32">
        <f t="shared" si="14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5"/>
        <v>0</v>
      </c>
      <c r="AK64" s="32">
        <f t="shared" si="16"/>
        <v>0</v>
      </c>
      <c r="AL64" s="32">
        <f t="shared" si="17"/>
        <v>0</v>
      </c>
      <c r="AM64" s="32">
        <f t="shared" si="9"/>
        <v>0</v>
      </c>
      <c r="AN64" s="32">
        <f t="shared" si="13"/>
        <v>0</v>
      </c>
      <c r="AO64" s="32">
        <f t="shared" si="14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5"/>
        <v>0</v>
      </c>
      <c r="AK65" s="32">
        <f t="shared" si="16"/>
        <v>0</v>
      </c>
      <c r="AL65" s="32">
        <f t="shared" si="17"/>
        <v>0</v>
      </c>
      <c r="AM65" s="32">
        <f t="shared" si="9"/>
        <v>0</v>
      </c>
      <c r="AN65" s="32">
        <f t="shared" si="13"/>
        <v>0</v>
      </c>
      <c r="AO65" s="32">
        <f t="shared" si="14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5"/>
        <v>0</v>
      </c>
      <c r="AK66" s="32">
        <f t="shared" si="16"/>
        <v>0</v>
      </c>
      <c r="AL66" s="32">
        <f t="shared" si="17"/>
        <v>0</v>
      </c>
      <c r="AM66" s="32">
        <f t="shared" si="9"/>
        <v>0</v>
      </c>
      <c r="AN66" s="32">
        <f t="shared" si="13"/>
        <v>0</v>
      </c>
      <c r="AO66" s="32">
        <f t="shared" si="14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5"/>
        <v>0</v>
      </c>
      <c r="AK67" s="32">
        <f t="shared" si="16"/>
        <v>0</v>
      </c>
      <c r="AL67" s="32">
        <f t="shared" si="17"/>
        <v>0</v>
      </c>
      <c r="AM67" s="32">
        <f t="shared" si="9"/>
        <v>0</v>
      </c>
      <c r="AN67" s="32">
        <f t="shared" si="13"/>
        <v>0</v>
      </c>
      <c r="AO67" s="32">
        <f t="shared" si="14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5"/>
        <v>0</v>
      </c>
      <c r="AK68" s="32">
        <f t="shared" si="16"/>
        <v>0</v>
      </c>
      <c r="AL68" s="32">
        <f t="shared" si="17"/>
        <v>0</v>
      </c>
      <c r="AM68" s="32">
        <f t="shared" si="9"/>
        <v>0</v>
      </c>
      <c r="AN68" s="32">
        <f t="shared" si="13"/>
        <v>0</v>
      </c>
      <c r="AO68" s="32">
        <f t="shared" si="14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5"/>
        <v>0</v>
      </c>
      <c r="AK69" s="32">
        <f t="shared" si="16"/>
        <v>0</v>
      </c>
      <c r="AL69" s="32">
        <f t="shared" si="17"/>
        <v>0</v>
      </c>
      <c r="AM69" s="32">
        <f t="shared" si="9"/>
        <v>0</v>
      </c>
      <c r="AN69" s="32">
        <f t="shared" si="13"/>
        <v>0</v>
      </c>
      <c r="AO69" s="32">
        <f t="shared" si="14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5"/>
        <v>0</v>
      </c>
      <c r="AK70" s="32">
        <f t="shared" si="16"/>
        <v>0</v>
      </c>
      <c r="AL70" s="32">
        <f t="shared" si="17"/>
        <v>0</v>
      </c>
      <c r="AM70" s="32">
        <f t="shared" si="9"/>
        <v>0</v>
      </c>
      <c r="AN70" s="32">
        <f t="shared" si="13"/>
        <v>0</v>
      </c>
      <c r="AO70" s="32">
        <f t="shared" si="14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5"/>
        <v>0</v>
      </c>
      <c r="AK71" s="32">
        <f t="shared" si="16"/>
        <v>0</v>
      </c>
      <c r="AL71" s="32">
        <f t="shared" si="17"/>
        <v>0</v>
      </c>
      <c r="AM71" s="32">
        <f t="shared" si="9"/>
        <v>0</v>
      </c>
      <c r="AN71" s="32">
        <f t="shared" si="13"/>
        <v>0</v>
      </c>
      <c r="AO71" s="32">
        <f t="shared" si="14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5"/>
        <v>0</v>
      </c>
      <c r="AK72" s="32">
        <f t="shared" si="16"/>
        <v>0</v>
      </c>
      <c r="AL72" s="32">
        <f t="shared" si="17"/>
        <v>0</v>
      </c>
      <c r="AM72" s="32">
        <f t="shared" si="9"/>
        <v>0</v>
      </c>
      <c r="AN72" s="32">
        <f t="shared" si="13"/>
        <v>0</v>
      </c>
      <c r="AO72" s="32">
        <f t="shared" si="14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5"/>
        <v>0</v>
      </c>
      <c r="AK73" s="32">
        <f t="shared" si="16"/>
        <v>0</v>
      </c>
      <c r="AL73" s="32">
        <f t="shared" si="17"/>
        <v>0</v>
      </c>
      <c r="AM73" s="32">
        <f t="shared" si="9"/>
        <v>0</v>
      </c>
      <c r="AN73" s="32">
        <f t="shared" si="13"/>
        <v>0</v>
      </c>
      <c r="AO73" s="32">
        <f t="shared" si="14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5"/>
        <v>0</v>
      </c>
      <c r="AK74" s="32">
        <f t="shared" si="16"/>
        <v>0</v>
      </c>
      <c r="AL74" s="32">
        <f t="shared" si="17"/>
        <v>0</v>
      </c>
      <c r="AM74" s="32">
        <f t="shared" si="9"/>
        <v>0</v>
      </c>
      <c r="AN74" s="32">
        <f t="shared" si="13"/>
        <v>0</v>
      </c>
      <c r="AO74" s="32">
        <f t="shared" si="14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5"/>
        <v>0</v>
      </c>
      <c r="AK75" s="32">
        <f t="shared" si="16"/>
        <v>0</v>
      </c>
      <c r="AL75" s="32">
        <f t="shared" si="17"/>
        <v>0</v>
      </c>
      <c r="AM75" s="32">
        <f t="shared" si="9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5"/>
        <v>0</v>
      </c>
      <c r="AK76" s="32">
        <f t="shared" si="16"/>
        <v>0</v>
      </c>
      <c r="AL76" s="32">
        <f t="shared" si="17"/>
        <v>0</v>
      </c>
      <c r="AM76" s="32">
        <f t="shared" si="9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9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9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8">COUNTIF(E79:AI79,"BT")</f>
        <v>0</v>
      </c>
      <c r="AK79" s="32">
        <f t="shared" ref="AK79:AK81" si="19">COUNTIF(F79:AJ79,"D")</f>
        <v>0</v>
      </c>
      <c r="AL79" s="32">
        <f t="shared" ref="AL79:AL81" si="20">COUNTIF(G79:AK79,"ĐP")</f>
        <v>0</v>
      </c>
      <c r="AM79" s="32">
        <f t="shared" ref="AM79:AM81" si="21">COUNTIF(H113:AL113,"CT")</f>
        <v>0</v>
      </c>
      <c r="AN79" s="32">
        <f t="shared" ref="AN79:AN81" si="22">COUNTIF(I86:AM86,"HT")</f>
        <v>0</v>
      </c>
      <c r="AO79" s="32">
        <f t="shared" ref="AO79:AO81" si="23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8"/>
        <v>0</v>
      </c>
      <c r="AK80" s="32">
        <f t="shared" si="19"/>
        <v>0</v>
      </c>
      <c r="AL80" s="32">
        <f t="shared" si="20"/>
        <v>0</v>
      </c>
      <c r="AM80" s="32">
        <f t="shared" si="21"/>
        <v>0</v>
      </c>
      <c r="AN80" s="32">
        <f t="shared" si="22"/>
        <v>0</v>
      </c>
      <c r="AO80" s="32">
        <f t="shared" si="23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8"/>
        <v>0</v>
      </c>
      <c r="AK81" s="32">
        <f t="shared" si="19"/>
        <v>0</v>
      </c>
      <c r="AL81" s="32">
        <f t="shared" si="20"/>
        <v>0</v>
      </c>
      <c r="AM81" s="32">
        <f t="shared" si="21"/>
        <v>0</v>
      </c>
      <c r="AN81" s="32">
        <f t="shared" si="22"/>
        <v>0</v>
      </c>
      <c r="AO81" s="32">
        <f t="shared" si="23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10"/>
        <v>0</v>
      </c>
      <c r="AK82" s="32">
        <f t="shared" si="11"/>
        <v>0</v>
      </c>
      <c r="AL82" s="32">
        <f t="shared" si="12"/>
        <v>0</v>
      </c>
      <c r="AM82" s="32">
        <f t="shared" ref="AM82:AM83" si="24">COUNTIF(H113:AL113,"CT")</f>
        <v>0</v>
      </c>
      <c r="AN82" s="32">
        <f t="shared" si="13"/>
        <v>0</v>
      </c>
      <c r="AO82" s="32">
        <f t="shared" si="14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10"/>
        <v>0</v>
      </c>
      <c r="AK83" s="32">
        <f t="shared" si="11"/>
        <v>0</v>
      </c>
      <c r="AL83" s="32">
        <f t="shared" si="12"/>
        <v>0</v>
      </c>
      <c r="AM83" s="32">
        <f t="shared" si="24"/>
        <v>0</v>
      </c>
      <c r="AN83" s="32">
        <f t="shared" si="13"/>
        <v>0</v>
      </c>
      <c r="AO83" s="32">
        <f t="shared" si="14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10"/>
        <v>0</v>
      </c>
      <c r="AK84" s="32">
        <f t="shared" si="11"/>
        <v>0</v>
      </c>
      <c r="AL84" s="32">
        <f t="shared" si="12"/>
        <v>0</v>
      </c>
      <c r="AM84" s="154"/>
      <c r="AN84" s="154"/>
      <c r="AO84" s="154"/>
    </row>
    <row r="85" spans="1:41" ht="20.399999999999999">
      <c r="A85" s="223" t="s">
        <v>12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8.600000000000001">
      <c r="A86" s="26"/>
      <c r="B86" s="26"/>
      <c r="C86" s="213"/>
      <c r="D86" s="213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8.600000000000001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8.600000000000001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8.600000000000001">
      <c r="C89" s="213"/>
      <c r="D89" s="21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8.600000000000001">
      <c r="C90" s="213"/>
      <c r="D90" s="213"/>
      <c r="E90" s="213"/>
      <c r="F90" s="213"/>
      <c r="G90" s="21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8.600000000000001">
      <c r="C91" s="213"/>
      <c r="D91" s="213"/>
      <c r="E91" s="21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8.600000000000001">
      <c r="C92" s="213"/>
      <c r="D92" s="21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1:P1"/>
    <mergeCell ref="Q1:AL1"/>
    <mergeCell ref="A2:P2"/>
    <mergeCell ref="Q2:AL2"/>
    <mergeCell ref="A4:AL4"/>
    <mergeCell ref="C91:E91"/>
    <mergeCell ref="C92:D92"/>
    <mergeCell ref="C90:G90"/>
    <mergeCell ref="C47:D47"/>
    <mergeCell ref="A5:AL5"/>
    <mergeCell ref="AF6:AK6"/>
    <mergeCell ref="C8:D8"/>
    <mergeCell ref="AP49:AQ49"/>
    <mergeCell ref="A85:AI85"/>
    <mergeCell ref="C86:D86"/>
    <mergeCell ref="C89:D89"/>
    <mergeCell ref="AM22:AN22"/>
    <mergeCell ref="A44:AI44"/>
    <mergeCell ref="A46:AI4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10" zoomScale="70" zoomScaleNormal="70" workbookViewId="0">
      <selection activeCell="R20" sqref="R20"/>
    </sheetView>
  </sheetViews>
  <sheetFormatPr defaultRowHeight="15.6"/>
  <cols>
    <col min="1" max="1" width="5.125" customWidth="1"/>
    <col min="2" max="2" width="19.125" customWidth="1"/>
    <col min="3" max="3" width="26" customWidth="1"/>
    <col min="4" max="4" width="10.375" customWidth="1"/>
    <col min="5" max="38" width="5.125" customWidth="1"/>
  </cols>
  <sheetData>
    <row r="1" spans="1:41" s="50" customFormat="1" ht="17.399999999999999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s="50" customFormat="1" ht="17.399999999999999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s="50" customFormat="1" ht="17.399999999999999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7.399999999999999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 s="50" customFormat="1" ht="17.399999999999999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s="50" customFormat="1" ht="17.399999999999999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9" t="s">
        <v>909</v>
      </c>
      <c r="AG6" s="219"/>
      <c r="AH6" s="219"/>
      <c r="AI6" s="219"/>
      <c r="AJ6" s="219"/>
      <c r="AK6" s="219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 t="s">
        <v>868</v>
      </c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 t="s">
        <v>8</v>
      </c>
      <c r="W13" s="89"/>
      <c r="X13" s="85"/>
      <c r="Y13" s="89"/>
      <c r="Z13" s="89"/>
      <c r="AA13" s="89"/>
      <c r="AB13" s="85" t="s">
        <v>9</v>
      </c>
      <c r="AC13" s="89"/>
      <c r="AD13" s="89"/>
      <c r="AE13" s="89"/>
      <c r="AF13" s="89"/>
      <c r="AG13" s="89"/>
      <c r="AH13" s="89"/>
      <c r="AI13" s="89"/>
      <c r="AJ13" s="166">
        <f t="shared" si="0"/>
        <v>1</v>
      </c>
      <c r="AK13" s="166">
        <f t="shared" si="1"/>
        <v>1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 t="s">
        <v>10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1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 t="s">
        <v>9</v>
      </c>
      <c r="X19" s="85"/>
      <c r="Y19" s="89"/>
      <c r="Z19" s="89"/>
      <c r="AA19" s="89"/>
      <c r="AB19" s="85" t="s">
        <v>8</v>
      </c>
      <c r="AC19" s="89"/>
      <c r="AD19" s="89"/>
      <c r="AE19" s="89"/>
      <c r="AF19" s="89"/>
      <c r="AG19" s="89"/>
      <c r="AH19" s="89"/>
      <c r="AI19" s="89"/>
      <c r="AJ19" s="166">
        <f t="shared" si="0"/>
        <v>1</v>
      </c>
      <c r="AK19" s="166">
        <f t="shared" si="1"/>
        <v>1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10"/>
      <c r="AN22" s="211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 t="s">
        <v>8</v>
      </c>
      <c r="W25" s="8"/>
      <c r="X25" s="151"/>
      <c r="Y25" s="8"/>
      <c r="Z25" s="8"/>
      <c r="AA25" s="8"/>
      <c r="AB25" s="151" t="s">
        <v>8</v>
      </c>
      <c r="AC25" s="8"/>
      <c r="AD25" s="8"/>
      <c r="AE25" s="8"/>
      <c r="AF25" s="8"/>
      <c r="AG25" s="8"/>
      <c r="AH25" s="8"/>
      <c r="AI25" s="8"/>
      <c r="AJ25" s="166">
        <f t="shared" si="0"/>
        <v>4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2" t="s">
        <v>12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166">
        <f>SUM(AJ9:AJ29)</f>
        <v>6</v>
      </c>
      <c r="AK30" s="166">
        <f>SUM(AK9:AK29)</f>
        <v>3</v>
      </c>
      <c r="AL30" s="166">
        <f>SUM(AL9:AL29)</f>
        <v>2</v>
      </c>
      <c r="AM30" s="30"/>
      <c r="AN30" s="58"/>
      <c r="AO30" s="58"/>
    </row>
    <row r="33" spans="1:43" s="53" customFormat="1" ht="30" customHeight="1">
      <c r="A33" s="214" t="s">
        <v>13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5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6" t="s">
        <v>7</v>
      </c>
      <c r="D34" s="217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10"/>
      <c r="AQ45" s="211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P45:AQ45"/>
    <mergeCell ref="AF6:AK6"/>
    <mergeCell ref="C8:D8"/>
    <mergeCell ref="AM22:AN22"/>
    <mergeCell ref="A30:AI30"/>
    <mergeCell ref="A33:AI33"/>
    <mergeCell ref="C34:D3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8" zoomScale="55" zoomScaleNormal="55" workbookViewId="0">
      <selection activeCell="AD31" sqref="AD31"/>
    </sheetView>
  </sheetViews>
  <sheetFormatPr defaultColWidth="9.375" defaultRowHeight="17.399999999999999"/>
  <cols>
    <col min="1" max="1" width="8.625" style="50" customWidth="1"/>
    <col min="2" max="2" width="26.875" style="50" customWidth="1"/>
    <col min="3" max="3" width="29.625" style="50" customWidth="1"/>
    <col min="4" max="4" width="11.625" style="50" customWidth="1"/>
    <col min="5" max="35" width="7" style="50" customWidth="1"/>
    <col min="36" max="38" width="8.375" style="50" customWidth="1"/>
    <col min="39" max="39" width="10.875" style="50" customWidth="1"/>
    <col min="40" max="40" width="12.125" style="50" customWidth="1"/>
    <col min="41" max="41" width="10.875" style="50" customWidth="1"/>
    <col min="42" max="16384" width="9.375" style="50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9" t="s">
        <v>867</v>
      </c>
      <c r="AG6" s="219"/>
      <c r="AH6" s="219"/>
      <c r="AI6" s="219"/>
      <c r="AJ6" s="219"/>
      <c r="AK6" s="21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 t="s">
        <v>8</v>
      </c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8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 t="s">
        <v>8</v>
      </c>
      <c r="V17" s="85"/>
      <c r="W17" s="93"/>
      <c r="X17" s="85"/>
      <c r="Y17" s="93" t="s">
        <v>8</v>
      </c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5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10"/>
      <c r="AN22" s="211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 t="s">
        <v>8</v>
      </c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3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 t="s">
        <v>8</v>
      </c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1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 t="s">
        <v>10</v>
      </c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1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2" t="s">
        <v>12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3">
        <f>SUM(AJ9:AJ32)</f>
        <v>30</v>
      </c>
      <c r="AK33" s="3">
        <f>SUM(AK9:AK32)</f>
        <v>1</v>
      </c>
      <c r="AL33" s="3">
        <f>SUM(AL9:AL32)</f>
        <v>2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10"/>
      <c r="AQ34" s="211"/>
    </row>
    <row r="35" spans="1:43" s="53" customFormat="1" ht="30" customHeight="1">
      <c r="A35" s="214" t="s">
        <v>13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5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6" t="s">
        <v>7</v>
      </c>
      <c r="D36" s="217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10"/>
      <c r="AQ47" s="211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3"/>
      <c r="D62" s="213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3"/>
      <c r="D65" s="213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3"/>
      <c r="D66" s="213"/>
      <c r="E66" s="213"/>
      <c r="F66" s="213"/>
      <c r="G66" s="213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3"/>
      <c r="D67" s="213"/>
      <c r="E67" s="213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3"/>
      <c r="D68" s="213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1:P1"/>
    <mergeCell ref="Q1:AL1"/>
    <mergeCell ref="A2:P2"/>
    <mergeCell ref="Q2:AL2"/>
    <mergeCell ref="A4:AL4"/>
    <mergeCell ref="C67:E67"/>
    <mergeCell ref="C68:D68"/>
    <mergeCell ref="C66:G66"/>
    <mergeCell ref="C36:D36"/>
    <mergeCell ref="A5:AL5"/>
    <mergeCell ref="AF6:AK6"/>
    <mergeCell ref="C8:D8"/>
    <mergeCell ref="AP34:AQ34"/>
    <mergeCell ref="AP47:AQ47"/>
    <mergeCell ref="C62:D62"/>
    <mergeCell ref="C65:D65"/>
    <mergeCell ref="AM22:AN22"/>
    <mergeCell ref="A33:AI33"/>
    <mergeCell ref="A35:AI3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7"/>
  <sheetViews>
    <sheetView zoomScale="55" zoomScaleNormal="55" workbookViewId="0">
      <selection activeCell="AB9" sqref="AB9"/>
    </sheetView>
  </sheetViews>
  <sheetFormatPr defaultColWidth="9.375" defaultRowHeight="17.399999999999999"/>
  <cols>
    <col min="1" max="1" width="8.625" style="50" customWidth="1"/>
    <col min="2" max="2" width="26.875" style="50" customWidth="1"/>
    <col min="3" max="3" width="29.625" style="50" customWidth="1"/>
    <col min="4" max="4" width="11.625" style="50" customWidth="1"/>
    <col min="5" max="35" width="7" style="50" customWidth="1"/>
    <col min="36" max="38" width="8.375" style="50" customWidth="1"/>
    <col min="39" max="39" width="10.875" style="50" customWidth="1"/>
    <col min="40" max="40" width="12.125" style="50" customWidth="1"/>
    <col min="41" max="41" width="10.875" style="50" customWidth="1"/>
    <col min="42" max="16384" width="9.375" style="50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9" t="s">
        <v>763</v>
      </c>
      <c r="AG6" s="219"/>
      <c r="AH6" s="219"/>
      <c r="AI6" s="219"/>
      <c r="AJ6" s="219"/>
      <c r="AK6" s="219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868</v>
      </c>
      <c r="V9" s="4"/>
      <c r="W9" s="4" t="s">
        <v>868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3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2">
        <f t="shared" si="5"/>
        <v>1</v>
      </c>
      <c r="AK39" s="202">
        <f t="shared" si="6"/>
        <v>0</v>
      </c>
      <c r="AL39" s="202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2">
        <f t="shared" si="5"/>
        <v>0</v>
      </c>
      <c r="AK40" s="202">
        <f t="shared" si="6"/>
        <v>2</v>
      </c>
      <c r="AL40" s="202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 t="s">
        <v>8</v>
      </c>
      <c r="Z41" s="4"/>
      <c r="AA41" s="4"/>
      <c r="AB41" s="4" t="s">
        <v>9</v>
      </c>
      <c r="AC41" s="4"/>
      <c r="AD41" s="4"/>
      <c r="AE41" s="4"/>
      <c r="AF41" s="4"/>
      <c r="AG41" s="4"/>
      <c r="AH41" s="4"/>
      <c r="AI41" s="4"/>
      <c r="AJ41" s="208">
        <f t="shared" ref="AJ41:AJ42" si="8">COUNTIF(E41:AI41,"K")+2*COUNTIF(E41:AI41,"2K")+COUNTIF(E41:AI41,"TK")+COUNTIF(E41:AI41,"KT")</f>
        <v>2</v>
      </c>
      <c r="AK41" s="208">
        <f t="shared" ref="AK41:AK42" si="9">COUNTIF(E41:AI41,"P")+2*COUNTIF(F41:AJ41,"2P")</f>
        <v>3</v>
      </c>
      <c r="AL41" s="208">
        <f t="shared" ref="AL41:AL42" si="10">COUNTIF(E41:AI41,"T")+2*COUNTIF(E41:AI41,"2T")+COUNTIF(E41:AI41,"TK")+COUNTIF(E41:AI41,"KT")</f>
        <v>0</v>
      </c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 t="s">
        <v>8</v>
      </c>
      <c r="Z42" s="200"/>
      <c r="AA42" s="200"/>
      <c r="AB42" s="200" t="s">
        <v>10</v>
      </c>
      <c r="AC42" s="200"/>
      <c r="AD42" s="200"/>
      <c r="AE42" s="200"/>
      <c r="AF42" s="200"/>
      <c r="AG42" s="200"/>
      <c r="AH42" s="200"/>
      <c r="AI42" s="200"/>
      <c r="AJ42" s="208">
        <f t="shared" si="8"/>
        <v>2</v>
      </c>
      <c r="AK42" s="208">
        <f t="shared" si="9"/>
        <v>2</v>
      </c>
      <c r="AL42" s="208">
        <f t="shared" si="10"/>
        <v>1</v>
      </c>
    </row>
    <row r="43" spans="1:38" ht="27" customHeight="1">
      <c r="A43" s="97"/>
      <c r="B43" s="86"/>
      <c r="C43" s="87" t="s">
        <v>58</v>
      </c>
      <c r="D43" s="88" t="s">
        <v>91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 t="s">
        <v>8</v>
      </c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7" customHeight="1">
      <c r="A44" s="97"/>
      <c r="B44" s="86"/>
      <c r="C44" s="87" t="s">
        <v>970</v>
      </c>
      <c r="D44" s="88" t="s">
        <v>122</v>
      </c>
      <c r="E44" s="200"/>
      <c r="F44" s="200"/>
      <c r="G44" s="200"/>
      <c r="H44" s="200"/>
      <c r="I44" s="200"/>
      <c r="J44" s="201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 t="s">
        <v>9</v>
      </c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97"/>
      <c r="AK44" s="97"/>
      <c r="AL44" s="97"/>
    </row>
    <row r="45" spans="1:38" ht="27" customHeight="1">
      <c r="A45" s="97"/>
      <c r="B45" s="86" t="s">
        <v>960</v>
      </c>
      <c r="C45" s="87" t="s">
        <v>961</v>
      </c>
      <c r="D45" s="88" t="s">
        <v>59</v>
      </c>
      <c r="E45" s="200"/>
      <c r="F45" s="200"/>
      <c r="G45" s="200"/>
      <c r="H45" s="200"/>
      <c r="I45" s="200"/>
      <c r="J45" s="201"/>
      <c r="K45" s="200"/>
      <c r="L45" s="200"/>
      <c r="M45" s="200"/>
      <c r="N45" s="200"/>
      <c r="O45" s="200"/>
      <c r="P45" s="200" t="s">
        <v>8</v>
      </c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8">
        <f t="shared" ref="AJ45" si="11">COUNTIF(E45:AI45,"K")+2*COUNTIF(E45:AI45,"2K")+COUNTIF(E45:AI45,"TK")+COUNTIF(E45:AI45,"KT")</f>
        <v>1</v>
      </c>
      <c r="AK45" s="208">
        <f t="shared" ref="AK45" si="12">COUNTIF(E45:AI45,"P")+2*COUNTIF(F45:AJ45,"2P")</f>
        <v>0</v>
      </c>
      <c r="AL45" s="208">
        <f t="shared" ref="AL45" si="13">COUNTIF(E45:AI45,"T")+2*COUNTIF(E45:AI45,"2T")+COUNTIF(E45:AI45,"TK")+COUNTIF(E45:AI45,"KT")</f>
        <v>0</v>
      </c>
    </row>
    <row r="46" spans="1:38" ht="20.399999999999999">
      <c r="A46" s="223" t="s">
        <v>12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169">
        <f>SUM(AJ9:AJ41)</f>
        <v>20</v>
      </c>
      <c r="AK46" s="169">
        <f>SUM(AK9:AK41)</f>
        <v>12</v>
      </c>
      <c r="AL46" s="169">
        <f>SUM(AL9:AL41)</f>
        <v>6</v>
      </c>
    </row>
    <row r="47" spans="1:38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1"/>
      <c r="AK47" s="11"/>
      <c r="AL47" s="11"/>
    </row>
    <row r="48" spans="1:38" ht="20.399999999999999">
      <c r="A48" s="224" t="s">
        <v>13</v>
      </c>
      <c r="B48" s="224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6"/>
      <c r="AJ48" s="28" t="s">
        <v>14</v>
      </c>
      <c r="AK48" s="28" t="s">
        <v>15</v>
      </c>
      <c r="AL48" s="28" t="s">
        <v>16</v>
      </c>
    </row>
    <row r="49" spans="1:38">
      <c r="A49" s="147" t="s">
        <v>5</v>
      </c>
      <c r="B49" s="148"/>
      <c r="C49" s="216" t="s">
        <v>7</v>
      </c>
      <c r="D49" s="217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</row>
    <row r="50" spans="1:38">
      <c r="A50" s="147">
        <v>1</v>
      </c>
      <c r="B50" s="69" t="s">
        <v>154</v>
      </c>
      <c r="C50" s="70" t="s">
        <v>47</v>
      </c>
      <c r="D50" s="71" t="s">
        <v>60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</row>
    <row r="51" spans="1:38">
      <c r="A51" s="147">
        <v>2</v>
      </c>
      <c r="B51" s="82" t="s">
        <v>142</v>
      </c>
      <c r="C51" s="70" t="s">
        <v>143</v>
      </c>
      <c r="D51" s="71" t="s">
        <v>62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2">
        <f t="shared" ref="AJ51:AJ61" si="14">COUNTIF(E51:AI51,"BT")</f>
        <v>0</v>
      </c>
      <c r="AK51" s="32">
        <f t="shared" ref="AK51:AK61" si="15">COUNTIF(F51:AJ51,"D")</f>
        <v>0</v>
      </c>
      <c r="AL51" s="32">
        <f t="shared" ref="AL51:AL61" si="16">COUNTIF(G51:AK51,"ĐP")</f>
        <v>0</v>
      </c>
    </row>
    <row r="52" spans="1:38">
      <c r="A52" s="147">
        <v>3</v>
      </c>
      <c r="B52" s="82" t="s">
        <v>144</v>
      </c>
      <c r="C52" s="70" t="s">
        <v>145</v>
      </c>
      <c r="D52" s="71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4"/>
        <v>0</v>
      </c>
      <c r="AK52" s="32">
        <f t="shared" si="15"/>
        <v>0</v>
      </c>
      <c r="AL52" s="32">
        <f t="shared" si="16"/>
        <v>0</v>
      </c>
    </row>
    <row r="53" spans="1:38">
      <c r="A53" s="147">
        <v>4</v>
      </c>
      <c r="B53" s="82" t="s">
        <v>146</v>
      </c>
      <c r="C53" s="70" t="s">
        <v>89</v>
      </c>
      <c r="D53" s="7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4"/>
        <v>0</v>
      </c>
      <c r="AK53" s="32">
        <f t="shared" si="15"/>
        <v>0</v>
      </c>
      <c r="AL53" s="32">
        <f t="shared" si="16"/>
        <v>0</v>
      </c>
    </row>
    <row r="54" spans="1:38">
      <c r="A54" s="147">
        <v>5</v>
      </c>
      <c r="B54" s="82" t="s">
        <v>147</v>
      </c>
      <c r="C54" s="70" t="s">
        <v>36</v>
      </c>
      <c r="D54" s="7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4"/>
        <v>0</v>
      </c>
      <c r="AK54" s="32">
        <f t="shared" si="15"/>
        <v>0</v>
      </c>
      <c r="AL54" s="32">
        <f t="shared" si="16"/>
        <v>0</v>
      </c>
    </row>
    <row r="55" spans="1:38">
      <c r="A55" s="147">
        <v>6</v>
      </c>
      <c r="B55" s="82">
        <v>1810140037</v>
      </c>
      <c r="C55" s="70" t="s">
        <v>156</v>
      </c>
      <c r="D55" s="71" t="s">
        <v>127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4"/>
        <v>0</v>
      </c>
      <c r="AK55" s="32">
        <f t="shared" si="15"/>
        <v>0</v>
      </c>
      <c r="AL55" s="32">
        <f t="shared" si="16"/>
        <v>0</v>
      </c>
    </row>
    <row r="56" spans="1:38">
      <c r="A56" s="147">
        <v>7</v>
      </c>
      <c r="B56" s="82">
        <v>1810140034</v>
      </c>
      <c r="C56" s="70" t="s">
        <v>152</v>
      </c>
      <c r="D56" s="71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4"/>
        <v>0</v>
      </c>
      <c r="AK56" s="32">
        <f t="shared" si="15"/>
        <v>0</v>
      </c>
      <c r="AL56" s="32">
        <f t="shared" si="16"/>
        <v>0</v>
      </c>
    </row>
    <row r="57" spans="1:38">
      <c r="A57" s="147">
        <v>8</v>
      </c>
      <c r="B57" s="82" t="s">
        <v>149</v>
      </c>
      <c r="C57" s="70" t="s">
        <v>150</v>
      </c>
      <c r="D57" s="71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4"/>
        <v>0</v>
      </c>
      <c r="AK57" s="32">
        <f t="shared" si="15"/>
        <v>0</v>
      </c>
      <c r="AL57" s="32">
        <f t="shared" si="16"/>
        <v>0</v>
      </c>
    </row>
    <row r="58" spans="1:38">
      <c r="A58" s="147">
        <v>9</v>
      </c>
      <c r="B58" s="82">
        <v>1810140036</v>
      </c>
      <c r="C58" s="70" t="s">
        <v>153</v>
      </c>
      <c r="D58" s="71" t="s">
        <v>80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4"/>
        <v>0</v>
      </c>
      <c r="AK58" s="32">
        <f t="shared" si="15"/>
        <v>0</v>
      </c>
      <c r="AL58" s="32">
        <f t="shared" si="16"/>
        <v>0</v>
      </c>
    </row>
    <row r="59" spans="1:38">
      <c r="A59" s="147">
        <v>10</v>
      </c>
      <c r="B59" s="82" t="s">
        <v>151</v>
      </c>
      <c r="C59" s="70" t="s">
        <v>109</v>
      </c>
      <c r="D59" s="71" t="s">
        <v>73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4"/>
        <v>0</v>
      </c>
      <c r="AK59" s="32">
        <f t="shared" si="15"/>
        <v>0</v>
      </c>
      <c r="AL59" s="32">
        <f t="shared" si="16"/>
        <v>0</v>
      </c>
    </row>
    <row r="60" spans="1:38">
      <c r="A60" s="147">
        <v>11</v>
      </c>
      <c r="B60" s="82" t="s">
        <v>148</v>
      </c>
      <c r="C60" s="70" t="s">
        <v>67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4"/>
        <v>0</v>
      </c>
      <c r="AK60" s="32">
        <f t="shared" si="15"/>
        <v>0</v>
      </c>
      <c r="AL60" s="32">
        <f t="shared" si="16"/>
        <v>0</v>
      </c>
    </row>
    <row r="61" spans="1:38">
      <c r="A61" s="147">
        <v>12</v>
      </c>
      <c r="B61" s="82" t="s">
        <v>519</v>
      </c>
      <c r="C61" s="70" t="s">
        <v>520</v>
      </c>
      <c r="D61" s="71" t="s">
        <v>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4"/>
        <v>0</v>
      </c>
      <c r="AK61" s="32">
        <f t="shared" si="15"/>
        <v>0</v>
      </c>
      <c r="AL61" s="32">
        <f t="shared" si="16"/>
        <v>0</v>
      </c>
    </row>
    <row r="62" spans="1:38" ht="20.399999999999999">
      <c r="A62" s="223" t="s">
        <v>12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149">
        <f t="shared" ref="AJ62:AL62" si="17">SUM(AJ50:AJ61)</f>
        <v>0</v>
      </c>
      <c r="AK62" s="149">
        <f t="shared" si="17"/>
        <v>0</v>
      </c>
      <c r="AL62" s="149">
        <f t="shared" si="17"/>
        <v>0</v>
      </c>
    </row>
    <row r="112" spans="3:38">
      <c r="C112" s="64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64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3"/>
      <c r="D114" s="213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3"/>
      <c r="D115" s="213"/>
      <c r="E115" s="213"/>
      <c r="F115" s="213"/>
      <c r="G115" s="213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  <row r="116" spans="3:38">
      <c r="C116" s="213"/>
      <c r="D116" s="213"/>
      <c r="E116" s="213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</row>
    <row r="117" spans="3:38">
      <c r="C117" s="213"/>
      <c r="D117" s="213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</row>
  </sheetData>
  <mergeCells count="16">
    <mergeCell ref="A1:P1"/>
    <mergeCell ref="Q1:AL1"/>
    <mergeCell ref="A2:P2"/>
    <mergeCell ref="Q2:AL2"/>
    <mergeCell ref="A4:AL4"/>
    <mergeCell ref="C116:E116"/>
    <mergeCell ref="C117:D117"/>
    <mergeCell ref="C115:G115"/>
    <mergeCell ref="C114:D114"/>
    <mergeCell ref="A5:AL5"/>
    <mergeCell ref="AF6:AK6"/>
    <mergeCell ref="C8:D8"/>
    <mergeCell ref="A46:AI46"/>
    <mergeCell ref="A48:AI48"/>
    <mergeCell ref="C49:D49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1" zoomScale="55" zoomScaleNormal="55" workbookViewId="0">
      <selection activeCell="AC24" sqref="AC24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6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41" ht="22.5" customHeight="1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 t="s">
        <v>3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7" t="s">
        <v>762</v>
      </c>
      <c r="AG6" s="227"/>
      <c r="AH6" s="227"/>
      <c r="AI6" s="227"/>
      <c r="AJ6" s="227"/>
      <c r="AK6" s="227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 t="s">
        <v>868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9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1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 t="s">
        <v>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3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1"/>
      <c r="AN25" s="222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8</v>
      </c>
      <c r="AC29" s="4"/>
      <c r="AD29" s="4"/>
      <c r="AE29" s="4"/>
      <c r="AF29" s="4"/>
      <c r="AG29" s="4"/>
      <c r="AH29" s="4"/>
      <c r="AI29" s="4"/>
      <c r="AJ29" s="147">
        <f t="shared" si="2"/>
        <v>2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10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1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3" t="s">
        <v>12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39">
        <f>SUM(AJ9:AJ40)</f>
        <v>14</v>
      </c>
      <c r="AK41" s="172">
        <f>SUM(AK9:AK40)</f>
        <v>1</v>
      </c>
      <c r="AL41" s="172">
        <f>SUM(AL9:AL40)</f>
        <v>8</v>
      </c>
    </row>
    <row r="42" spans="1:40" ht="17.399999999999999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399999999999999">
      <c r="A43" s="224" t="s">
        <v>13</v>
      </c>
      <c r="B43" s="224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6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6" t="s">
        <v>7</v>
      </c>
      <c r="D44" s="217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399999999999999">
      <c r="A75" s="223" t="s">
        <v>12</v>
      </c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8.600000000000001">
      <c r="A76" s="26"/>
      <c r="B76" s="26"/>
      <c r="C76" s="213"/>
      <c r="D76" s="213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8.600000000000001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8.600000000000001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8.600000000000001">
      <c r="C79" s="213"/>
      <c r="D79" s="21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8.600000000000001">
      <c r="C80" s="213"/>
      <c r="D80" s="213"/>
      <c r="E80" s="213"/>
      <c r="F80" s="213"/>
      <c r="G80" s="21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8.600000000000001">
      <c r="C81" s="213"/>
      <c r="D81" s="213"/>
      <c r="E81" s="21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8.600000000000001">
      <c r="C82" s="213"/>
      <c r="D82" s="21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A1:P1"/>
    <mergeCell ref="Q1:AL1"/>
    <mergeCell ref="A2:P2"/>
    <mergeCell ref="Q2:AL2"/>
    <mergeCell ref="A4:AL4"/>
    <mergeCell ref="AM25:AN25"/>
    <mergeCell ref="A75:AI75"/>
    <mergeCell ref="C76:D76"/>
    <mergeCell ref="A5:AL5"/>
    <mergeCell ref="AF6:AK6"/>
    <mergeCell ref="C8:D8"/>
    <mergeCell ref="A41:AI41"/>
    <mergeCell ref="A43:AI43"/>
    <mergeCell ref="C82:D82"/>
    <mergeCell ref="C80:G80"/>
    <mergeCell ref="C44:D44"/>
    <mergeCell ref="C79:D79"/>
    <mergeCell ref="C81:E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85" zoomScaleNormal="85" workbookViewId="0">
      <selection activeCell="AB12" sqref="AB12"/>
    </sheetView>
  </sheetViews>
  <sheetFormatPr defaultRowHeight="15.6"/>
  <cols>
    <col min="1" max="1" width="6" bestFit="1" customWidth="1"/>
    <col min="2" max="2" width="18.5" bestFit="1" customWidth="1"/>
    <col min="3" max="3" width="28.375" bestFit="1" customWidth="1"/>
    <col min="4" max="4" width="12.375" bestFit="1" customWidth="1"/>
    <col min="5" max="17" width="4" customWidth="1"/>
    <col min="18" max="35" width="3.875" bestFit="1" customWidth="1"/>
    <col min="36" max="38" width="7.875" customWidth="1"/>
    <col min="39" max="39" width="10.875" customWidth="1"/>
    <col min="40" max="40" width="12.125" customWidth="1"/>
    <col min="41" max="41" width="10.875" customWidth="1"/>
  </cols>
  <sheetData>
    <row r="1" spans="1:41" ht="16.8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41" ht="16.8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 t="s">
        <v>3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399999999999999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20.399999999999999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7" t="s">
        <v>968</v>
      </c>
      <c r="AG6" s="227"/>
      <c r="AH6" s="227"/>
      <c r="AI6" s="227"/>
      <c r="AJ6" s="227"/>
      <c r="AK6" s="227"/>
      <c r="AL6" s="178"/>
    </row>
    <row r="7" spans="1:41" ht="17.399999999999999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868</v>
      </c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8" si="0">COUNTIF(E9:AI9,"P")+2*COUNTIF(F9:AJ9,"2P")</f>
        <v>0</v>
      </c>
      <c r="AL9" s="17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18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 t="s">
        <v>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3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 t="s">
        <v>10</v>
      </c>
      <c r="V17" s="4" t="s">
        <v>8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1</v>
      </c>
      <c r="AL17" s="174">
        <f t="shared" si="1"/>
        <v>2</v>
      </c>
      <c r="AM17" s="25"/>
      <c r="AN17" s="25"/>
      <c r="AO17" s="25"/>
    </row>
    <row r="18" spans="1:44" s="1" customFormat="1" ht="18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10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2</v>
      </c>
      <c r="AM21" s="27"/>
      <c r="AN21" s="25"/>
      <c r="AO21" s="25"/>
    </row>
    <row r="22" spans="1:44" s="1" customFormat="1" ht="18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1"/>
      <c r="AN24" s="222"/>
    </row>
    <row r="25" spans="1:44" s="1" customFormat="1" ht="18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8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 t="s">
        <v>8</v>
      </c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1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207">
        <f t="shared" ref="AJ35:AJ36" si="4">COUNTIF(E35:AI35,"K")+2*COUNTIF(E35:AI35,"2K")+COUNTIF(E35:AI35,"TK")+COUNTIF(E35:AI35,"KT")</f>
        <v>0</v>
      </c>
      <c r="AK35" s="207">
        <f t="shared" ref="AK35:AK36" si="5">COUNTIF(E35:AI35,"P")+2*COUNTIF(F35:AJ35,"2P")</f>
        <v>0</v>
      </c>
      <c r="AL35" s="207">
        <f t="shared" ref="AL35:AL36" si="6">COUNTIF(E35:AI35,"T")+2*COUNTIF(E35:AI35,"2T")+COUNTIF(E35:AI35,"TK")+COUNTIF(E35:AI35,"KT")</f>
        <v>0</v>
      </c>
      <c r="AM35" s="25"/>
      <c r="AN35" s="25"/>
    </row>
    <row r="36" spans="1:40" s="1" customFormat="1" ht="18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 t="s">
        <v>10</v>
      </c>
      <c r="W36" s="85"/>
      <c r="X36" s="85"/>
      <c r="Y36" s="85"/>
      <c r="Z36" s="89"/>
      <c r="AA36" s="85"/>
      <c r="AB36" s="89"/>
      <c r="AC36" s="85"/>
      <c r="AD36" s="89"/>
      <c r="AE36" s="89"/>
      <c r="AF36" s="89"/>
      <c r="AG36" s="89"/>
      <c r="AH36" s="89"/>
      <c r="AI36" s="89"/>
      <c r="AJ36" s="207">
        <f t="shared" si="4"/>
        <v>0</v>
      </c>
      <c r="AK36" s="207">
        <f t="shared" si="5"/>
        <v>0</v>
      </c>
      <c r="AL36" s="207">
        <f t="shared" si="6"/>
        <v>1</v>
      </c>
      <c r="AM36" s="25"/>
      <c r="AN36" s="25"/>
    </row>
    <row r="37" spans="1:40" ht="18">
      <c r="A37" s="80"/>
      <c r="B37" s="86"/>
      <c r="C37" s="87" t="s">
        <v>969</v>
      </c>
      <c r="D37" s="88" t="s">
        <v>58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 t="s">
        <v>10</v>
      </c>
      <c r="V37" s="89" t="s">
        <v>10</v>
      </c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</row>
    <row r="38" spans="1:40" ht="18">
      <c r="A38" s="190">
        <v>27</v>
      </c>
      <c r="B38" s="86"/>
      <c r="C38" s="87" t="s">
        <v>967</v>
      </c>
      <c r="D38" s="88" t="s">
        <v>53</v>
      </c>
      <c r="E38" s="47"/>
      <c r="F38" s="151"/>
      <c r="G38" s="8"/>
      <c r="H38" s="8"/>
      <c r="I38" s="151"/>
      <c r="J38" s="8"/>
      <c r="K38" s="151"/>
      <c r="L38" s="8"/>
      <c r="M38" s="151"/>
      <c r="N38" s="8"/>
      <c r="O38" s="8" t="s">
        <v>9</v>
      </c>
      <c r="P38" s="8"/>
      <c r="Q38" s="8"/>
      <c r="R38" s="8"/>
      <c r="S38" s="8"/>
      <c r="T38" s="8"/>
      <c r="U38" s="8"/>
      <c r="V38" s="8"/>
      <c r="W38" s="151"/>
      <c r="X38" s="151"/>
      <c r="Y38" s="151"/>
      <c r="Z38" s="8"/>
      <c r="AA38" s="151"/>
      <c r="AB38" s="8"/>
      <c r="AC38" s="151"/>
      <c r="AD38" s="8"/>
      <c r="AE38" s="8"/>
      <c r="AF38" s="8"/>
      <c r="AG38" s="8"/>
      <c r="AH38" s="8"/>
      <c r="AI38" s="8"/>
      <c r="AJ38" s="174">
        <f t="shared" si="3"/>
        <v>0</v>
      </c>
      <c r="AK38" s="174">
        <f t="shared" si="0"/>
        <v>1</v>
      </c>
      <c r="AL38" s="174">
        <f t="shared" si="1"/>
        <v>0</v>
      </c>
    </row>
    <row r="39" spans="1:40" ht="20.399999999999999">
      <c r="A39" s="223" t="s">
        <v>12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177">
        <f>SUM(AJ9:AJ38)</f>
        <v>14</v>
      </c>
      <c r="AK39" s="177">
        <f>SUM(AK9:AK38)</f>
        <v>2</v>
      </c>
      <c r="AL39" s="177">
        <f>SUM(AL9:AL38)</f>
        <v>6</v>
      </c>
    </row>
    <row r="40" spans="1:40" ht="17.399999999999999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</row>
    <row r="41" spans="1:40" ht="20.399999999999999">
      <c r="A41" s="224" t="s">
        <v>13</v>
      </c>
      <c r="B41" s="224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6"/>
      <c r="AJ41" s="28" t="s">
        <v>14</v>
      </c>
      <c r="AK41" s="28" t="s">
        <v>15</v>
      </c>
      <c r="AL41" s="28" t="s">
        <v>16</v>
      </c>
    </row>
    <row r="42" spans="1:40">
      <c r="A42" s="174" t="s">
        <v>5</v>
      </c>
      <c r="B42" s="176"/>
      <c r="C42" s="216" t="s">
        <v>7</v>
      </c>
      <c r="D42" s="217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</row>
    <row r="43" spans="1:40" ht="18">
      <c r="A43" s="174">
        <v>1</v>
      </c>
      <c r="B43" s="86" t="s">
        <v>931</v>
      </c>
      <c r="C43" s="87" t="s">
        <v>36</v>
      </c>
      <c r="D43" s="88" t="s">
        <v>74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>COUNTIF(E43:AI43,"BT")</f>
        <v>0</v>
      </c>
      <c r="AK43" s="32">
        <f>COUNTIF(F43:AJ43,"D")</f>
        <v>0</v>
      </c>
      <c r="AL43" s="32">
        <f>COUNTIF(G43:AK43,"ĐP")</f>
        <v>0</v>
      </c>
    </row>
    <row r="44" spans="1:40" ht="18">
      <c r="A44" s="174">
        <v>2</v>
      </c>
      <c r="B44" s="86" t="s">
        <v>932</v>
      </c>
      <c r="C44" s="87" t="s">
        <v>933</v>
      </c>
      <c r="D44" s="88" t="s">
        <v>934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ref="AJ44:AJ71" si="7">COUNTIF(E44:AI44,"BT")</f>
        <v>0</v>
      </c>
      <c r="AK44" s="32">
        <f t="shared" ref="AK44:AK71" si="8">COUNTIF(F44:AJ44,"D")</f>
        <v>0</v>
      </c>
      <c r="AL44" s="32">
        <f t="shared" ref="AL44:AL71" si="9">COUNTIF(G44:AK44,"ĐP")</f>
        <v>0</v>
      </c>
    </row>
    <row r="45" spans="1:40" ht="18">
      <c r="A45" s="174">
        <v>3</v>
      </c>
      <c r="B45" s="86" t="s">
        <v>703</v>
      </c>
      <c r="C45" s="87" t="s">
        <v>108</v>
      </c>
      <c r="D45" s="88" t="s">
        <v>166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7"/>
        <v>0</v>
      </c>
      <c r="AK45" s="32">
        <f t="shared" si="8"/>
        <v>0</v>
      </c>
      <c r="AL45" s="32">
        <f t="shared" si="9"/>
        <v>0</v>
      </c>
    </row>
    <row r="46" spans="1:40" ht="18">
      <c r="A46" s="174">
        <v>4</v>
      </c>
      <c r="B46" s="86" t="s">
        <v>935</v>
      </c>
      <c r="C46" s="87" t="s">
        <v>936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7"/>
        <v>0</v>
      </c>
      <c r="AK46" s="32">
        <f t="shared" si="8"/>
        <v>0</v>
      </c>
      <c r="AL46" s="32">
        <f t="shared" si="9"/>
        <v>0</v>
      </c>
    </row>
    <row r="47" spans="1:40" ht="18">
      <c r="A47" s="174">
        <v>5</v>
      </c>
      <c r="B47" s="86" t="s">
        <v>937</v>
      </c>
      <c r="C47" s="87" t="s">
        <v>938</v>
      </c>
      <c r="D47" s="88" t="s">
        <v>168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7"/>
        <v>0</v>
      </c>
      <c r="AK47" s="32">
        <f t="shared" si="8"/>
        <v>0</v>
      </c>
      <c r="AL47" s="32">
        <f t="shared" si="9"/>
        <v>0</v>
      </c>
    </row>
    <row r="48" spans="1:40" ht="18">
      <c r="A48" s="174">
        <v>6</v>
      </c>
      <c r="B48" s="86" t="s">
        <v>939</v>
      </c>
      <c r="C48" s="87" t="s">
        <v>940</v>
      </c>
      <c r="D48" s="88" t="s">
        <v>88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7"/>
        <v>0</v>
      </c>
      <c r="AK48" s="32">
        <f t="shared" si="8"/>
        <v>0</v>
      </c>
      <c r="AL48" s="32">
        <f t="shared" si="9"/>
        <v>0</v>
      </c>
    </row>
    <row r="49" spans="1:38" ht="18">
      <c r="A49" s="174">
        <v>7</v>
      </c>
      <c r="B49" s="86" t="s">
        <v>941</v>
      </c>
      <c r="C49" s="87" t="s">
        <v>942</v>
      </c>
      <c r="D49" s="88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7"/>
        <v>0</v>
      </c>
      <c r="AK49" s="32">
        <f t="shared" si="8"/>
        <v>0</v>
      </c>
      <c r="AL49" s="32">
        <f t="shared" si="9"/>
        <v>0</v>
      </c>
    </row>
    <row r="50" spans="1:38" ht="18">
      <c r="A50" s="174">
        <v>8</v>
      </c>
      <c r="B50" s="86" t="s">
        <v>943</v>
      </c>
      <c r="C50" s="87" t="s">
        <v>944</v>
      </c>
      <c r="D50" s="88" t="s">
        <v>127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7"/>
        <v>0</v>
      </c>
      <c r="AK50" s="32">
        <f t="shared" si="8"/>
        <v>0</v>
      </c>
      <c r="AL50" s="32">
        <f t="shared" si="9"/>
        <v>0</v>
      </c>
    </row>
    <row r="51" spans="1:38" ht="18">
      <c r="A51" s="174">
        <v>9</v>
      </c>
      <c r="B51" s="86" t="s">
        <v>945</v>
      </c>
      <c r="C51" s="87" t="s">
        <v>946</v>
      </c>
      <c r="D51" s="88" t="s">
        <v>107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7"/>
        <v>0</v>
      </c>
      <c r="AK51" s="32">
        <f t="shared" si="8"/>
        <v>0</v>
      </c>
      <c r="AL51" s="32">
        <f t="shared" si="9"/>
        <v>0</v>
      </c>
    </row>
    <row r="52" spans="1:38" ht="18">
      <c r="A52" s="174">
        <v>10</v>
      </c>
      <c r="B52" s="86" t="s">
        <v>713</v>
      </c>
      <c r="C52" s="87" t="s">
        <v>714</v>
      </c>
      <c r="D52" s="88" t="s">
        <v>65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7"/>
        <v>0</v>
      </c>
      <c r="AK52" s="32">
        <f t="shared" si="8"/>
        <v>0</v>
      </c>
      <c r="AL52" s="32">
        <f t="shared" si="9"/>
        <v>0</v>
      </c>
    </row>
    <row r="53" spans="1:38" ht="18">
      <c r="A53" s="174">
        <v>11</v>
      </c>
      <c r="B53" s="86" t="s">
        <v>715</v>
      </c>
      <c r="C53" s="87" t="s">
        <v>115</v>
      </c>
      <c r="D53" s="88" t="s">
        <v>716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7"/>
        <v>0</v>
      </c>
      <c r="AK53" s="32">
        <f t="shared" si="8"/>
        <v>0</v>
      </c>
      <c r="AL53" s="32">
        <f t="shared" si="9"/>
        <v>0</v>
      </c>
    </row>
    <row r="54" spans="1:38" ht="18">
      <c r="A54" s="174">
        <v>12</v>
      </c>
      <c r="B54" s="86" t="s">
        <v>947</v>
      </c>
      <c r="C54" s="87" t="s">
        <v>948</v>
      </c>
      <c r="D54" s="88" t="s">
        <v>116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7"/>
        <v>0</v>
      </c>
      <c r="AK54" s="32">
        <f t="shared" si="8"/>
        <v>0</v>
      </c>
      <c r="AL54" s="32">
        <f t="shared" si="9"/>
        <v>0</v>
      </c>
    </row>
    <row r="55" spans="1:38" ht="18">
      <c r="A55" s="174">
        <v>13</v>
      </c>
      <c r="B55" s="86" t="s">
        <v>949</v>
      </c>
      <c r="C55" s="87" t="s">
        <v>950</v>
      </c>
      <c r="D55" s="88" t="s">
        <v>908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7"/>
        <v>0</v>
      </c>
      <c r="AK55" s="32">
        <f t="shared" si="8"/>
        <v>0</v>
      </c>
      <c r="AL55" s="32">
        <f t="shared" si="9"/>
        <v>0</v>
      </c>
    </row>
    <row r="56" spans="1:38" ht="18">
      <c r="A56" s="174">
        <v>14</v>
      </c>
      <c r="B56" s="86" t="s">
        <v>951</v>
      </c>
      <c r="C56" s="87" t="s">
        <v>952</v>
      </c>
      <c r="D56" s="88" t="s">
        <v>396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7"/>
        <v>0</v>
      </c>
      <c r="AK56" s="32">
        <f t="shared" si="8"/>
        <v>0</v>
      </c>
      <c r="AL56" s="32">
        <f t="shared" si="9"/>
        <v>0</v>
      </c>
    </row>
    <row r="57" spans="1:38" ht="18">
      <c r="A57" s="174">
        <v>15</v>
      </c>
      <c r="B57" s="86" t="s">
        <v>953</v>
      </c>
      <c r="C57" s="87" t="s">
        <v>70</v>
      </c>
      <c r="D57" s="88" t="s">
        <v>91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7"/>
        <v>0</v>
      </c>
      <c r="AK57" s="32">
        <f t="shared" si="8"/>
        <v>0</v>
      </c>
      <c r="AL57" s="32">
        <f t="shared" si="9"/>
        <v>0</v>
      </c>
    </row>
    <row r="58" spans="1:38" ht="18">
      <c r="A58" s="174">
        <v>16</v>
      </c>
      <c r="B58" s="86" t="s">
        <v>728</v>
      </c>
      <c r="C58" s="87" t="s">
        <v>720</v>
      </c>
      <c r="D58" s="88" t="s">
        <v>313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7"/>
        <v>0</v>
      </c>
      <c r="AK58" s="32">
        <f t="shared" si="8"/>
        <v>0</v>
      </c>
      <c r="AL58" s="32">
        <f t="shared" si="9"/>
        <v>0</v>
      </c>
    </row>
    <row r="59" spans="1:38" ht="18">
      <c r="A59" s="174">
        <v>17</v>
      </c>
      <c r="B59" s="86" t="s">
        <v>729</v>
      </c>
      <c r="C59" s="87" t="s">
        <v>730</v>
      </c>
      <c r="D59" s="88" t="s">
        <v>731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7"/>
        <v>0</v>
      </c>
      <c r="AK59" s="32">
        <f t="shared" si="8"/>
        <v>0</v>
      </c>
      <c r="AL59" s="32">
        <f t="shared" si="9"/>
        <v>0</v>
      </c>
    </row>
    <row r="60" spans="1:38" ht="18">
      <c r="A60" s="174">
        <v>18</v>
      </c>
      <c r="B60" s="86" t="s">
        <v>734</v>
      </c>
      <c r="C60" s="87" t="s">
        <v>46</v>
      </c>
      <c r="D60" s="88" t="s">
        <v>57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7"/>
        <v>0</v>
      </c>
      <c r="AK60" s="32">
        <f t="shared" si="8"/>
        <v>0</v>
      </c>
      <c r="AL60" s="32">
        <f t="shared" si="9"/>
        <v>0</v>
      </c>
    </row>
    <row r="61" spans="1:38" ht="18">
      <c r="A61" s="174">
        <v>19</v>
      </c>
      <c r="B61" s="86" t="s">
        <v>954</v>
      </c>
      <c r="C61" s="87" t="s">
        <v>101</v>
      </c>
      <c r="D61" s="88" t="s">
        <v>955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7"/>
        <v>0</v>
      </c>
      <c r="AK61" s="32">
        <f t="shared" si="8"/>
        <v>0</v>
      </c>
      <c r="AL61" s="32">
        <f t="shared" si="9"/>
        <v>0</v>
      </c>
    </row>
    <row r="62" spans="1:38" ht="18">
      <c r="A62" s="174">
        <v>20</v>
      </c>
      <c r="B62" s="86" t="s">
        <v>956</v>
      </c>
      <c r="C62" s="87" t="s">
        <v>957</v>
      </c>
      <c r="D62" s="88" t="s">
        <v>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7"/>
        <v>0</v>
      </c>
      <c r="AK62" s="32">
        <f t="shared" si="8"/>
        <v>0</v>
      </c>
      <c r="AL62" s="32">
        <f t="shared" si="9"/>
        <v>0</v>
      </c>
    </row>
    <row r="63" spans="1:38" ht="18">
      <c r="A63" s="174">
        <v>21</v>
      </c>
      <c r="B63" s="86" t="s">
        <v>741</v>
      </c>
      <c r="C63" s="87" t="s">
        <v>742</v>
      </c>
      <c r="D63" s="88" t="s">
        <v>743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7"/>
        <v>0</v>
      </c>
      <c r="AK63" s="32">
        <f t="shared" si="8"/>
        <v>0</v>
      </c>
      <c r="AL63" s="32">
        <f t="shared" si="9"/>
        <v>0</v>
      </c>
    </row>
    <row r="64" spans="1:38" ht="18">
      <c r="A64" s="174">
        <v>22</v>
      </c>
      <c r="B64" s="86" t="s">
        <v>958</v>
      </c>
      <c r="C64" s="87" t="s">
        <v>959</v>
      </c>
      <c r="D64" s="88" t="s">
        <v>122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7"/>
        <v>0</v>
      </c>
      <c r="AK64" s="32">
        <f t="shared" si="8"/>
        <v>0</v>
      </c>
      <c r="AL64" s="32">
        <f t="shared" si="9"/>
        <v>0</v>
      </c>
    </row>
    <row r="65" spans="1:38" ht="18">
      <c r="A65" s="174">
        <v>23</v>
      </c>
      <c r="B65" s="86" t="s">
        <v>960</v>
      </c>
      <c r="C65" s="87" t="s">
        <v>961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7"/>
        <v>0</v>
      </c>
      <c r="AK65" s="32">
        <f t="shared" si="8"/>
        <v>0</v>
      </c>
      <c r="AL65" s="32">
        <f t="shared" si="9"/>
        <v>0</v>
      </c>
    </row>
    <row r="66" spans="1:38" ht="18">
      <c r="A66" s="174">
        <v>24</v>
      </c>
      <c r="B66" s="86" t="s">
        <v>744</v>
      </c>
      <c r="C66" s="87" t="s">
        <v>36</v>
      </c>
      <c r="D66" s="88" t="s">
        <v>59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7"/>
        <v>0</v>
      </c>
      <c r="AK66" s="32">
        <f t="shared" si="8"/>
        <v>0</v>
      </c>
      <c r="AL66" s="32">
        <f t="shared" si="9"/>
        <v>0</v>
      </c>
    </row>
    <row r="67" spans="1:38" ht="18">
      <c r="A67" s="174">
        <v>25</v>
      </c>
      <c r="B67" s="86" t="s">
        <v>962</v>
      </c>
      <c r="C67" s="87" t="s">
        <v>963</v>
      </c>
      <c r="D67" s="88" t="s">
        <v>360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7"/>
        <v>0</v>
      </c>
      <c r="AK67" s="32">
        <f t="shared" si="8"/>
        <v>0</v>
      </c>
      <c r="AL67" s="32">
        <f t="shared" si="9"/>
        <v>0</v>
      </c>
    </row>
    <row r="68" spans="1:38" ht="18">
      <c r="A68" s="174">
        <v>26</v>
      </c>
      <c r="B68" s="86" t="s">
        <v>964</v>
      </c>
      <c r="C68" s="87" t="s">
        <v>965</v>
      </c>
      <c r="D68" s="88" t="s">
        <v>72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7"/>
        <v>0</v>
      </c>
      <c r="AK68" s="32">
        <f t="shared" si="8"/>
        <v>0</v>
      </c>
      <c r="AL68" s="32">
        <f t="shared" si="9"/>
        <v>0</v>
      </c>
    </row>
    <row r="69" spans="1:38" ht="18">
      <c r="A69" s="174">
        <v>27</v>
      </c>
      <c r="B69" s="86" t="s">
        <v>754</v>
      </c>
      <c r="C69" s="87" t="s">
        <v>368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7"/>
        <v>0</v>
      </c>
      <c r="AK69" s="32">
        <f t="shared" si="8"/>
        <v>0</v>
      </c>
      <c r="AL69" s="32">
        <f t="shared" si="9"/>
        <v>0</v>
      </c>
    </row>
    <row r="70" spans="1:38" ht="18">
      <c r="A70" s="174">
        <v>28</v>
      </c>
      <c r="B70" s="86" t="s">
        <v>755</v>
      </c>
      <c r="C70" s="87" t="s">
        <v>756</v>
      </c>
      <c r="D70" s="88" t="s">
        <v>81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7"/>
        <v>0</v>
      </c>
      <c r="AK70" s="32">
        <f t="shared" si="8"/>
        <v>0</v>
      </c>
      <c r="AL70" s="32">
        <f t="shared" si="9"/>
        <v>0</v>
      </c>
    </row>
    <row r="71" spans="1:38" ht="18">
      <c r="A71" s="174">
        <v>29</v>
      </c>
      <c r="B71" s="86" t="s">
        <v>759</v>
      </c>
      <c r="C71" s="87" t="s">
        <v>760</v>
      </c>
      <c r="D71" s="88" t="s">
        <v>102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7"/>
        <v>0</v>
      </c>
      <c r="AK71" s="32">
        <f t="shared" si="8"/>
        <v>0</v>
      </c>
      <c r="AL71" s="32">
        <f t="shared" si="9"/>
        <v>0</v>
      </c>
    </row>
    <row r="72" spans="1:38" ht="20.399999999999999">
      <c r="A72" s="223" t="s">
        <v>12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177" t="e">
        <f>SUM(#REF!)</f>
        <v>#REF!</v>
      </c>
      <c r="AK72" s="177" t="e">
        <f>SUM(#REF!)</f>
        <v>#REF!</v>
      </c>
      <c r="AL72" s="177" t="e">
        <f>SUM(#REF!)</f>
        <v>#REF!</v>
      </c>
    </row>
    <row r="73" spans="1:38" ht="18.600000000000001">
      <c r="A73" s="26"/>
      <c r="B73" s="26"/>
      <c r="C73" s="213"/>
      <c r="D73" s="213"/>
      <c r="E73" s="33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8.600000000000001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8.600000000000001">
      <c r="C75" s="175"/>
      <c r="D75" s="3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8.600000000000001">
      <c r="C76" s="213"/>
      <c r="D76" s="213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8.600000000000001">
      <c r="C77" s="213"/>
      <c r="D77" s="213"/>
      <c r="E77" s="213"/>
      <c r="F77" s="213"/>
      <c r="G77" s="21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8.600000000000001">
      <c r="C78" s="213"/>
      <c r="D78" s="213"/>
      <c r="E78" s="21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8.600000000000001">
      <c r="C79" s="213"/>
      <c r="D79" s="21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</sheetData>
  <mergeCells count="18">
    <mergeCell ref="A5:AL5"/>
    <mergeCell ref="A1:P1"/>
    <mergeCell ref="Q1:AL1"/>
    <mergeCell ref="A2:P2"/>
    <mergeCell ref="Q2:AL2"/>
    <mergeCell ref="A4:AL4"/>
    <mergeCell ref="C79:D79"/>
    <mergeCell ref="AF6:AK6"/>
    <mergeCell ref="C8:D8"/>
    <mergeCell ref="AM24:AN24"/>
    <mergeCell ref="A39:AI39"/>
    <mergeCell ref="A41:AI41"/>
    <mergeCell ref="C42:D42"/>
    <mergeCell ref="A72:AI72"/>
    <mergeCell ref="C73:D73"/>
    <mergeCell ref="C76:D76"/>
    <mergeCell ref="C77:G77"/>
    <mergeCell ref="C78:E7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topLeftCell="A4" zoomScale="55" zoomScaleNormal="55" workbookViewId="0">
      <selection activeCell="AB16" sqref="AB16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2.87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41" ht="22.5" customHeight="1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 t="s">
        <v>3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</row>
    <row r="5" spans="1:41">
      <c r="A5" s="218" t="s">
        <v>911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7" t="s">
        <v>157</v>
      </c>
      <c r="AG6" s="227"/>
      <c r="AH6" s="227"/>
      <c r="AI6" s="227"/>
      <c r="AJ6" s="227"/>
      <c r="AK6" s="22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6" t="s">
        <v>7</v>
      </c>
      <c r="D8" s="21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 t="s">
        <v>9</v>
      </c>
      <c r="V9" s="115"/>
      <c r="W9" s="115"/>
      <c r="X9" s="115"/>
      <c r="Y9" s="115"/>
      <c r="Z9" s="115"/>
      <c r="AA9" s="115"/>
      <c r="AB9" s="115" t="s">
        <v>929</v>
      </c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1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 t="s">
        <v>8</v>
      </c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1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 t="s">
        <v>10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 t="s">
        <v>8</v>
      </c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2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 t="s">
        <v>9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1"/>
      <c r="AN22" s="222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 t="s">
        <v>10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3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 t="s">
        <v>9</v>
      </c>
      <c r="V26" s="115" t="s">
        <v>10</v>
      </c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1</v>
      </c>
      <c r="AL26" s="152">
        <f t="shared" si="1"/>
        <v>5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 t="s">
        <v>8</v>
      </c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 t="s">
        <v>8</v>
      </c>
      <c r="X28" s="115"/>
      <c r="Y28" s="115"/>
      <c r="Z28" s="115"/>
      <c r="AA28" s="115" t="s">
        <v>8</v>
      </c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3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 t="s">
        <v>10</v>
      </c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1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3" t="s">
        <v>12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76">
        <f>SUM(AJ9:AJ35)</f>
        <v>12</v>
      </c>
      <c r="AK36" s="76">
        <f>SUM(AK9:AK35)</f>
        <v>4</v>
      </c>
      <c r="AL36" s="76">
        <f>SUM(AL9:AL35)</f>
        <v>13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4" t="s">
        <v>13</v>
      </c>
      <c r="B38" s="224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6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6" t="s">
        <v>7</v>
      </c>
      <c r="D39" s="217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1"/>
      <c r="AQ40" s="222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1"/>
      <c r="AQ53" s="222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31" t="s">
        <v>12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3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3"/>
      <c r="D68" s="21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3"/>
      <c r="D71" s="21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3"/>
      <c r="D72" s="213"/>
      <c r="E72" s="213"/>
      <c r="F72" s="213"/>
      <c r="G72" s="2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2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3"/>
      <c r="D74" s="21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40:AQ40"/>
    <mergeCell ref="AP53:AQ53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2020-11-10T05:06:36Z</cp:lastPrinted>
  <dcterms:created xsi:type="dcterms:W3CDTF">2001-09-21T17:17:00Z</dcterms:created>
  <dcterms:modified xsi:type="dcterms:W3CDTF">2020-11-24T11:24:26Z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