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6" tabRatio="949" activeTab="1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CKCT20.2!$A$8:$AL$57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J31" i="191" l="1"/>
  <c r="AK31" i="191" s="1"/>
  <c r="AL31" i="191"/>
  <c r="AM58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8" i="191"/>
  <c r="AJ50" i="191"/>
  <c r="AK50" i="191" s="1"/>
  <c r="AM50" i="191"/>
  <c r="AJ51" i="191"/>
  <c r="AM51" i="191"/>
  <c r="AJ52" i="191"/>
  <c r="AK52" i="191" s="1"/>
  <c r="AM52" i="191"/>
  <c r="AJ53" i="191"/>
  <c r="AM53" i="191"/>
  <c r="AJ54" i="191"/>
  <c r="AK54" i="191" s="1"/>
  <c r="AM54" i="191"/>
  <c r="AJ55" i="191"/>
  <c r="AM55" i="191"/>
  <c r="AJ56" i="191"/>
  <c r="AK56" i="191" s="1"/>
  <c r="AL56" i="191" s="1"/>
  <c r="AM56" i="191"/>
  <c r="AJ57" i="191"/>
  <c r="AM57" i="191"/>
  <c r="AM48" i="191"/>
  <c r="AM49" i="191"/>
  <c r="AL52" i="191" l="1"/>
  <c r="AL50" i="191"/>
  <c r="AN50" i="191" s="1"/>
  <c r="AO50" i="191" s="1"/>
  <c r="AL54" i="191"/>
  <c r="AN56" i="191"/>
  <c r="AO56" i="191" s="1"/>
  <c r="AN52" i="191"/>
  <c r="AO52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7" i="191"/>
  <c r="AL57" i="191" s="1"/>
  <c r="AK55" i="191"/>
  <c r="AK53" i="191"/>
  <c r="AK51" i="191"/>
  <c r="AL51" i="191" s="1"/>
  <c r="AO71" i="195" l="1"/>
  <c r="AN54" i="191"/>
  <c r="AO54" i="191" s="1"/>
  <c r="AN71" i="195"/>
  <c r="AN68" i="195"/>
  <c r="AO69" i="195" s="1"/>
  <c r="AL53" i="191"/>
  <c r="AN53" i="191" s="1"/>
  <c r="AO53" i="191" s="1"/>
  <c r="AN51" i="191"/>
  <c r="AO51" i="191" s="1"/>
  <c r="AL55" i="191"/>
  <c r="AN57" i="191"/>
  <c r="AO57" i="191" s="1"/>
  <c r="AN55" i="191" l="1"/>
  <c r="AO55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1" i="191"/>
  <c r="AJ49" i="191"/>
  <c r="AJ48" i="191"/>
  <c r="AJ47" i="191"/>
  <c r="AK47" i="191" s="1"/>
  <c r="AJ46" i="191"/>
  <c r="AK46" i="191" s="1"/>
  <c r="AL46" i="191" s="1"/>
  <c r="AM37" i="191" s="1"/>
  <c r="AJ45" i="191"/>
  <c r="AJ44" i="191"/>
  <c r="AJ43" i="191"/>
  <c r="AJ42" i="191"/>
  <c r="AK42" i="191" s="1"/>
  <c r="AL42" i="191" s="1"/>
  <c r="AJ41" i="191"/>
  <c r="AJ40" i="191"/>
  <c r="AJ39" i="191"/>
  <c r="AK39" i="191" s="1"/>
  <c r="AJ38" i="191"/>
  <c r="AK38" i="191" s="1"/>
  <c r="AL38" i="191" s="1"/>
  <c r="AJ37" i="191"/>
  <c r="AJ36" i="191"/>
  <c r="AK36" i="191" s="1"/>
  <c r="AL3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7" i="191"/>
  <c r="AL37" i="191" s="1"/>
  <c r="AK41" i="191"/>
  <c r="AL41" i="191" s="1"/>
  <c r="AK40" i="191"/>
  <c r="AL40" i="191" s="1"/>
  <c r="AK43" i="191"/>
  <c r="AK44" i="191"/>
  <c r="AL44" i="191" s="1"/>
  <c r="AK45" i="191"/>
  <c r="AK48" i="191"/>
  <c r="AL48" i="191" s="1"/>
  <c r="AK49" i="191"/>
  <c r="AM43" i="191"/>
  <c r="AM45" i="191"/>
  <c r="AK58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1" i="191"/>
  <c r="AO41" i="191" s="1"/>
  <c r="AN37" i="191"/>
  <c r="AM39" i="191"/>
  <c r="AO37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3" i="191"/>
  <c r="AL45" i="191"/>
  <c r="AM36" i="191" s="1"/>
  <c r="AN36" i="191" s="1"/>
  <c r="AO36" i="191" s="1"/>
  <c r="AL47" i="191"/>
  <c r="AM38" i="191" s="1"/>
  <c r="AN38" i="191" s="1"/>
  <c r="AO38" i="191" s="1"/>
  <c r="AL49" i="191"/>
  <c r="AN49" i="191" s="1"/>
  <c r="AO49" i="191" s="1"/>
  <c r="AM42" i="191"/>
  <c r="AM44" i="191"/>
  <c r="AN44" i="191" s="1"/>
  <c r="AO44" i="191" s="1"/>
  <c r="AM46" i="191"/>
  <c r="AN46" i="191" s="1"/>
  <c r="AO46" i="191" s="1"/>
  <c r="AL58" i="191"/>
  <c r="AM47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40" i="191"/>
  <c r="AN40" i="191" s="1"/>
  <c r="AO40" i="191" s="1"/>
  <c r="AN48" i="191"/>
  <c r="AO48" i="191" s="1"/>
  <c r="AL39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2" i="191"/>
  <c r="AL32" i="191"/>
  <c r="AJ37" i="195"/>
  <c r="AK32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9" i="191"/>
  <c r="AO39" i="191" s="1"/>
  <c r="AN45" i="191"/>
  <c r="AO45" i="191" s="1"/>
  <c r="AN47" i="191"/>
  <c r="AO47" i="191" s="1"/>
  <c r="AN43" i="191"/>
  <c r="AO43" i="191" s="1"/>
  <c r="AN42" i="191"/>
  <c r="AO42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8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8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win7</author>
  </authors>
  <commentList>
    <comment ref="U9" authorId="0">
      <text>
        <r>
          <rPr>
            <b/>
            <sz val="9"/>
            <color indexed="81"/>
            <rFont val="Tahoma"/>
            <charset val="1"/>
          </rPr>
          <t>win7: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<sst xmlns="http://schemas.openxmlformats.org/spreadsheetml/2006/main" count="2808" uniqueCount="781">
  <si>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</si>
  <si>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</si>
  <si>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</si>
  <si>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</si>
  <si>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</si>
  <si>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</si>
  <si>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</si>
  <si>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</si>
  <si>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</si>
  <si>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</si>
  <si>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</si>
  <si>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</si>
  <si>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</si>
  <si>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</si>
  <si>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</si>
  <si>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</si>
  <si>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</si>
  <si>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</si>
  <si>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</si>
  <si>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</si>
  <si>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</si>
  <si>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</si>
  <si>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</si>
  <si>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</si>
  <si>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</si>
  <si>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</si>
  <si>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</si>
  <si>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</si>
  <si>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</si>
  <si>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</si>
  <si>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</si>
  <si>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</si>
  <si>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</si>
  <si>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</si>
  <si>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</si>
  <si>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</si>
  <si>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</si>
  <si>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</si>
  <si>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</si>
  <si>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</si>
  <si>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</si>
  <si>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</si>
  <si>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</si>
  <si>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</si>
  <si>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</si>
  <si>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</si>
  <si>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</si>
  <si>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</si>
  <si>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</si>
  <si>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</si>
  <si>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</si>
  <si>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</si>
  <si>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</si>
  <si>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</si>
  <si>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</si>
  <si>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</si>
  <si>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</si>
  <si>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</si>
  <si>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</si>
  <si>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</si>
  <si>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</si>
  <si>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</si>
  <si>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</si>
  <si>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</si>
  <si>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</si>
  <si>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</si>
  <si>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</si>
  <si>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</si>
  <si>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</si>
  <si>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</si>
  <si>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</si>
  <si>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</si>
  <si>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</si>
  <si>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</si>
  <si>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</si>
  <si>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</si>
  <si>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</si>
  <si>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</si>
  <si>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</si>
  <si>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</si>
  <si>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</si>
  <si>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</si>
  <si>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</si>
  <si>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</si>
  <si>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</si>
  <si>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</si>
  <si>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</si>
  <si>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</si>
  <si>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</si>
  <si>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</si>
  <si>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</si>
  <si>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</si>
  <si>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</si>
  <si>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</si>
  <si>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</si>
  <si>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</si>
  <si>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</si>
  <si>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</si>
  <si>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</si>
  <si>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</si>
  <si>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</si>
  <si>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</si>
  <si>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</si>
  <si>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</si>
  <si>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</si>
  <si>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</si>
  <si>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</si>
  <si>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</si>
  <si>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</si>
  <si>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</si>
  <si>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</si>
  <si>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</si>
  <si>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</si>
  <si>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</si>
  <si>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</si>
  <si>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</si>
  <si>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</si>
  <si>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</si>
  <si>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</si>
  <si>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</si>
  <si>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</si>
  <si>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</si>
  <si>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</si>
  <si>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</si>
  <si>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</si>
  <si>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</si>
  <si>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</si>
  <si>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</si>
  <si>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</si>
  <si>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</si>
  <si>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</si>
  <si>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</si>
  <si>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</si>
  <si>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</si>
  <si>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</si>
  <si>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</si>
  <si>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</si>
  <si>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</si>
  <si>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</si>
  <si>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</si>
  <si>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</si>
  <si>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</si>
  <si>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</si>
  <si>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</si>
  <si>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</si>
  <si>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</si>
  <si>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</si>
  <si>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</si>
  <si>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</si>
  <si>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</si>
  <si>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</si>
  <si>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</si>
  <si>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</si>
  <si>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</si>
  <si>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</si>
  <si>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</si>
  <si>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</si>
  <si>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</si>
  <si>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</si>
  <si>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</si>
  <si>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</si>
  <si>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</si>
  <si>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</si>
  <si>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</si>
  <si>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</si>
  <si>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</si>
  <si>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</si>
  <si>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</si>
  <si>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</si>
  <si>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</si>
  <si>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</si>
  <si>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</si>
  <si>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</si>
  <si>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</si>
  <si>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</si>
  <si>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</si>
  <si>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</si>
  <si>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</si>
  <si>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</si>
  <si>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</si>
  <si>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</si>
  <si>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</si>
  <si>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</si>
  <si>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</si>
  <si>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</si>
  <si>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</si>
  <si>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</si>
  <si>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</si>
  <si>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</si>
  <si>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</si>
  <si>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</si>
  <si>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</si>
  <si>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</si>
  <si>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</si>
  <si>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</si>
  <si>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</si>
  <si>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</si>
  <si>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</si>
  <si>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</si>
  <si>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</si>
  <si>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</si>
  <si>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</si>
  <si>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</si>
  <si>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</si>
  <si>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</si>
  <si>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</si>
  <si>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</si>
  <si>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</si>
  <si>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</si>
  <si>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</si>
  <si>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</si>
  <si>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</si>
  <si>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</si>
  <si>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</si>
  <si>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</si>
  <si>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</si>
  <si>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</si>
  <si>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</si>
  <si>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</si>
  <si>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</si>
  <si>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</si>
  <si>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</si>
  <si>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</si>
  <si>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</si>
  <si>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</si>
  <si>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</si>
  <si>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</si>
  <si>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</si>
  <si>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</si>
  <si>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</si>
  <si>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</si>
  <si>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</si>
  <si>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</si>
  <si>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</si>
  <si>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</si>
  <si>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</si>
  <si>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</si>
  <si>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</si>
  <si>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</si>
  <si>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</si>
  <si>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</si>
  <si>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</si>
  <si>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</si>
  <si>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</si>
  <si>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</si>
  <si>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</si>
  <si>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</si>
  <si>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</si>
  <si>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</si>
  <si>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</si>
  <si>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</si>
  <si>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</si>
  <si>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</si>
  <si>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</si>
  <si>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</si>
  <si>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</si>
  <si>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</si>
  <si>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</si>
  <si>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</si>
  <si>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</si>
  <si>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</si>
  <si>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</si>
  <si>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</si>
  <si>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</si>
  <si>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</si>
  <si>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</si>
  <si>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</si>
  <si>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</si>
  <si>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</si>
  <si>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</si>
  <si>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</si>
  <si>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</si>
  <si>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</si>
  <si>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</si>
  <si>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</si>
  <si>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</si>
  <si>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</si>
  <si>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</si>
  <si>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</si>
  <si>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</si>
  <si>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</si>
  <si>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</si>
  <si>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</si>
  <si>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</si>
  <si>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</si>
  <si>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</si>
  <si>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</si>
  <si>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</si>
  <si>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</si>
  <si>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</si>
  <si>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</si>
  <si>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</si>
  <si>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</si>
  <si>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</si>
  <si>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</si>
  <si>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</si>
  <si>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</si>
  <si>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</si>
  <si>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</si>
  <si>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</si>
  <si>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</si>
  <si>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</si>
  <si>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</si>
  <si>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</si>
  <si>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</si>
  <si>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</si>
  <si>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</si>
  <si>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</si>
  <si>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</si>
  <si>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</si>
  <si>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</si>
  <si>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</si>
  <si>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</si>
  <si>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</si>
  <si>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</si>
  <si>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</si>
  <si>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</si>
  <si>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</si>
  <si>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</si>
  <si>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</si>
  <si>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</si>
  <si>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</si>
  <si>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</si>
  <si>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</si>
  <si>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</si>
  <si>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</si>
  <si>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</si>
  <si>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</si>
  <si>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</si>
  <si>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</si>
  <si>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</si>
  <si>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</si>
  <si>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</si>
  <si>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</si>
  <si>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</si>
  <si>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</si>
  <si>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</si>
  <si>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</si>
  <si>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</si>
  <si>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</si>
  <si>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</si>
  <si>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</si>
  <si>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</si>
  <si>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</si>
  <si>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</si>
  <si>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</si>
  <si>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</si>
  <si>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</si>
  <si>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</si>
  <si>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</si>
  <si>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</si>
  <si>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</si>
  <si>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</si>
  <si>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</si>
  <si>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</si>
  <si>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</si>
  <si>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</si>
  <si>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</si>
  <si>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</si>
  <si>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</si>
  <si>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</si>
  <si>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</si>
  <si>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</si>
  <si>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</si>
  <si>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</si>
  <si>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</si>
  <si>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</si>
  <si>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</si>
  <si>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</si>
  <si>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</si>
  <si>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</si>
  <si>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</si>
  <si>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</si>
  <si>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</si>
  <si>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</si>
  <si>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</si>
  <si>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</si>
  <si>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</si>
  <si>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</si>
  <si>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</si>
  <si>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</si>
  <si>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</si>
  <si>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</si>
  <si>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</si>
  <si>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</si>
  <si>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</si>
  <si>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</si>
  <si>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</si>
  <si>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</si>
  <si>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</si>
  <si>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</si>
  <si>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</si>
  <si>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</si>
  <si>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</si>
  <si>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</si>
  <si>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</si>
  <si>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</si>
  <si>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</si>
  <si>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</si>
  <si>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</si>
  <si>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</si>
  <si>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</si>
  <si>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</si>
  <si>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</si>
  <si>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</si>
  <si>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</si>
  <si>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</si>
  <si>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</si>
  <si>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</si>
  <si>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</si>
  <si>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</si>
  <si>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</si>
  <si>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</si>
  <si>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</si>
  <si>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</si>
  <si>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</si>
  <si>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</si>
  <si>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</si>
  <si>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</si>
  <si>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</si>
  <si>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</si>
  <si>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</si>
  <si>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</si>
  <si>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</si>
  <si>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</si>
  <si>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</si>
  <si>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</si>
  <si>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</si>
  <si>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</si>
  <si>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</si>
  <si>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</si>
  <si>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</si>
  <si>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</si>
  <si>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</si>
  <si>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</si>
  <si>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</si>
  <si>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</si>
  <si>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</si>
  <si>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</si>
  <si>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</si>
  <si>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</si>
  <si>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</si>
  <si>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</si>
  <si>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</si>
  <si>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</si>
  <si>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</si>
  <si>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</si>
  <si>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</si>
  <si>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</si>
  <si>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</si>
  <si>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</si>
  <si>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</si>
  <si>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</si>
  <si>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</si>
  <si>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</si>
  <si>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</si>
  <si>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</si>
  <si>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</si>
  <si>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</si>
  <si>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</si>
  <si>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</si>
  <si>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</si>
  <si>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</si>
  <si>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</si>
  <si>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</si>
  <si>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</si>
  <si>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</si>
  <si>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</si>
  <si>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</si>
  <si>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</si>
  <si>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</si>
  <si>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</si>
  <si>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</si>
  <si>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</si>
  <si>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</si>
  <si>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</si>
  <si>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</si>
  <si>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</si>
  <si>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</si>
  <si>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</si>
  <si>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</si>
  <si>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</si>
  <si>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</si>
  <si>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</si>
  <si>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</si>
  <si>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</si>
  <si>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</si>
  <si>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</si>
  <si>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</si>
  <si>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</si>
  <si>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</si>
  <si>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</si>
  <si>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</si>
  <si>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</si>
  <si>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</si>
  <si>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</si>
  <si>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</si>
  <si>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</si>
  <si>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</si>
  <si>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</si>
  <si>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</si>
  <si>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</si>
  <si>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</si>
  <si>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</si>
  <si>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</si>
  <si>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</si>
  <si>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</si>
  <si>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</si>
  <si>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</si>
  <si>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</si>
  <si>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</si>
  <si>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</si>
  <si>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</si>
  <si>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</si>
  <si>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</si>
  <si>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</si>
  <si>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</si>
  <si>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</si>
  <si>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</si>
  <si>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</si>
  <si>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</si>
  <si>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</si>
  <si>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</si>
  <si>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</si>
  <si>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</si>
  <si>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</si>
  <si>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</si>
  <si>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</si>
  <si>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</si>
  <si>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</si>
  <si>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</si>
  <si>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</si>
  <si>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</si>
  <si>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</si>
  <si>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</si>
  <si>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</si>
  <si>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</si>
  <si>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</si>
  <si>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</si>
  <si>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</si>
  <si>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</si>
  <si>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</si>
  <si>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</si>
  <si>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</si>
  <si>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</si>
  <si>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</si>
  <si>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</si>
  <si>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</si>
  <si>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</si>
  <si>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</si>
  <si>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</si>
  <si>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</si>
  <si>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</si>
  <si>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</si>
  <si>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</si>
  <si>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</si>
  <si>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</si>
  <si>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</si>
  <si>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</si>
  <si>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</si>
  <si>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</si>
  <si>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</si>
  <si>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</si>
  <si>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</si>
  <si>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</si>
  <si>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</si>
  <si>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</si>
  <si>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</si>
  <si>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</si>
  <si>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</si>
  <si>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</si>
  <si>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</si>
  <si>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</si>
  <si>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</si>
  <si>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</si>
  <si>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</si>
  <si>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</si>
  <si>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</si>
  <si>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</si>
  <si>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</si>
  <si>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</si>
  <si>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</si>
  <si>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</si>
  <si>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</si>
  <si>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</si>
  <si>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</si>
  <si>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</si>
  <si>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</si>
  <si>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</si>
  <si>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</si>
  <si>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</si>
  <si>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</si>
  <si>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</si>
  <si>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</si>
  <si>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</si>
  <si>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</si>
  <si>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</si>
  <si>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</si>
  <si>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</si>
  <si>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</si>
  <si>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</si>
  <si>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</si>
  <si>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</si>
  <si>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</si>
  <si>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</si>
  <si>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</si>
  <si>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</si>
  <si>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</si>
  <si>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</si>
  <si>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</si>
  <si>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</si>
  <si>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</si>
  <si>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</si>
  <si>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</si>
  <si>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</si>
  <si>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</si>
  <si>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</si>
  <si>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</si>
  <si>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</si>
  <si>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</si>
  <si>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</si>
  <si>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</si>
  <si>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</si>
  <si>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</si>
  <si>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</si>
  <si>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</si>
  <si>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</si>
  <si>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</si>
  <si>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</si>
  <si>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</si>
  <si>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</si>
  <si>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</si>
  <si>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</si>
  <si>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</si>
  <si>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</si>
  <si>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</si>
  <si>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</si>
  <si>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</si>
  <si>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</si>
  <si>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</si>
  <si>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</si>
  <si>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</si>
  <si>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</si>
  <si>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</si>
  <si>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</si>
  <si>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</si>
  <si>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</si>
  <si>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</si>
  <si>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</si>
  <si>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</si>
  <si>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</si>
  <si>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</si>
  <si>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</si>
  <si>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</si>
  <si>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</si>
  <si>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</si>
  <si>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</si>
  <si>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</si>
  <si>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</si>
  <si>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</si>
  <si>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</si>
  <si>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</si>
  <si>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</si>
  <si>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</si>
  <si>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</si>
  <si>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</si>
  <si>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</si>
  <si>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</si>
  <si>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</si>
  <si>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</si>
  <si>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</si>
  <si>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</si>
  <si>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</si>
  <si>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</si>
  <si>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</si>
  <si>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</si>
  <si>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</si>
  <si>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</si>
  <si>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</si>
  <si>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</si>
  <si>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</si>
  <si>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</si>
  <si>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</si>
  <si>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</si>
  <si>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</si>
  <si>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</si>
  <si>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</si>
  <si>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</si>
  <si>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</si>
  <si>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</si>
  <si>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</si>
  <si>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</si>
  <si>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</si>
  <si>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</si>
  <si>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</si>
  <si>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</si>
  <si>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</si>
  <si>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</si>
  <si>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</si>
  <si>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</si>
  <si>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</si>
  <si>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</si>
  <si>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</si>
  <si>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</si>
  <si>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</si>
  <si>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</si>
  <si>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</si>
  <si>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</si>
  <si>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</si>
  <si>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</si>
  <si>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</si>
  <si>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</si>
  <si>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</si>
  <si>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</si>
  <si>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</si>
  <si>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</si>
  <si>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</si>
  <si>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</si>
  <si>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</si>
  <si>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</si>
  <si>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</si>
  <si>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</si>
  <si>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</si>
  <si>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</si>
  <si>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</si>
  <si>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</si>
  <si>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</si>
  <si>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</si>
  <si>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</si>
  <si>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</si>
  <si>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</si>
  <si>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</si>
  <si>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</si>
  <si>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</si>
  <si>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</si>
  <si>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</si>
  <si>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</si>
  <si>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</si>
  <si>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</si>
  <si>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</si>
  <si>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</si>
  <si>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</si>
  <si>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</si>
  <si>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</si>
  <si>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</si>
  <si>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</si>
  <si>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</si>
  <si>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</si>
  <si>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</si>
  <si>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</si>
  <si>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</si>
  <si>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</si>
  <si>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</si>
  <si>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</si>
  <si>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</si>
  <si>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</si>
  <si>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</si>
  <si>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</si>
  <si>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</si>
  <si>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</si>
  <si>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</si>
  <si>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</si>
  <si>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</si>
  <si>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</si>
  <si>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</si>
  <si>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</si>
  <si>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</si>
  <si>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</si>
  <si>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</si>
  <si>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</si>
  <si>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</si>
  <si>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</si>
  <si>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</si>
  <si>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</si>
  <si>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</si>
  <si>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</si>
  <si>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</si>
  <si>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</si>
  <si>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</si>
  <si>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</si>
  <si>
    <t>Ngô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</si>
</sst>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8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opLeftCell="A7" zoomScale="80" zoomScaleNormal="80" workbookViewId="0">
      <selection activeCell="AA22" sqref="AA22"/>
    </sheetView>
  </sheetViews>
  <sheetFormatPr defaultColWidth="9.375" defaultRowHeight="17.399999999999999"/>
  <cols>
    <col min="1" max="1" width="7" style="47" customWidth="1"/>
    <col min="2" max="2" width="20" style="47" customWidth="1"/>
    <col min="3" max="3" width="33.5" style="47" customWidth="1"/>
    <col min="4" max="4" width="11.625" style="47" customWidth="1"/>
    <col min="5" max="38" width="6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206" t="s">
        <v>764</v>
      </c>
      <c r="AG6" s="206"/>
      <c r="AH6" s="206"/>
      <c r="AI6" s="206"/>
      <c r="AJ6" s="206"/>
      <c r="AK6" s="206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 t="s">
        <v>8</v>
      </c>
      <c r="U9" s="8" t="s">
        <v>8</v>
      </c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10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0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 t="s">
        <v>8</v>
      </c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2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 t="s">
        <v>9</v>
      </c>
      <c r="S20" s="8"/>
      <c r="T20" s="8" t="s">
        <v>8</v>
      </c>
      <c r="U20" s="8" t="s">
        <v>8</v>
      </c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6</v>
      </c>
      <c r="AK20" s="4">
        <f t="shared" si="0"/>
        <v>1</v>
      </c>
      <c r="AL20" s="4">
        <f t="shared" si="1"/>
        <v>0</v>
      </c>
      <c r="AM20" s="169"/>
      <c r="AN20" s="169"/>
      <c r="AO20" s="169"/>
    </row>
    <row r="21" spans="1:41" s="68" customFormat="1" ht="18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7"/>
      <c r="AN22" s="198"/>
      <c r="AO22" s="169"/>
    </row>
    <row r="23" spans="1:41" s="68" customFormat="1" ht="18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 t="s">
        <v>10</v>
      </c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169"/>
      <c r="AN25" s="169"/>
      <c r="AO25" s="169"/>
    </row>
    <row r="26" spans="1:41" s="68" customFormat="1" ht="18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 t="s">
        <v>9</v>
      </c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1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 t="s">
        <v>10</v>
      </c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1</v>
      </c>
      <c r="AM29" s="169"/>
      <c r="AN29" s="169"/>
      <c r="AO29" s="169"/>
    </row>
    <row r="30" spans="1:41" s="68" customFormat="1" ht="18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 t="s">
        <v>9</v>
      </c>
      <c r="U30" s="146" t="s">
        <v>8</v>
      </c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1</v>
      </c>
      <c r="AK30" s="4">
        <f t="shared" si="0"/>
        <v>1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23</v>
      </c>
      <c r="AK31" s="173">
        <f>SUM(AK9:AK30)</f>
        <v>3</v>
      </c>
      <c r="AL31" s="173">
        <f>SUM(AL9:AL30)</f>
        <v>3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199" t="s">
        <v>7</v>
      </c>
      <c r="D34" s="200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1"/>
      <c r="AQ39" s="202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5"/>
      <c r="D80" s="205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205"/>
      <c r="D82" s="205"/>
      <c r="E82" s="205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205"/>
      <c r="D83" s="205"/>
    </row>
  </sheetData>
  <mergeCells count="14">
    <mergeCell ref="C80:D80"/>
    <mergeCell ref="C82:E82"/>
    <mergeCell ref="C83:D83"/>
    <mergeCell ref="AF6:AK6"/>
    <mergeCell ref="C8:D8"/>
    <mergeCell ref="AM22:AN22"/>
    <mergeCell ref="C34:D34"/>
    <mergeCell ref="AP39:AQ39"/>
    <mergeCell ref="A1:P1"/>
    <mergeCell ref="Q1:AL1"/>
    <mergeCell ref="A2:P2"/>
    <mergeCell ref="Q2:AL2"/>
    <mergeCell ref="A4:AL4"/>
    <mergeCell ref="A5:AL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4" zoomScale="55" zoomScaleNormal="55" workbookViewId="0">
      <selection activeCell="AF21" sqref="AF21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6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132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 t="s">
        <v>778</v>
      </c>
      <c r="O9" s="96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 t="s">
        <v>10</v>
      </c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 t="s">
        <v>9</v>
      </c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2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 t="s">
        <v>9</v>
      </c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 t="s">
        <v>10</v>
      </c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2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 t="s">
        <v>10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1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 t="s">
        <v>10</v>
      </c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 t="s">
        <v>10</v>
      </c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 t="s">
        <v>8</v>
      </c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 t="s">
        <v>9</v>
      </c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2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5" t="s">
        <v>16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76">
        <f>SUM(AJ9:AJ42)</f>
        <v>4</v>
      </c>
      <c r="AK44" s="76">
        <f>SUM(AK9:AK42)</f>
        <v>12</v>
      </c>
      <c r="AL44" s="76">
        <f>SUM(AL9:AL42)</f>
        <v>7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16" t="s">
        <v>17</v>
      </c>
      <c r="B46" s="216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8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207" t="s">
        <v>7</v>
      </c>
      <c r="D47" s="20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3"/>
      <c r="AQ48" s="214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3"/>
      <c r="AQ62" s="214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5" t="s">
        <v>16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205"/>
      <c r="D84" s="205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05"/>
      <c r="D87" s="205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05"/>
      <c r="D88" s="205"/>
      <c r="E88" s="205"/>
      <c r="F88" s="205"/>
      <c r="G88" s="20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05"/>
      <c r="D89" s="205"/>
      <c r="E89" s="20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205"/>
      <c r="D90" s="205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opLeftCell="A16" zoomScale="55" zoomScaleNormal="55" workbookViewId="0">
      <selection activeCell="U28" sqref="U28"/>
    </sheetView>
  </sheetViews>
  <sheetFormatPr defaultRowHeight="15.6"/>
  <cols>
    <col min="1" max="1" width="8.625" customWidth="1"/>
    <col min="2" max="2" width="26.875" customWidth="1"/>
    <col min="3" max="3" width="32.375" customWidth="1"/>
    <col min="4" max="4" width="19.87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133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 t="s">
        <v>8</v>
      </c>
      <c r="R21" s="74"/>
      <c r="S21" s="74"/>
      <c r="T21" s="74"/>
      <c r="U21" s="74" t="s">
        <v>8</v>
      </c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4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8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 t="s">
        <v>8</v>
      </c>
      <c r="R31" s="8"/>
      <c r="S31" s="8"/>
      <c r="T31" s="8" t="s">
        <v>9</v>
      </c>
      <c r="U31" s="8" t="s">
        <v>8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5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 t="s">
        <v>8</v>
      </c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5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5" t="s">
        <v>16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76">
        <f>SUM(AJ9:AJ53)</f>
        <v>18</v>
      </c>
      <c r="AK54" s="76">
        <f>SUM(AK9:AK53)</f>
        <v>3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16" t="s">
        <v>17</v>
      </c>
      <c r="B56" s="216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207" t="s">
        <v>7</v>
      </c>
      <c r="D57" s="20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3"/>
      <c r="AQ58" s="214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3"/>
      <c r="AQ71" s="214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5" t="s">
        <v>16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205"/>
      <c r="D92" s="205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205"/>
      <c r="D95" s="20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05"/>
      <c r="D96" s="205"/>
      <c r="E96" s="205"/>
      <c r="F96" s="205"/>
      <c r="G96" s="20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05"/>
      <c r="D97" s="205"/>
      <c r="E97" s="20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05"/>
      <c r="D98" s="205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7:E97"/>
    <mergeCell ref="C98:D98"/>
    <mergeCell ref="C96:G96"/>
    <mergeCell ref="C57:D57"/>
    <mergeCell ref="AP58:AQ58"/>
    <mergeCell ref="AP71:AQ71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A17" sqref="AA17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134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 t="s">
        <v>8</v>
      </c>
      <c r="R9" s="96" t="s">
        <v>8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8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 t="s">
        <v>8</v>
      </c>
      <c r="S10" s="96"/>
      <c r="T10" s="96"/>
      <c r="U10" s="96" t="s">
        <v>10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 t="s">
        <v>8</v>
      </c>
      <c r="R12" s="96"/>
      <c r="S12" s="96"/>
      <c r="T12" s="96" t="s">
        <v>9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1</v>
      </c>
      <c r="AK12" s="74">
        <f t="shared" si="0"/>
        <v>2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66.75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 t="s">
        <v>8</v>
      </c>
      <c r="R17" s="96" t="s">
        <v>8</v>
      </c>
      <c r="S17" s="96"/>
      <c r="T17" s="96" t="s">
        <v>8</v>
      </c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8</v>
      </c>
      <c r="AK17" s="74">
        <f t="shared" si="0"/>
        <v>0</v>
      </c>
      <c r="AL17" s="74">
        <f t="shared" si="1"/>
        <v>1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 t="s">
        <v>9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1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1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 t="s">
        <v>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1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 t="s">
        <v>9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 t="s">
        <v>8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5" t="s">
        <v>16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76">
        <f>SUM(AJ9:AJ39)</f>
        <v>29</v>
      </c>
      <c r="AK43" s="76">
        <f>SUM(AK9:AK39)</f>
        <v>12</v>
      </c>
      <c r="AL43" s="76">
        <f>SUM(AL9:AL39)</f>
        <v>7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16" t="s">
        <v>17</v>
      </c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8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207" t="s">
        <v>7</v>
      </c>
      <c r="D46" s="20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3"/>
      <c r="AQ47" s="214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3"/>
      <c r="AQ60" s="214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5" t="s">
        <v>16</v>
      </c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205"/>
      <c r="D79" s="205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05"/>
      <c r="D82" s="20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5"/>
      <c r="D83" s="205"/>
      <c r="E83" s="205"/>
      <c r="F83" s="205"/>
      <c r="G83" s="20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5"/>
      <c r="D84" s="205"/>
      <c r="E84" s="20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5"/>
      <c r="D85" s="20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tabSelected="1" topLeftCell="A22" zoomScale="55" zoomScaleNormal="55" workbookViewId="0">
      <selection activeCell="O37" sqref="O37"/>
    </sheetView>
  </sheetViews>
  <sheetFormatPr defaultColWidth="9.375" defaultRowHeight="17.399999999999999"/>
  <cols>
    <col min="1" max="1" width="8.625" style="47" customWidth="1"/>
    <col min="2" max="2" width="26.875" style="47" customWidth="1"/>
    <col min="3" max="3" width="29.625" style="47" customWidth="1"/>
    <col min="4" max="4" width="11.625" style="47" customWidth="1"/>
    <col min="5" max="35" width="7" style="47" customWidth="1"/>
    <col min="36" max="38" width="8.375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6" t="s">
        <v>764</v>
      </c>
      <c r="AG6" s="206"/>
      <c r="AH6" s="206"/>
      <c r="AI6" s="206"/>
      <c r="AJ6" s="206"/>
      <c r="AK6" s="206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 t="s">
        <v>8</v>
      </c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1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 t="s">
        <v>8</v>
      </c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1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 t="s">
        <v>10</v>
      </c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1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 t="s">
        <v>8</v>
      </c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197"/>
      <c r="AN22" s="198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9</v>
      </c>
      <c r="G24" s="8" t="s">
        <v>9</v>
      </c>
      <c r="H24" s="8"/>
      <c r="I24" s="83" t="s">
        <v>9</v>
      </c>
      <c r="J24" s="8" t="s">
        <v>9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 t="s">
        <v>8</v>
      </c>
      <c r="U24" s="8" t="s">
        <v>10</v>
      </c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2</v>
      </c>
      <c r="AK24" s="4">
        <f t="shared" si="0"/>
        <v>4</v>
      </c>
      <c r="AL24" s="4">
        <f t="shared" si="1"/>
        <v>1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 t="s">
        <v>8</v>
      </c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 t="s">
        <v>8</v>
      </c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94"/>
      <c r="B31" s="135"/>
      <c r="C31" s="135" t="s">
        <v>780</v>
      </c>
      <c r="D31" s="136" t="s">
        <v>93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 t="s">
        <v>8</v>
      </c>
      <c r="U31" s="146" t="s">
        <v>8</v>
      </c>
      <c r="V31" s="147"/>
      <c r="W31" s="147"/>
      <c r="X31" s="146"/>
      <c r="Y31" s="146"/>
      <c r="Z31" s="146"/>
      <c r="AA31" s="146"/>
      <c r="AB31" s="146"/>
      <c r="AC31" s="146"/>
      <c r="AD31" s="147"/>
      <c r="AE31" s="146"/>
      <c r="AF31" s="146"/>
      <c r="AG31" s="146"/>
      <c r="AH31" s="146"/>
      <c r="AI31" s="146"/>
      <c r="AJ31" s="4">
        <f t="shared" ref="AJ31" si="6">COUNTIF(E31:AI31,"K")+2*COUNTIF(E31:AI31,"2K")+COUNTIF(E31:AI31,"TK")+COUNTIF(E31:AI31,"KT")</f>
        <v>2</v>
      </c>
      <c r="AK31" s="4">
        <f t="shared" ref="AK31" si="7">COUNTIF(E31:AI31,"P")+2*COUNTIF(F31:AJ31,"2P")</f>
        <v>0</v>
      </c>
      <c r="AL31" s="4">
        <f t="shared" ref="AL31" si="8">COUNTIF(E31:AI31,"T")+2*COUNTIF(E31:AI31,"2T")+COUNTIF(E31:AI31,"TK")+COUNTIF(E31:AI31,"KT")</f>
        <v>0</v>
      </c>
      <c r="AM31" s="196"/>
      <c r="AN31" s="196"/>
      <c r="AO31" s="196"/>
    </row>
    <row r="32" spans="1:41" s="50" customFormat="1" ht="30" customHeight="1">
      <c r="A32" s="63"/>
      <c r="B32" s="43"/>
      <c r="C32" s="5"/>
      <c r="D32" s="6"/>
      <c r="E32" s="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3">
        <f>SUM(AJ9:AJ30)</f>
        <v>8</v>
      </c>
      <c r="AK32" s="63">
        <f>SUM(AK9:AK30)</f>
        <v>4</v>
      </c>
      <c r="AL32" s="63">
        <f>SUM(AL9:AL30)</f>
        <v>6</v>
      </c>
      <c r="AM32" s="62"/>
      <c r="AN32" s="62"/>
    </row>
    <row r="33" spans="1:43" s="50" customFormat="1" ht="30" customHeight="1">
      <c r="A33" s="63"/>
      <c r="B33" s="66"/>
      <c r="C33" s="66"/>
      <c r="D33" s="66"/>
      <c r="E33" s="6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2"/>
      <c r="AN33" s="62"/>
    </row>
    <row r="34" spans="1:43" s="50" customFormat="1" ht="30" customHeight="1">
      <c r="A34" s="63"/>
      <c r="B34" s="11"/>
      <c r="C34" s="12"/>
      <c r="D34" s="12"/>
      <c r="E34" s="13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44" t="s">
        <v>18</v>
      </c>
      <c r="AK34" s="44" t="s">
        <v>19</v>
      </c>
      <c r="AL34" s="44" t="s">
        <v>20</v>
      </c>
      <c r="AM34" s="54" t="s">
        <v>21</v>
      </c>
      <c r="AN34" s="54" t="s">
        <v>22</v>
      </c>
      <c r="AO34" s="54" t="s">
        <v>23</v>
      </c>
      <c r="AP34" s="62"/>
      <c r="AQ34" s="62"/>
    </row>
    <row r="35" spans="1:43" s="50" customFormat="1" ht="30" customHeight="1">
      <c r="A35" s="63" t="s">
        <v>5</v>
      </c>
      <c r="B35" s="114"/>
      <c r="C35" s="199" t="s">
        <v>7</v>
      </c>
      <c r="D35" s="200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1" t="s">
        <v>24</v>
      </c>
      <c r="AK35" s="31" t="s">
        <v>25</v>
      </c>
      <c r="AL35" s="31" t="s">
        <v>26</v>
      </c>
      <c r="AM35" s="31" t="s">
        <v>27</v>
      </c>
      <c r="AN35" s="55" t="s">
        <v>28</v>
      </c>
      <c r="AO35" s="55" t="s">
        <v>29</v>
      </c>
      <c r="AP35" s="62"/>
      <c r="AQ35" s="62"/>
    </row>
    <row r="36" spans="1:43" s="50" customFormat="1" ht="30" customHeight="1">
      <c r="A36" s="164">
        <v>1</v>
      </c>
      <c r="B36" s="181" t="s">
        <v>453</v>
      </c>
      <c r="C36" s="135" t="s">
        <v>454</v>
      </c>
      <c r="D36" s="136" t="s">
        <v>89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3">
        <f>COUNTIF(E36:AI36,"BT")</f>
        <v>0</v>
      </c>
      <c r="AK36" s="33">
        <f>COUNTIF(F36:AJ36,"D")</f>
        <v>0</v>
      </c>
      <c r="AL36" s="33">
        <f>COUNTIF(G36:AK36,"ĐP")</f>
        <v>0</v>
      </c>
      <c r="AM36" s="33">
        <f t="shared" ref="AM36:AM40" si="9">COUNTIF(H45:AL45,"CT")</f>
        <v>0</v>
      </c>
      <c r="AN36" s="33">
        <f t="shared" ref="AN36:AN49" si="10">COUNTIF(I36:AM36,"HT")</f>
        <v>0</v>
      </c>
      <c r="AO36" s="33">
        <f t="shared" ref="AO36:AO49" si="11">COUNTIF(J36:AN36,"VK")</f>
        <v>0</v>
      </c>
      <c r="AP36" s="62"/>
      <c r="AQ36" s="62"/>
    </row>
    <row r="37" spans="1:43" s="50" customFormat="1" ht="30" customHeight="1">
      <c r="A37" s="164">
        <v>2</v>
      </c>
      <c r="B37" s="181">
        <v>2010010038</v>
      </c>
      <c r="C37" s="135" t="s">
        <v>774</v>
      </c>
      <c r="D37" s="136" t="s">
        <v>61</v>
      </c>
      <c r="E37" s="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3">
        <f t="shared" ref="AJ37:AJ49" si="12">COUNTIF(E37:AI37,"BT")</f>
        <v>0</v>
      </c>
      <c r="AK37" s="33">
        <f t="shared" ref="AK37:AK58" si="13">COUNTIF(F37:AJ37,"D")</f>
        <v>0</v>
      </c>
      <c r="AL37" s="33">
        <f t="shared" ref="AL37:AL58" si="14">COUNTIF(G37:AK37,"ĐP")</f>
        <v>0</v>
      </c>
      <c r="AM37" s="33">
        <f t="shared" si="9"/>
        <v>0</v>
      </c>
      <c r="AN37" s="33">
        <f t="shared" si="10"/>
        <v>0</v>
      </c>
      <c r="AO37" s="33">
        <f t="shared" si="11"/>
        <v>0</v>
      </c>
      <c r="AP37" s="62"/>
      <c r="AQ37" s="62"/>
    </row>
    <row r="38" spans="1:43" s="50" customFormat="1" ht="30" customHeight="1">
      <c r="A38" s="164">
        <v>3</v>
      </c>
      <c r="B38" s="181" t="s">
        <v>656</v>
      </c>
      <c r="C38" s="135" t="s">
        <v>657</v>
      </c>
      <c r="D38" s="183" t="s">
        <v>49</v>
      </c>
      <c r="E38" s="1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12"/>
        <v>0</v>
      </c>
      <c r="AK38" s="33">
        <f t="shared" si="13"/>
        <v>0</v>
      </c>
      <c r="AL38" s="33">
        <f t="shared" si="14"/>
        <v>0</v>
      </c>
      <c r="AM38" s="33">
        <f t="shared" si="9"/>
        <v>0</v>
      </c>
      <c r="AN38" s="33">
        <f t="shared" si="10"/>
        <v>0</v>
      </c>
      <c r="AO38" s="33">
        <f t="shared" si="11"/>
        <v>0</v>
      </c>
      <c r="AP38" s="62"/>
      <c r="AQ38" s="62"/>
    </row>
    <row r="39" spans="1:43" s="50" customFormat="1" ht="30" customHeight="1">
      <c r="A39" s="164">
        <v>4</v>
      </c>
      <c r="B39" s="181" t="s">
        <v>457</v>
      </c>
      <c r="C39" s="135" t="s">
        <v>458</v>
      </c>
      <c r="D39" s="136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12"/>
        <v>0</v>
      </c>
      <c r="AK39" s="33">
        <f t="shared" si="13"/>
        <v>0</v>
      </c>
      <c r="AL39" s="33">
        <f t="shared" si="14"/>
        <v>0</v>
      </c>
      <c r="AM39" s="33">
        <f t="shared" si="9"/>
        <v>0</v>
      </c>
      <c r="AN39" s="33">
        <f t="shared" si="10"/>
        <v>0</v>
      </c>
      <c r="AO39" s="33">
        <f t="shared" si="11"/>
        <v>0</v>
      </c>
      <c r="AP39" s="62"/>
      <c r="AQ39" s="62"/>
    </row>
    <row r="40" spans="1:43" s="50" customFormat="1" ht="30" customHeight="1">
      <c r="A40" s="164">
        <v>5</v>
      </c>
      <c r="B40" s="181" t="s">
        <v>661</v>
      </c>
      <c r="C40" s="135" t="s">
        <v>39</v>
      </c>
      <c r="D40" s="183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12"/>
        <v>0</v>
      </c>
      <c r="AK40" s="33">
        <f t="shared" si="13"/>
        <v>0</v>
      </c>
      <c r="AL40" s="33">
        <f t="shared" si="14"/>
        <v>0</v>
      </c>
      <c r="AM40" s="33">
        <f t="shared" si="9"/>
        <v>0</v>
      </c>
      <c r="AN40" s="33">
        <f t="shared" si="10"/>
        <v>0</v>
      </c>
      <c r="AO40" s="33">
        <f t="shared" si="11"/>
        <v>0</v>
      </c>
      <c r="AP40" s="201"/>
      <c r="AQ40" s="202"/>
    </row>
    <row r="41" spans="1:43" s="50" customFormat="1" ht="30" customHeight="1">
      <c r="A41" s="164">
        <v>6</v>
      </c>
      <c r="B41" s="181" t="s">
        <v>662</v>
      </c>
      <c r="C41" s="135" t="s">
        <v>42</v>
      </c>
      <c r="D41" s="183" t="s">
        <v>543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12"/>
        <v>0</v>
      </c>
      <c r="AK41" s="33">
        <f t="shared" si="13"/>
        <v>0</v>
      </c>
      <c r="AL41" s="33">
        <f t="shared" si="14"/>
        <v>0</v>
      </c>
      <c r="AM41" s="33" t="e">
        <f>COUNTIF(#REF!,"CT")</f>
        <v>#REF!</v>
      </c>
      <c r="AN41" s="33">
        <f t="shared" si="10"/>
        <v>0</v>
      </c>
      <c r="AO41" s="33">
        <f t="shared" si="11"/>
        <v>0</v>
      </c>
    </row>
    <row r="42" spans="1:43" s="50" customFormat="1" ht="30" customHeight="1">
      <c r="A42" s="164">
        <v>7</v>
      </c>
      <c r="B42" s="181" t="s">
        <v>470</v>
      </c>
      <c r="C42" s="133" t="s">
        <v>471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12"/>
        <v>0</v>
      </c>
      <c r="AK42" s="33">
        <f t="shared" si="13"/>
        <v>0</v>
      </c>
      <c r="AL42" s="33">
        <f t="shared" si="14"/>
        <v>0</v>
      </c>
      <c r="AM42" s="33" t="e">
        <f>COUNTIF(#REF!,"CT")</f>
        <v>#REF!</v>
      </c>
      <c r="AN42" s="33">
        <f t="shared" si="10"/>
        <v>0</v>
      </c>
      <c r="AO42" s="33">
        <f t="shared" si="11"/>
        <v>0</v>
      </c>
    </row>
    <row r="43" spans="1:43" s="50" customFormat="1" ht="30" customHeight="1">
      <c r="A43" s="164">
        <v>8</v>
      </c>
      <c r="B43" s="181" t="s">
        <v>469</v>
      </c>
      <c r="C43" s="135" t="s">
        <v>101</v>
      </c>
      <c r="D43" s="136" t="s">
        <v>30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12"/>
        <v>0</v>
      </c>
      <c r="AK43" s="33">
        <f t="shared" si="13"/>
        <v>0</v>
      </c>
      <c r="AL43" s="33">
        <f t="shared" si="14"/>
        <v>0</v>
      </c>
      <c r="AM43" s="33" t="e">
        <f>COUNTIF(#REF!,"CT")</f>
        <v>#REF!</v>
      </c>
      <c r="AN43" s="33">
        <f t="shared" si="10"/>
        <v>0</v>
      </c>
      <c r="AO43" s="33">
        <f t="shared" si="11"/>
        <v>0</v>
      </c>
    </row>
    <row r="44" spans="1:43" s="50" customFormat="1" ht="30" customHeight="1">
      <c r="A44" s="164">
        <v>9</v>
      </c>
      <c r="B44" s="181" t="s">
        <v>472</v>
      </c>
      <c r="C44" s="135" t="s">
        <v>95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12"/>
        <v>0</v>
      </c>
      <c r="AK44" s="33">
        <f t="shared" si="13"/>
        <v>0</v>
      </c>
      <c r="AL44" s="33">
        <f t="shared" si="14"/>
        <v>0</v>
      </c>
      <c r="AM44" s="33" t="e">
        <f>COUNTIF(#REF!,"CT")</f>
        <v>#REF!</v>
      </c>
      <c r="AN44" s="33">
        <f t="shared" si="10"/>
        <v>0</v>
      </c>
      <c r="AO44" s="33">
        <f t="shared" si="11"/>
        <v>0</v>
      </c>
    </row>
    <row r="45" spans="1:43" s="50" customFormat="1" ht="30" customHeight="1">
      <c r="A45" s="164">
        <v>10</v>
      </c>
      <c r="B45" s="181" t="s">
        <v>473</v>
      </c>
      <c r="C45" s="135" t="s">
        <v>474</v>
      </c>
      <c r="D45" s="136" t="s">
        <v>313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12"/>
        <v>0</v>
      </c>
      <c r="AK45" s="33">
        <f t="shared" si="13"/>
        <v>0</v>
      </c>
      <c r="AL45" s="33">
        <f t="shared" si="14"/>
        <v>0</v>
      </c>
      <c r="AM45" s="33" t="e">
        <f>COUNTIF(#REF!,"CT")</f>
        <v>#REF!</v>
      </c>
      <c r="AN45" s="33">
        <f t="shared" si="10"/>
        <v>0</v>
      </c>
      <c r="AO45" s="33">
        <f t="shared" si="11"/>
        <v>0</v>
      </c>
    </row>
    <row r="46" spans="1:43" s="50" customFormat="1" ht="30" customHeight="1">
      <c r="A46" s="164">
        <v>11</v>
      </c>
      <c r="B46" s="181" t="s">
        <v>670</v>
      </c>
      <c r="C46" s="135" t="s">
        <v>37</v>
      </c>
      <c r="D46" s="183" t="s">
        <v>671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12"/>
        <v>0</v>
      </c>
      <c r="AK46" s="33">
        <f t="shared" si="13"/>
        <v>0</v>
      </c>
      <c r="AL46" s="33">
        <f t="shared" si="14"/>
        <v>0</v>
      </c>
      <c r="AM46" s="33" t="e">
        <f>COUNTIF(#REF!,"CT")</f>
        <v>#REF!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64">
        <v>12</v>
      </c>
      <c r="B47" s="181" t="s">
        <v>482</v>
      </c>
      <c r="C47" s="135" t="s">
        <v>73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12"/>
        <v>0</v>
      </c>
      <c r="AK47" s="33">
        <f t="shared" si="13"/>
        <v>0</v>
      </c>
      <c r="AL47" s="33">
        <f t="shared" si="14"/>
        <v>0</v>
      </c>
      <c r="AM47" s="33">
        <f t="shared" ref="AM47:AM49" si="15">COUNTIF(H58:AL58,"CT")</f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64">
        <v>13</v>
      </c>
      <c r="B48" s="181" t="s">
        <v>672</v>
      </c>
      <c r="C48" s="135" t="s">
        <v>39</v>
      </c>
      <c r="D48" s="183" t="s">
        <v>62</v>
      </c>
      <c r="E48" s="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3">
        <f t="shared" si="12"/>
        <v>0</v>
      </c>
      <c r="AK48" s="33">
        <f t="shared" si="13"/>
        <v>0</v>
      </c>
      <c r="AL48" s="33">
        <f t="shared" si="14"/>
        <v>0</v>
      </c>
      <c r="AM48" s="33">
        <f t="shared" si="15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64">
        <v>14</v>
      </c>
      <c r="B49" s="181" t="s">
        <v>488</v>
      </c>
      <c r="C49" s="135" t="s">
        <v>489</v>
      </c>
      <c r="D49" s="136" t="s">
        <v>13</v>
      </c>
      <c r="E49" s="3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12"/>
        <v>0</v>
      </c>
      <c r="AK49" s="33">
        <f t="shared" si="13"/>
        <v>0</v>
      </c>
      <c r="AL49" s="33">
        <f t="shared" si="14"/>
        <v>0</v>
      </c>
      <c r="AM49" s="33">
        <f t="shared" si="15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64">
        <v>15</v>
      </c>
      <c r="B50" s="181" t="s">
        <v>451</v>
      </c>
      <c r="C50" s="133" t="s">
        <v>452</v>
      </c>
      <c r="D50" s="136" t="s">
        <v>79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ref="AJ50:AJ57" si="16">COUNTIF(E50:AI50,"BT")</f>
        <v>0</v>
      </c>
      <c r="AK50" s="33">
        <f t="shared" ref="AK50:AK57" si="17">COUNTIF(F50:AJ50,"D")</f>
        <v>0</v>
      </c>
      <c r="AL50" s="33">
        <f t="shared" ref="AL50:AL57" si="18">COUNTIF(G50:AK50,"ĐP")</f>
        <v>0</v>
      </c>
      <c r="AM50" s="33">
        <f t="shared" ref="AM50:AM57" si="19">COUNTIF(H61:AL61,"CT")</f>
        <v>0</v>
      </c>
      <c r="AN50" s="33">
        <f t="shared" ref="AN50:AN57" si="20">COUNTIF(I50:AM50,"HT")</f>
        <v>0</v>
      </c>
      <c r="AO50" s="33">
        <f t="shared" ref="AO50:AO57" si="21">COUNTIF(J50:AN50,"VK")</f>
        <v>0</v>
      </c>
    </row>
    <row r="51" spans="1:41" s="50" customFormat="1" ht="30" customHeight="1">
      <c r="A51" s="164">
        <v>16</v>
      </c>
      <c r="B51" s="181" t="s">
        <v>496</v>
      </c>
      <c r="C51" s="135" t="s">
        <v>497</v>
      </c>
      <c r="D51" s="136" t="s">
        <v>498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6"/>
        <v>0</v>
      </c>
      <c r="AK51" s="33">
        <f t="shared" si="17"/>
        <v>0</v>
      </c>
      <c r="AL51" s="33">
        <f t="shared" si="18"/>
        <v>0</v>
      </c>
      <c r="AM51" s="33">
        <f t="shared" si="19"/>
        <v>0</v>
      </c>
      <c r="AN51" s="33">
        <f t="shared" si="20"/>
        <v>0</v>
      </c>
      <c r="AO51" s="33">
        <f t="shared" si="21"/>
        <v>0</v>
      </c>
    </row>
    <row r="52" spans="1:41" s="50" customFormat="1" ht="30" customHeight="1">
      <c r="A52" s="164">
        <v>17</v>
      </c>
      <c r="B52" s="181" t="s">
        <v>679</v>
      </c>
      <c r="C52" s="135" t="s">
        <v>58</v>
      </c>
      <c r="D52" s="183" t="s">
        <v>54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6"/>
        <v>0</v>
      </c>
      <c r="AK52" s="33">
        <f t="shared" si="17"/>
        <v>0</v>
      </c>
      <c r="AL52" s="33">
        <f t="shared" si="18"/>
        <v>0</v>
      </c>
      <c r="AM52" s="33">
        <f t="shared" si="19"/>
        <v>0</v>
      </c>
      <c r="AN52" s="33">
        <f t="shared" si="20"/>
        <v>0</v>
      </c>
      <c r="AO52" s="33">
        <f t="shared" si="21"/>
        <v>0</v>
      </c>
    </row>
    <row r="53" spans="1:41" s="50" customFormat="1" ht="30" customHeight="1">
      <c r="A53" s="164">
        <v>18</v>
      </c>
      <c r="B53" s="181" t="s">
        <v>499</v>
      </c>
      <c r="C53" s="135" t="s">
        <v>500</v>
      </c>
      <c r="D53" s="136" t="s">
        <v>55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6"/>
        <v>0</v>
      </c>
      <c r="AK53" s="33">
        <f t="shared" si="17"/>
        <v>0</v>
      </c>
      <c r="AL53" s="33">
        <f t="shared" si="18"/>
        <v>0</v>
      </c>
      <c r="AM53" s="33">
        <f t="shared" si="19"/>
        <v>0</v>
      </c>
      <c r="AN53" s="33">
        <f t="shared" si="20"/>
        <v>0</v>
      </c>
      <c r="AO53" s="33">
        <f t="shared" si="21"/>
        <v>0</v>
      </c>
    </row>
    <row r="54" spans="1:41" s="50" customFormat="1" ht="30" customHeight="1">
      <c r="A54" s="164">
        <v>19</v>
      </c>
      <c r="B54" s="181" t="s">
        <v>502</v>
      </c>
      <c r="C54" s="135" t="s">
        <v>47</v>
      </c>
      <c r="D54" s="136" t="s">
        <v>503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6"/>
        <v>0</v>
      </c>
      <c r="AK54" s="33">
        <f t="shared" si="17"/>
        <v>0</v>
      </c>
      <c r="AL54" s="33">
        <f t="shared" si="18"/>
        <v>0</v>
      </c>
      <c r="AM54" s="33">
        <f t="shared" si="19"/>
        <v>0</v>
      </c>
      <c r="AN54" s="33">
        <f t="shared" si="20"/>
        <v>0</v>
      </c>
      <c r="AO54" s="33">
        <f t="shared" si="21"/>
        <v>0</v>
      </c>
    </row>
    <row r="55" spans="1:41" s="50" customFormat="1" ht="30" customHeight="1">
      <c r="A55" s="164">
        <v>20</v>
      </c>
      <c r="B55" s="181" t="s">
        <v>504</v>
      </c>
      <c r="C55" s="135" t="s">
        <v>70</v>
      </c>
      <c r="D55" s="136" t="s">
        <v>14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6"/>
        <v>0</v>
      </c>
      <c r="AK55" s="33">
        <f t="shared" si="17"/>
        <v>0</v>
      </c>
      <c r="AL55" s="33">
        <f t="shared" si="18"/>
        <v>0</v>
      </c>
      <c r="AM55" s="33">
        <f t="shared" si="19"/>
        <v>0</v>
      </c>
      <c r="AN55" s="33">
        <f t="shared" si="20"/>
        <v>0</v>
      </c>
      <c r="AO55" s="33">
        <f t="shared" si="21"/>
        <v>0</v>
      </c>
    </row>
    <row r="56" spans="1:41" s="50" customFormat="1" ht="30" customHeight="1">
      <c r="A56" s="164">
        <v>21</v>
      </c>
      <c r="B56" s="181" t="s">
        <v>508</v>
      </c>
      <c r="C56" s="135" t="s">
        <v>509</v>
      </c>
      <c r="D56" s="136" t="s">
        <v>91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6"/>
        <v>0</v>
      </c>
      <c r="AK56" s="33">
        <f t="shared" si="17"/>
        <v>0</v>
      </c>
      <c r="AL56" s="33">
        <f t="shared" si="18"/>
        <v>0</v>
      </c>
      <c r="AM56" s="33">
        <f t="shared" si="19"/>
        <v>0</v>
      </c>
      <c r="AN56" s="33">
        <f t="shared" si="20"/>
        <v>0</v>
      </c>
      <c r="AO56" s="33">
        <f t="shared" si="21"/>
        <v>0</v>
      </c>
    </row>
    <row r="57" spans="1:41" s="50" customFormat="1" ht="30" customHeight="1">
      <c r="A57" s="164">
        <v>22</v>
      </c>
      <c r="B57" s="181" t="s">
        <v>512</v>
      </c>
      <c r="C57" s="135" t="s">
        <v>513</v>
      </c>
      <c r="D57" s="136" t="s">
        <v>75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16"/>
        <v>0</v>
      </c>
      <c r="AK57" s="33">
        <f t="shared" si="17"/>
        <v>0</v>
      </c>
      <c r="AL57" s="33">
        <f t="shared" si="18"/>
        <v>0</v>
      </c>
      <c r="AM57" s="33">
        <f t="shared" si="19"/>
        <v>0</v>
      </c>
      <c r="AN57" s="33">
        <f t="shared" si="20"/>
        <v>0</v>
      </c>
      <c r="AO57" s="33">
        <f t="shared" si="21"/>
        <v>0</v>
      </c>
    </row>
    <row r="58" spans="1:41">
      <c r="A58" s="65" t="s">
        <v>16</v>
      </c>
      <c r="B58" s="144"/>
      <c r="C58" s="144"/>
      <c r="D58" s="14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>COUNTIF(E58:AI58,"BT")</f>
        <v>0</v>
      </c>
      <c r="AK58" s="33">
        <f t="shared" si="13"/>
        <v>0</v>
      </c>
      <c r="AL58" s="33">
        <f t="shared" si="14"/>
        <v>0</v>
      </c>
      <c r="AM58" s="63" t="e">
        <f>SUM(AM36:AM57)</f>
        <v>#REF!</v>
      </c>
      <c r="AN58" s="63">
        <f>SUM(AN34:AN57)</f>
        <v>0</v>
      </c>
      <c r="AO58" s="63">
        <f>SUM(AO34:AO57)</f>
        <v>0</v>
      </c>
    </row>
    <row r="59" spans="1:41">
      <c r="C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205"/>
      <c r="D60" s="205"/>
      <c r="F60" s="58"/>
      <c r="G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58"/>
      <c r="D61" s="58"/>
      <c r="E61" s="5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205"/>
      <c r="D62" s="205"/>
      <c r="E62" s="20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41">
      <c r="C63" s="205"/>
      <c r="D63" s="205"/>
    </row>
  </sheetData>
  <mergeCells count="14">
    <mergeCell ref="C63:D63"/>
    <mergeCell ref="C62:E62"/>
    <mergeCell ref="C60:D60"/>
    <mergeCell ref="C35:D35"/>
    <mergeCell ref="A1:P1"/>
    <mergeCell ref="AP40:AQ40"/>
    <mergeCell ref="A5:AL5"/>
    <mergeCell ref="AF6:AK6"/>
    <mergeCell ref="C8:D8"/>
    <mergeCell ref="Q1:AL1"/>
    <mergeCell ref="A2:P2"/>
    <mergeCell ref="Q2:AL2"/>
    <mergeCell ref="A4:AL4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4" zoomScale="55" zoomScaleNormal="55" workbookViewId="0">
      <selection activeCell="T20" sqref="T20"/>
    </sheetView>
  </sheetViews>
  <sheetFormatPr defaultColWidth="9.375" defaultRowHeight="17.399999999999999"/>
  <cols>
    <col min="1" max="1" width="8.625" style="47" customWidth="1"/>
    <col min="2" max="2" width="26.875" style="47" customWidth="1"/>
    <col min="3" max="3" width="29.625" style="47" customWidth="1"/>
    <col min="4" max="4" width="14.625" style="47" customWidth="1"/>
    <col min="5" max="35" width="7" style="47" customWidth="1"/>
    <col min="36" max="38" width="8.375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6" t="s">
        <v>765</v>
      </c>
      <c r="AG6" s="206"/>
      <c r="AH6" s="206"/>
      <c r="AI6" s="206"/>
      <c r="AJ6" s="206"/>
      <c r="AK6" s="20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 t="s">
        <v>10</v>
      </c>
      <c r="U20" s="96" t="s">
        <v>8</v>
      </c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3</v>
      </c>
      <c r="AK20" s="3">
        <f t="shared" si="0"/>
        <v>2</v>
      </c>
      <c r="AL20" s="3">
        <f t="shared" si="1"/>
        <v>4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 t="s">
        <v>9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1</v>
      </c>
      <c r="AL22" s="3">
        <f t="shared" si="1"/>
        <v>0</v>
      </c>
      <c r="AM22" s="201"/>
      <c r="AN22" s="202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1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5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 t="s">
        <v>8</v>
      </c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8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 t="s">
        <v>8</v>
      </c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5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 t="s">
        <v>8</v>
      </c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4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 t="s">
        <v>8</v>
      </c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4</v>
      </c>
      <c r="AK42" s="3">
        <f t="shared" si="0"/>
        <v>0</v>
      </c>
      <c r="AL42" s="3">
        <f t="shared" si="1"/>
        <v>1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201"/>
      <c r="AN44" s="202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9" t="s">
        <v>16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3">
        <f>SUM(AJ9:AJ45)</f>
        <v>47</v>
      </c>
      <c r="AK46" s="3">
        <f>SUM(AK9:AK45)</f>
        <v>5</v>
      </c>
      <c r="AL46" s="3">
        <f>SUM(AL9:AL45)</f>
        <v>18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10" t="s">
        <v>17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1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207" t="s">
        <v>7</v>
      </c>
      <c r="D49" s="208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1"/>
      <c r="AQ57" s="202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9" t="s">
        <v>16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205"/>
      <c r="D86" s="205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205"/>
      <c r="D89" s="20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205"/>
      <c r="D90" s="205"/>
      <c r="E90" s="205"/>
      <c r="F90" s="205"/>
      <c r="G90" s="20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205"/>
      <c r="D91" s="205"/>
      <c r="E91" s="205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205"/>
      <c r="D92" s="20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9:D49"/>
    <mergeCell ref="AM44:AN44"/>
    <mergeCell ref="AP57:AQ57"/>
    <mergeCell ref="A85:AI85"/>
    <mergeCell ref="C86:D86"/>
    <mergeCell ref="C89:D89"/>
    <mergeCell ref="AM22:AN22"/>
    <mergeCell ref="A46:AI46"/>
    <mergeCell ref="A48:AI4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3" zoomScale="55" zoomScaleNormal="55" workbookViewId="0">
      <selection activeCell="U23" sqref="U23"/>
    </sheetView>
  </sheetViews>
  <sheetFormatPr defaultColWidth="9.375" defaultRowHeight="17.399999999999999"/>
  <cols>
    <col min="1" max="1" width="8.625" style="47" customWidth="1"/>
    <col min="2" max="2" width="26.875" style="47" customWidth="1"/>
    <col min="3" max="3" width="29.625" style="47" customWidth="1"/>
    <col min="4" max="4" width="11.625" style="47" customWidth="1"/>
    <col min="5" max="35" width="7" style="47" customWidth="1"/>
    <col min="36" max="38" width="8.375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516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6" t="s">
        <v>766</v>
      </c>
      <c r="AG6" s="206"/>
      <c r="AH6" s="206"/>
      <c r="AI6" s="206"/>
      <c r="AJ6" s="206"/>
      <c r="AK6" s="20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2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4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5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1"/>
      <c r="AN22" s="202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 t="s">
        <v>10</v>
      </c>
      <c r="V25" s="96"/>
      <c r="W25" s="96"/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1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 t="s">
        <v>9</v>
      </c>
      <c r="U38" s="96" t="s">
        <v>9</v>
      </c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2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3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1"/>
      <c r="AQ42" s="202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 t="s">
        <v>9</v>
      </c>
      <c r="U43" s="96" t="s">
        <v>9</v>
      </c>
      <c r="V43" s="96"/>
      <c r="W43" s="96"/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199" t="s">
        <v>16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00"/>
      <c r="AJ45" s="3">
        <f>SUM(AJ9:AJ44)</f>
        <v>33</v>
      </c>
      <c r="AK45" s="3">
        <f>SUM(AK9:AK44)</f>
        <v>6</v>
      </c>
      <c r="AL45" s="3">
        <f>SUM(AL9:AL44)</f>
        <v>9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10" t="s">
        <v>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1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207" t="s">
        <v>7</v>
      </c>
      <c r="D48" s="208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1"/>
      <c r="AQ54" s="202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99" t="s">
        <v>16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00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205"/>
      <c r="D88" s="205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205"/>
      <c r="D91" s="205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205"/>
      <c r="D92" s="205"/>
      <c r="E92" s="205"/>
      <c r="F92" s="205"/>
      <c r="G92" s="20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205"/>
      <c r="D93" s="205"/>
      <c r="E93" s="205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205"/>
      <c r="D94" s="205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3:E93"/>
    <mergeCell ref="C94:D94"/>
    <mergeCell ref="C92:G92"/>
    <mergeCell ref="C48:D48"/>
    <mergeCell ref="AP42:AQ42"/>
    <mergeCell ref="AP54:AQ54"/>
    <mergeCell ref="A87:AI87"/>
    <mergeCell ref="C88:D88"/>
    <mergeCell ref="C91:D9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55" zoomScaleNormal="55" workbookViewId="0">
      <selection activeCell="T23" sqref="T23"/>
    </sheetView>
  </sheetViews>
  <sheetFormatPr defaultColWidth="9.375" defaultRowHeight="17.399999999999999"/>
  <cols>
    <col min="1" max="1" width="8.625" style="47" customWidth="1"/>
    <col min="2" max="2" width="26.875" style="47" customWidth="1"/>
    <col min="3" max="3" width="29.625" style="47" customWidth="1"/>
    <col min="4" max="4" width="14.125" style="47" customWidth="1"/>
    <col min="5" max="35" width="7" style="47" customWidth="1"/>
    <col min="36" max="38" width="8.375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6" t="s">
        <v>767</v>
      </c>
      <c r="AG6" s="206"/>
      <c r="AH6" s="206"/>
      <c r="AI6" s="206"/>
      <c r="AJ6" s="206"/>
      <c r="AK6" s="20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 t="s">
        <v>775</v>
      </c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197"/>
      <c r="AN21" s="198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 t="s">
        <v>9</v>
      </c>
      <c r="R22" s="97"/>
      <c r="S22" s="97"/>
      <c r="T22" s="97" t="s">
        <v>9</v>
      </c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2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 t="s">
        <v>8</v>
      </c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199" t="s">
        <v>16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00"/>
      <c r="AJ37" s="3">
        <f>SUM(AJ9:AJ36)</f>
        <v>6</v>
      </c>
      <c r="AK37" s="3">
        <f>SUM(AK9:AK36)</f>
        <v>6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10" t="s">
        <v>17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1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207" t="s">
        <v>7</v>
      </c>
      <c r="D40" s="20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1"/>
      <c r="AQ45" s="202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199" t="s">
        <v>16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00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205"/>
      <c r="D75" s="205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205"/>
      <c r="D78" s="20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205"/>
      <c r="D79" s="205"/>
      <c r="E79" s="205"/>
      <c r="F79" s="205"/>
      <c r="G79" s="20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5"/>
      <c r="D80" s="205"/>
      <c r="E80" s="20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205"/>
      <c r="D81" s="20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1:P1"/>
    <mergeCell ref="Q1:AL1"/>
    <mergeCell ref="A2:P2"/>
    <mergeCell ref="Q2:AL2"/>
    <mergeCell ref="A4:AL4"/>
    <mergeCell ref="C80:E80"/>
    <mergeCell ref="C81:D81"/>
    <mergeCell ref="C79:G79"/>
    <mergeCell ref="C40:D40"/>
    <mergeCell ref="A5:AL5"/>
    <mergeCell ref="AF6:AK6"/>
    <mergeCell ref="C8:D8"/>
    <mergeCell ref="AP45:AQ45"/>
    <mergeCell ref="A74:AI74"/>
    <mergeCell ref="C75:D75"/>
    <mergeCell ref="C78:D78"/>
    <mergeCell ref="AM21:AN21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Z18" sqref="Z18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4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9" t="s">
        <v>768</v>
      </c>
      <c r="AG6" s="219"/>
      <c r="AH6" s="219"/>
      <c r="AI6" s="219"/>
      <c r="AJ6" s="219"/>
      <c r="AK6" s="219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 t="s">
        <v>775</v>
      </c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 t="s">
        <v>10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1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3"/>
      <c r="AN22" s="214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 t="s">
        <v>9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1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1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 t="s">
        <v>9</v>
      </c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1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1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 t="s">
        <v>10</v>
      </c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1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13"/>
      <c r="AQ41" s="214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5" t="s">
        <v>16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41">
        <f>SUM(AJ9:AJ41)</f>
        <v>3</v>
      </c>
      <c r="AK43" s="41">
        <f>SUM(AK9:AK41)</f>
        <v>4</v>
      </c>
      <c r="AL43" s="41">
        <f>SUM(AL9:AL41)</f>
        <v>4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16" t="s">
        <v>17</v>
      </c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8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207" t="s">
        <v>7</v>
      </c>
      <c r="D46" s="20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3"/>
      <c r="AQ53" s="214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5" t="s">
        <v>16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8.600000000000001">
      <c r="A76" s="27"/>
      <c r="B76" s="27"/>
      <c r="C76" s="205"/>
      <c r="D76" s="205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8.600000000000001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8.60000000000000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8.600000000000001">
      <c r="C79" s="205"/>
      <c r="D79" s="20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8.600000000000001">
      <c r="C80" s="205"/>
      <c r="D80" s="205"/>
      <c r="E80" s="205"/>
      <c r="F80" s="205"/>
      <c r="G80" s="20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8.600000000000001">
      <c r="C81" s="205"/>
      <c r="D81" s="205"/>
      <c r="E81" s="20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8.600000000000001">
      <c r="C82" s="205"/>
      <c r="D82" s="20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1:P1"/>
    <mergeCell ref="Q1:AL1"/>
    <mergeCell ref="A2:P2"/>
    <mergeCell ref="Q2:AL2"/>
    <mergeCell ref="A4:AL4"/>
    <mergeCell ref="C82:D82"/>
    <mergeCell ref="C80:G80"/>
    <mergeCell ref="C46:D46"/>
    <mergeCell ref="A5:AL5"/>
    <mergeCell ref="AF6:AK6"/>
    <mergeCell ref="C8:D8"/>
    <mergeCell ref="C79:D79"/>
    <mergeCell ref="AM22:AN22"/>
    <mergeCell ref="A43:AI43"/>
    <mergeCell ref="A45:AI45"/>
    <mergeCell ref="C81:E81"/>
    <mergeCell ref="AP41:AQ41"/>
    <mergeCell ref="AP53:AQ53"/>
    <mergeCell ref="A75:AI75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Y13" sqref="Y13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129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778</v>
      </c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 t="s">
        <v>8</v>
      </c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2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 t="s">
        <v>8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1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 t="s">
        <v>8</v>
      </c>
      <c r="U25" s="96"/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2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 t="s">
        <v>8</v>
      </c>
      <c r="R33" s="96" t="s">
        <v>8</v>
      </c>
      <c r="S33" s="96"/>
      <c r="T33" s="96"/>
      <c r="U33" s="96" t="s">
        <v>8</v>
      </c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6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5" t="s">
        <v>16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76">
        <f>SUM(AJ9:AJ34)</f>
        <v>21</v>
      </c>
      <c r="AK35" s="76">
        <f>SUM(AK9:AK34)</f>
        <v>3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16" t="s">
        <v>17</v>
      </c>
      <c r="B37" s="216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8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207" t="s">
        <v>7</v>
      </c>
      <c r="D38" s="208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3"/>
      <c r="AQ39" s="214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3"/>
      <c r="AQ52" s="214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5" t="s">
        <v>16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205"/>
      <c r="D66" s="205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205"/>
      <c r="D69" s="205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205"/>
      <c r="D70" s="205"/>
      <c r="E70" s="205"/>
      <c r="F70" s="205"/>
      <c r="G70" s="205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205"/>
      <c r="D71" s="205"/>
      <c r="E71" s="20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205"/>
      <c r="D72" s="20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X13" sqref="X13"/>
    </sheetView>
  </sheetViews>
  <sheetFormatPr defaultRowHeight="15.6"/>
  <cols>
    <col min="1" max="1" width="8.625" customWidth="1"/>
    <col min="2" max="2" width="26.875" customWidth="1"/>
    <col min="3" max="3" width="42.875" customWidth="1"/>
    <col min="4" max="4" width="13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130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/>
      <c r="Q16" s="96" t="s">
        <v>8</v>
      </c>
      <c r="R16" s="96"/>
      <c r="S16" s="96"/>
      <c r="T16" s="96" t="s">
        <v>8</v>
      </c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7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/>
      <c r="Q18" s="96" t="s">
        <v>8</v>
      </c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6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 t="s">
        <v>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 t="s">
        <v>8</v>
      </c>
      <c r="R22" s="96"/>
      <c r="S22" s="96"/>
      <c r="T22" s="96" t="s">
        <v>8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5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/>
      <c r="Q23" s="96" t="s">
        <v>8</v>
      </c>
      <c r="R23" s="96"/>
      <c r="S23" s="96"/>
      <c r="T23" s="96" t="s">
        <v>8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5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/>
      <c r="Q26" s="96" t="s">
        <v>8</v>
      </c>
      <c r="R26" s="96"/>
      <c r="S26" s="96"/>
      <c r="T26" s="96" t="s">
        <v>8</v>
      </c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5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 t="s">
        <v>8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2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/>
      <c r="Q35" s="96" t="s">
        <v>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5" t="s">
        <v>16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76">
        <f>SUM(AJ9:AJ36)</f>
        <v>43</v>
      </c>
      <c r="AK37" s="76">
        <f>SUM(AK9:AK36)</f>
        <v>1</v>
      </c>
      <c r="AL37" s="76">
        <f>SUM(AL9:AL36)</f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16" t="s">
        <v>17</v>
      </c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8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207" t="s">
        <v>7</v>
      </c>
      <c r="D40" s="20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3"/>
      <c r="AQ41" s="214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3"/>
      <c r="AQ54" s="214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5" t="s">
        <v>16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205"/>
      <c r="D70" s="205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05"/>
      <c r="D73" s="205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05"/>
      <c r="D74" s="205"/>
      <c r="E74" s="205"/>
      <c r="F74" s="205"/>
      <c r="G74" s="20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05"/>
      <c r="D75" s="205"/>
      <c r="E75" s="20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05"/>
      <c r="D76" s="205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U31" sqref="U31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131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 t="s">
        <v>8</v>
      </c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3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 t="s">
        <v>8</v>
      </c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3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 t="s">
        <v>10</v>
      </c>
      <c r="R17" s="109"/>
      <c r="S17" s="109"/>
      <c r="T17" s="109" t="s">
        <v>10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5</v>
      </c>
      <c r="AK17" s="74">
        <f t="shared" si="0"/>
        <v>0</v>
      </c>
      <c r="AL17" s="74">
        <f t="shared" si="1"/>
        <v>5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 t="s">
        <v>10</v>
      </c>
      <c r="U23" s="109" t="s">
        <v>8</v>
      </c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5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2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 t="s">
        <v>8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3</v>
      </c>
      <c r="AK25" s="74">
        <f t="shared" si="0"/>
        <v>0</v>
      </c>
      <c r="AL25" s="74">
        <f t="shared" si="1"/>
        <v>3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 t="s">
        <v>8</v>
      </c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5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 t="s">
        <v>8</v>
      </c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2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4</v>
      </c>
      <c r="AK37" s="74">
        <f t="shared" si="0"/>
        <v>0</v>
      </c>
      <c r="AL37" s="74">
        <f t="shared" si="1"/>
        <v>3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5" t="s">
        <v>16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76">
        <f>SUM(AJ9:AJ40)</f>
        <v>40</v>
      </c>
      <c r="AK41" s="76">
        <f>SUM(AK9:AK40)</f>
        <v>0</v>
      </c>
      <c r="AL41" s="76">
        <f>SUM(AL9:AL40)</f>
        <v>14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16" t="s">
        <v>17</v>
      </c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8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207" t="s">
        <v>7</v>
      </c>
      <c r="D44" s="208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3"/>
      <c r="AQ45" s="214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3"/>
      <c r="AQ58" s="214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5" t="s">
        <v>16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205"/>
      <c r="D80" s="205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5"/>
      <c r="D83" s="20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5"/>
      <c r="D84" s="205"/>
      <c r="E84" s="205"/>
      <c r="F84" s="205"/>
      <c r="G84" s="20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5"/>
      <c r="D85" s="205"/>
      <c r="E85" s="20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05"/>
      <c r="D86" s="20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2019-11-04T08:57:32Z</cp:lastPrinted>
  <dcterms:created xsi:type="dcterms:W3CDTF">2001-09-21T17:17:00Z</dcterms:created>
  <dcterms:modified xsi:type="dcterms:W3CDTF">2020-11-17T10:54:27Z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