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5480" windowHeight="8190" tabRatio="949" activeTab="2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CSCĐ20.1!$A$8:$AL$77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TBN20.1!$A$8:$AL$83</definedName>
    <definedName name="_xlnm._FilterDatabase" localSheetId="7" hidden="1">TBN20.2!$A$8:$AL$82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 s="1"/>
  <c r="AL33" i="233"/>
  <c r="AJ34" i="233"/>
  <c r="AK34" i="233" s="1"/>
  <c r="AL34" i="233"/>
  <c r="AJ35" i="233"/>
  <c r="AK35" i="233" s="1"/>
  <c r="AL35" i="233"/>
  <c r="AJ36" i="233"/>
  <c r="AK36" i="233" s="1"/>
  <c r="AL36" i="233"/>
  <c r="AJ37" i="233"/>
  <c r="AK37" i="233" s="1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 s="1"/>
  <c r="AL41" i="233"/>
  <c r="AJ42" i="233"/>
  <c r="AK42" i="233" s="1"/>
  <c r="AL42" i="233"/>
  <c r="AJ43" i="233"/>
  <c r="AK43" i="233" s="1"/>
  <c r="AL43" i="233"/>
  <c r="AJ35" i="239" l="1"/>
  <c r="AK35" i="239" s="1"/>
  <c r="AL35" i="239"/>
  <c r="AM52" i="237" l="1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 s="1"/>
  <c r="AL20" i="237"/>
  <c r="AJ21" i="237"/>
  <c r="AL21" i="237"/>
  <c r="AJ22" i="237"/>
  <c r="AK22" i="237"/>
  <c r="AL22" i="237"/>
  <c r="AM61" i="233"/>
  <c r="AM74" i="233"/>
  <c r="AM75" i="233"/>
  <c r="AM76" i="233"/>
  <c r="AM77" i="233"/>
  <c r="AM78" i="233"/>
  <c r="AM79" i="233"/>
  <c r="AM80" i="233"/>
  <c r="AM81" i="233"/>
  <c r="AM82" i="233"/>
  <c r="AM83" i="233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J57" i="245"/>
  <c r="AJ56" i="245"/>
  <c r="AJ55" i="245"/>
  <c r="AJ54" i="245"/>
  <c r="AJ53" i="245"/>
  <c r="AJ52" i="245"/>
  <c r="AJ51" i="245"/>
  <c r="AJ50" i="245"/>
  <c r="AJ49" i="245"/>
  <c r="AJ48" i="245"/>
  <c r="AJ47" i="245"/>
  <c r="AJ46" i="245"/>
  <c r="AJ45" i="245"/>
  <c r="AJ44" i="245"/>
  <c r="AJ43" i="245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43" i="237" l="1"/>
  <c r="AM41" i="237"/>
  <c r="AK17" i="237"/>
  <c r="AM38" i="237" s="1"/>
  <c r="AK21" i="237"/>
  <c r="AM42" i="237" s="1"/>
  <c r="AM37" i="237"/>
  <c r="AK19" i="237"/>
  <c r="AM40" i="237" s="1"/>
  <c r="AN40" i="237" s="1"/>
  <c r="AO40" i="237" s="1"/>
  <c r="AK18" i="237"/>
  <c r="AM39" i="237" s="1"/>
  <c r="AL39" i="245"/>
  <c r="AJ39" i="245"/>
  <c r="AK39" i="245"/>
  <c r="AK44" i="245"/>
  <c r="AK46" i="245"/>
  <c r="AK48" i="245"/>
  <c r="AL48" i="245" s="1"/>
  <c r="AK50" i="245"/>
  <c r="AK52" i="245"/>
  <c r="AK54" i="245"/>
  <c r="AL54" i="245" s="1"/>
  <c r="AK56" i="245"/>
  <c r="AL56" i="245" s="1"/>
  <c r="AK58" i="245"/>
  <c r="AL58" i="245" s="1"/>
  <c r="AK60" i="245"/>
  <c r="AK62" i="245"/>
  <c r="AL62" i="245" s="1"/>
  <c r="AK64" i="245"/>
  <c r="AL64" i="245" s="1"/>
  <c r="AK66" i="245"/>
  <c r="AL66" i="245" s="1"/>
  <c r="AK68" i="245"/>
  <c r="AK70" i="245"/>
  <c r="AL46" i="245"/>
  <c r="AL50" i="245"/>
  <c r="AL70" i="245"/>
  <c r="AJ71" i="245"/>
  <c r="AK43" i="245"/>
  <c r="AK45" i="245"/>
  <c r="AL45" i="245" s="1"/>
  <c r="AK47" i="245"/>
  <c r="AL47" i="245" s="1"/>
  <c r="AK49" i="245"/>
  <c r="AL49" i="245" s="1"/>
  <c r="AK51" i="245"/>
  <c r="AL51" i="245" s="1"/>
  <c r="AK53" i="245"/>
  <c r="AL53" i="245" s="1"/>
  <c r="AK55" i="245"/>
  <c r="AL55" i="245" s="1"/>
  <c r="AK57" i="245"/>
  <c r="AL57" i="245" s="1"/>
  <c r="AK59" i="245"/>
  <c r="AL59" i="245" s="1"/>
  <c r="AK61" i="245"/>
  <c r="AL61" i="245" s="1"/>
  <c r="AK63" i="245"/>
  <c r="AK65" i="245"/>
  <c r="AL65" i="245" s="1"/>
  <c r="AK67" i="245"/>
  <c r="AK69" i="245"/>
  <c r="AL69" i="245" s="1"/>
  <c r="AN41" i="237" l="1"/>
  <c r="AO41" i="237"/>
  <c r="AN43" i="237"/>
  <c r="AO43" i="237"/>
  <c r="AN38" i="237"/>
  <c r="AO38" i="237" s="1"/>
  <c r="AN42" i="237"/>
  <c r="AO42" i="237" s="1"/>
  <c r="AN37" i="237"/>
  <c r="AO37" i="237" s="1"/>
  <c r="AN39" i="237"/>
  <c r="AO39" i="237" s="1"/>
  <c r="AM66" i="245"/>
  <c r="AM58" i="245"/>
  <c r="AN58" i="245" s="1"/>
  <c r="AO58" i="245" s="1"/>
  <c r="AM50" i="245"/>
  <c r="AM64" i="245"/>
  <c r="AN64" i="245" s="1"/>
  <c r="AO64" i="245" s="1"/>
  <c r="AM56" i="245"/>
  <c r="AN56" i="245" s="1"/>
  <c r="AO56" i="245" s="1"/>
  <c r="AL68" i="245"/>
  <c r="AM68" i="245" s="1"/>
  <c r="AN68" i="245" s="1"/>
  <c r="AO68" i="245" s="1"/>
  <c r="AL60" i="245"/>
  <c r="AM60" i="245" s="1"/>
  <c r="AN60" i="245" s="1"/>
  <c r="AO60" i="245" s="1"/>
  <c r="AL52" i="245"/>
  <c r="AM52" i="245" s="1"/>
  <c r="AL44" i="245"/>
  <c r="AM44" i="245" s="1"/>
  <c r="AN44" i="245" s="1"/>
  <c r="AO44" i="245" s="1"/>
  <c r="AM54" i="245"/>
  <c r="AM69" i="245"/>
  <c r="AN69" i="245" s="1"/>
  <c r="AO69" i="245" s="1"/>
  <c r="AM61" i="245"/>
  <c r="AN61" i="245" s="1"/>
  <c r="AM53" i="245"/>
  <c r="AM45" i="245"/>
  <c r="AM70" i="245"/>
  <c r="AN70" i="245" s="1"/>
  <c r="AM48" i="245"/>
  <c r="AN48" i="245" s="1"/>
  <c r="AO48" i="245" s="1"/>
  <c r="AK71" i="245"/>
  <c r="AL43" i="245"/>
  <c r="AM55" i="245"/>
  <c r="AM47" i="245"/>
  <c r="AN47" i="245" s="1"/>
  <c r="AO47" i="245" s="1"/>
  <c r="AL67" i="245"/>
  <c r="AM67" i="245" s="1"/>
  <c r="AL63" i="245"/>
  <c r="AM63" i="245" s="1"/>
  <c r="AN50" i="245"/>
  <c r="AO50" i="245" s="1"/>
  <c r="AM62" i="245"/>
  <c r="AN53" i="245"/>
  <c r="AN45" i="245"/>
  <c r="AO45" i="245" s="1"/>
  <c r="AM65" i="245"/>
  <c r="AN65" i="245" s="1"/>
  <c r="AM57" i="245"/>
  <c r="AN57" i="245" s="1"/>
  <c r="AO57" i="245" s="1"/>
  <c r="AM49" i="245"/>
  <c r="AN66" i="245"/>
  <c r="AO66" i="245" s="1"/>
  <c r="AM46" i="245"/>
  <c r="AM59" i="245"/>
  <c r="AN59" i="245" s="1"/>
  <c r="AM51" i="245"/>
  <c r="AM43" i="245"/>
  <c r="AN54" i="245"/>
  <c r="AO54" i="245" s="1"/>
  <c r="AO61" i="245" l="1"/>
  <c r="AN43" i="245"/>
  <c r="AO43" i="245" s="1"/>
  <c r="AN52" i="245"/>
  <c r="AO52" i="245" s="1"/>
  <c r="AO53" i="245"/>
  <c r="AN46" i="245"/>
  <c r="AO46" i="245" s="1"/>
  <c r="AN67" i="245"/>
  <c r="AO67" i="245" s="1"/>
  <c r="AO65" i="245"/>
  <c r="AL71" i="245"/>
  <c r="AN63" i="245"/>
  <c r="AO63" i="245" s="1"/>
  <c r="AO70" i="245"/>
  <c r="AN51" i="245"/>
  <c r="AO51" i="245" s="1"/>
  <c r="AN55" i="245"/>
  <c r="AO55" i="245" s="1"/>
  <c r="AN62" i="245"/>
  <c r="AO62" i="245" s="1"/>
  <c r="AO59" i="245"/>
  <c r="AN49" i="245"/>
  <c r="AO49" i="245" s="1"/>
  <c r="AO71" i="245" l="1"/>
  <c r="AM71" i="245"/>
  <c r="AN71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L29" i="237"/>
  <c r="AJ29" i="237"/>
  <c r="AL28" i="237"/>
  <c r="AJ28" i="237"/>
  <c r="AL27" i="237"/>
  <c r="AJ27" i="237"/>
  <c r="AL26" i="237"/>
  <c r="AJ26" i="237"/>
  <c r="AL25" i="237"/>
  <c r="AJ25" i="237"/>
  <c r="AL24" i="237"/>
  <c r="AJ24" i="237"/>
  <c r="AL23" i="237"/>
  <c r="AJ23" i="237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82" i="234"/>
  <c r="AJ81" i="234"/>
  <c r="AJ80" i="234"/>
  <c r="AK80" i="234" s="1"/>
  <c r="AJ79" i="234"/>
  <c r="AJ78" i="234"/>
  <c r="AJ77" i="234"/>
  <c r="AJ76" i="234"/>
  <c r="AK76" i="234" s="1"/>
  <c r="AJ75" i="234"/>
  <c r="AJ74" i="234"/>
  <c r="AJ73" i="234"/>
  <c r="AJ72" i="234"/>
  <c r="AK72" i="234" s="1"/>
  <c r="AJ71" i="234"/>
  <c r="AJ70" i="234"/>
  <c r="AJ69" i="234"/>
  <c r="AJ68" i="234"/>
  <c r="AK68" i="234" s="1"/>
  <c r="AJ67" i="234"/>
  <c r="AJ66" i="234"/>
  <c r="AJ65" i="234"/>
  <c r="AJ64" i="234"/>
  <c r="AK64" i="234" s="1"/>
  <c r="AJ63" i="234"/>
  <c r="AJ62" i="234"/>
  <c r="AJ61" i="234"/>
  <c r="AJ60" i="234"/>
  <c r="AK60" i="234" s="1"/>
  <c r="AJ59" i="234"/>
  <c r="AJ58" i="234"/>
  <c r="AJ57" i="234"/>
  <c r="AJ56" i="234"/>
  <c r="AK56" i="234" s="1"/>
  <c r="AJ55" i="234"/>
  <c r="AJ54" i="234"/>
  <c r="AJ53" i="234"/>
  <c r="AJ52" i="234"/>
  <c r="AK52" i="234" s="1"/>
  <c r="AJ51" i="234"/>
  <c r="AJ50" i="234"/>
  <c r="AJ49" i="234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3" i="233"/>
  <c r="AK83" i="233" s="1"/>
  <c r="AJ82" i="233"/>
  <c r="AK82" i="233" s="1"/>
  <c r="AJ81" i="233"/>
  <c r="AJ80" i="233"/>
  <c r="AJ79" i="233"/>
  <c r="AJ78" i="233"/>
  <c r="AK78" i="233" s="1"/>
  <c r="AJ77" i="233"/>
  <c r="AJ76" i="233"/>
  <c r="AJ75" i="233"/>
  <c r="AJ74" i="233"/>
  <c r="AK74" i="233" s="1"/>
  <c r="AJ61" i="233"/>
  <c r="AJ60" i="233"/>
  <c r="AJ59" i="233"/>
  <c r="AJ58" i="233"/>
  <c r="AK58" i="233" s="1"/>
  <c r="AJ57" i="233"/>
  <c r="AJ56" i="233"/>
  <c r="AJ55" i="233"/>
  <c r="AK55" i="233" s="1"/>
  <c r="AJ54" i="233"/>
  <c r="AK54" i="233" s="1"/>
  <c r="AJ53" i="233"/>
  <c r="AJ52" i="233"/>
  <c r="AJ51" i="233"/>
  <c r="AJ50" i="233"/>
  <c r="AK50" i="233" s="1"/>
  <c r="AJ49" i="233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57" i="224"/>
  <c r="AJ56" i="224"/>
  <c r="AJ55" i="224"/>
  <c r="AJ54" i="224"/>
  <c r="AJ53" i="224"/>
  <c r="AJ52" i="224"/>
  <c r="AJ51" i="224"/>
  <c r="AJ50" i="224"/>
  <c r="AJ49" i="224"/>
  <c r="AJ48" i="224"/>
  <c r="AJ47" i="224"/>
  <c r="AJ46" i="224"/>
  <c r="AJ45" i="224"/>
  <c r="AJ44" i="224"/>
  <c r="AJ78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9" i="233"/>
  <c r="AL49" i="233" s="1"/>
  <c r="AK51" i="233"/>
  <c r="AL51" i="233" s="1"/>
  <c r="AK52" i="233"/>
  <c r="AL52" i="233" s="1"/>
  <c r="AK53" i="233"/>
  <c r="AL53" i="233" s="1"/>
  <c r="AK56" i="233"/>
  <c r="AL56" i="233" s="1"/>
  <c r="AK57" i="233"/>
  <c r="AL57" i="233" s="1"/>
  <c r="AK59" i="233"/>
  <c r="AL59" i="233" s="1"/>
  <c r="AK60" i="233"/>
  <c r="AL60" i="233" s="1"/>
  <c r="AK61" i="233"/>
  <c r="AL61" i="233" s="1"/>
  <c r="AM49" i="233" s="1"/>
  <c r="AK75" i="233"/>
  <c r="AK76" i="233"/>
  <c r="AL76" i="233" s="1"/>
  <c r="AM52" i="233" s="1"/>
  <c r="AK77" i="233"/>
  <c r="AL77" i="233" s="1"/>
  <c r="AK79" i="233"/>
  <c r="AL79" i="233" s="1"/>
  <c r="AK80" i="233"/>
  <c r="AL80" i="233" s="1"/>
  <c r="AM56" i="233" s="1"/>
  <c r="AK81" i="233"/>
  <c r="AL81" i="233" s="1"/>
  <c r="AM57" i="233" s="1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K49" i="234"/>
  <c r="AK50" i="234"/>
  <c r="AL50" i="234" s="1"/>
  <c r="AK51" i="234"/>
  <c r="AL51" i="234" s="1"/>
  <c r="AK53" i="234"/>
  <c r="AK54" i="234"/>
  <c r="AL54" i="234" s="1"/>
  <c r="AK55" i="234"/>
  <c r="AK57" i="234"/>
  <c r="AK58" i="234"/>
  <c r="AL58" i="234" s="1"/>
  <c r="AM58" i="234" s="1"/>
  <c r="AK59" i="234"/>
  <c r="AK61" i="234"/>
  <c r="AK62" i="234"/>
  <c r="AK63" i="234"/>
  <c r="AK65" i="234"/>
  <c r="AK66" i="234"/>
  <c r="AL66" i="234" s="1"/>
  <c r="AK67" i="234"/>
  <c r="AL67" i="234" s="1"/>
  <c r="AK69" i="234"/>
  <c r="AK70" i="234"/>
  <c r="AL70" i="234" s="1"/>
  <c r="AK71" i="234"/>
  <c r="AL71" i="234" s="1"/>
  <c r="AK73" i="234"/>
  <c r="AK74" i="234"/>
  <c r="AL74" i="234" s="1"/>
  <c r="AM74" i="234" s="1"/>
  <c r="AK75" i="234"/>
  <c r="AL75" i="234" s="1"/>
  <c r="AK77" i="234"/>
  <c r="AK78" i="234"/>
  <c r="AK79" i="234"/>
  <c r="AK81" i="234"/>
  <c r="AK82" i="234"/>
  <c r="AL82" i="234" s="1"/>
  <c r="AL49" i="234"/>
  <c r="AM49" i="234" s="1"/>
  <c r="AN49" i="234" s="1"/>
  <c r="AO49" i="234" s="1"/>
  <c r="AL53" i="234"/>
  <c r="AN53" i="234" s="1"/>
  <c r="AO53" i="234" s="1"/>
  <c r="AL57" i="234"/>
  <c r="AM57" i="234" s="1"/>
  <c r="AN57" i="234" s="1"/>
  <c r="AO57" i="234" s="1"/>
  <c r="AL61" i="234"/>
  <c r="AL65" i="234"/>
  <c r="AM65" i="234" s="1"/>
  <c r="AL69" i="234"/>
  <c r="AN69" i="234" s="1"/>
  <c r="AO69" i="234" s="1"/>
  <c r="AL73" i="234"/>
  <c r="AM73" i="234" s="1"/>
  <c r="AN73" i="234" s="1"/>
  <c r="AO73" i="234" s="1"/>
  <c r="AL77" i="234"/>
  <c r="AL81" i="234"/>
  <c r="AN81" i="234" s="1"/>
  <c r="AO81" i="234" s="1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52" i="224"/>
  <c r="AL52" i="224"/>
  <c r="AK44" i="224"/>
  <c r="AK45" i="224"/>
  <c r="AK78" i="224" s="1"/>
  <c r="AK46" i="224"/>
  <c r="AK47" i="224"/>
  <c r="AL47" i="224" s="1"/>
  <c r="AK48" i="224"/>
  <c r="AL48" i="224" s="1"/>
  <c r="AK49" i="224"/>
  <c r="AM49" i="224" s="1"/>
  <c r="AK50" i="224"/>
  <c r="AK51" i="224"/>
  <c r="AL51" i="224" s="1"/>
  <c r="AK53" i="224"/>
  <c r="AK54" i="224"/>
  <c r="AL54" i="224" s="1"/>
  <c r="AM54" i="224" s="1"/>
  <c r="AN54" i="224" s="1"/>
  <c r="AO54" i="224" s="1"/>
  <c r="AK55" i="224"/>
  <c r="AK56" i="224"/>
  <c r="AL56" i="224" s="1"/>
  <c r="AK57" i="224"/>
  <c r="AK58" i="224"/>
  <c r="AL58" i="224" s="1"/>
  <c r="AM58" i="224" s="1"/>
  <c r="AN58" i="224" s="1"/>
  <c r="AO58" i="224" s="1"/>
  <c r="AK59" i="224"/>
  <c r="AK60" i="224"/>
  <c r="AL60" i="224" s="1"/>
  <c r="AK61" i="224"/>
  <c r="AK62" i="224"/>
  <c r="AL62" i="224" s="1"/>
  <c r="AM62" i="224" s="1"/>
  <c r="AN62" i="224" s="1"/>
  <c r="AO62" i="224" s="1"/>
  <c r="AK63" i="224"/>
  <c r="AK64" i="224"/>
  <c r="AL64" i="224" s="1"/>
  <c r="AK65" i="224"/>
  <c r="AK66" i="224"/>
  <c r="AL66" i="224" s="1"/>
  <c r="AM66" i="224" s="1"/>
  <c r="AN66" i="224" s="1"/>
  <c r="AO66" i="224" s="1"/>
  <c r="AK67" i="224"/>
  <c r="AK68" i="224"/>
  <c r="AL68" i="224" s="1"/>
  <c r="AK69" i="224"/>
  <c r="AK70" i="224"/>
  <c r="AL70" i="224" s="1"/>
  <c r="AM70" i="224" s="1"/>
  <c r="AN70" i="224" s="1"/>
  <c r="AO70" i="224" s="1"/>
  <c r="AK71" i="224"/>
  <c r="AK72" i="224"/>
  <c r="AL72" i="224" s="1"/>
  <c r="AK73" i="224"/>
  <c r="AK74" i="224"/>
  <c r="AK75" i="224"/>
  <c r="AK76" i="224"/>
  <c r="AL76" i="224" s="1"/>
  <c r="AK77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O60" i="236"/>
  <c r="AN88" i="236"/>
  <c r="AN80" i="236"/>
  <c r="AN76" i="236"/>
  <c r="AN72" i="236"/>
  <c r="AN68" i="236"/>
  <c r="AL63" i="236"/>
  <c r="AL62" i="236"/>
  <c r="AL59" i="236"/>
  <c r="AL58" i="236"/>
  <c r="AM81" i="234"/>
  <c r="AN89" i="232"/>
  <c r="AM77" i="234"/>
  <c r="AN77" i="234" s="1"/>
  <c r="AM69" i="234"/>
  <c r="AM61" i="234"/>
  <c r="AN61" i="234" s="1"/>
  <c r="AO61" i="234" s="1"/>
  <c r="AM53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77" i="224"/>
  <c r="AM77" i="224"/>
  <c r="AL75" i="224"/>
  <c r="AM75" i="224"/>
  <c r="AL73" i="224"/>
  <c r="AM73" i="224"/>
  <c r="AO73" i="224" s="1"/>
  <c r="AL71" i="224"/>
  <c r="AM71" i="224"/>
  <c r="AL69" i="224"/>
  <c r="AM69" i="224"/>
  <c r="AN69" i="224" s="1"/>
  <c r="AO69" i="224" s="1"/>
  <c r="AL67" i="224"/>
  <c r="AM67" i="224"/>
  <c r="AL65" i="224"/>
  <c r="AM65" i="224"/>
  <c r="AL63" i="224"/>
  <c r="AM63" i="224"/>
  <c r="AN63" i="224" s="1"/>
  <c r="AO63" i="224" s="1"/>
  <c r="AL61" i="224"/>
  <c r="AM61" i="224"/>
  <c r="AN61" i="224" s="1"/>
  <c r="AL59" i="224"/>
  <c r="AM59" i="224"/>
  <c r="AL57" i="224"/>
  <c r="AM57" i="224"/>
  <c r="AL55" i="224"/>
  <c r="AM55" i="224"/>
  <c r="AN55" i="224" s="1"/>
  <c r="AO55" i="224" s="1"/>
  <c r="AL53" i="224"/>
  <c r="AM53" i="224"/>
  <c r="AN53" i="224" s="1"/>
  <c r="AL50" i="224"/>
  <c r="AM50" i="224" s="1"/>
  <c r="AN50" i="224" s="1"/>
  <c r="AO50" i="224" s="1"/>
  <c r="AN77" i="224"/>
  <c r="AN73" i="224"/>
  <c r="AN65" i="224"/>
  <c r="AN57" i="224"/>
  <c r="AL49" i="224"/>
  <c r="AN49" i="224" s="1"/>
  <c r="AL46" i="224"/>
  <c r="AN46" i="224" s="1"/>
  <c r="AL45" i="224"/>
  <c r="AL44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77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M46" i="224"/>
  <c r="AN59" i="224"/>
  <c r="AO59" i="224" s="1"/>
  <c r="AN67" i="224"/>
  <c r="AO67" i="224" s="1"/>
  <c r="AN71" i="224"/>
  <c r="AO71" i="224" s="1"/>
  <c r="AM44" i="224"/>
  <c r="AM45" i="224"/>
  <c r="AN45" i="224" s="1"/>
  <c r="AO57" i="224"/>
  <c r="AO65" i="224"/>
  <c r="AO77" i="224"/>
  <c r="AN75" i="224"/>
  <c r="AO75" i="224" s="1"/>
  <c r="AN58" i="231"/>
  <c r="AO58" i="231" s="1"/>
  <c r="AO58" i="236"/>
  <c r="AN60" i="232"/>
  <c r="AM75" i="234" l="1"/>
  <c r="AN75" i="234"/>
  <c r="AO75" i="234" s="1"/>
  <c r="AM67" i="234"/>
  <c r="AM51" i="234"/>
  <c r="AN51" i="234" s="1"/>
  <c r="AO51" i="234" s="1"/>
  <c r="AM82" i="234"/>
  <c r="AN82" i="234" s="1"/>
  <c r="AO82" i="234" s="1"/>
  <c r="AL52" i="234"/>
  <c r="AL83" i="234" s="1"/>
  <c r="AM56" i="234"/>
  <c r="AL56" i="234"/>
  <c r="AL60" i="234"/>
  <c r="AN60" i="234" s="1"/>
  <c r="AL64" i="234"/>
  <c r="AN64" i="234" s="1"/>
  <c r="AL68" i="234"/>
  <c r="AM72" i="234"/>
  <c r="AL72" i="234"/>
  <c r="AL76" i="234"/>
  <c r="AM80" i="234"/>
  <c r="AL80" i="234"/>
  <c r="AN80" i="234"/>
  <c r="AM70" i="234"/>
  <c r="AN70" i="234" s="1"/>
  <c r="AO70" i="234" s="1"/>
  <c r="AL79" i="234"/>
  <c r="AM79" i="234" s="1"/>
  <c r="AL63" i="234"/>
  <c r="AL59" i="234"/>
  <c r="AM59" i="234" s="1"/>
  <c r="AL55" i="234"/>
  <c r="AJ83" i="234"/>
  <c r="AM71" i="234"/>
  <c r="AN71" i="234" s="1"/>
  <c r="AO71" i="234" s="1"/>
  <c r="AN56" i="234"/>
  <c r="AN72" i="234"/>
  <c r="AM54" i="234"/>
  <c r="AN54" i="234" s="1"/>
  <c r="AO54" i="234" s="1"/>
  <c r="AM64" i="234"/>
  <c r="AO64" i="234" s="1"/>
  <c r="AN65" i="234"/>
  <c r="AO65" i="234" s="1"/>
  <c r="AN58" i="234"/>
  <c r="AO58" i="234" s="1"/>
  <c r="AN66" i="234"/>
  <c r="AO66" i="234" s="1"/>
  <c r="AN74" i="234"/>
  <c r="AO74" i="234" s="1"/>
  <c r="AO80" i="234"/>
  <c r="AM50" i="234"/>
  <c r="AN50" i="234" s="1"/>
  <c r="AO50" i="234" s="1"/>
  <c r="AO56" i="234"/>
  <c r="AM60" i="234"/>
  <c r="AM66" i="234"/>
  <c r="AO72" i="234"/>
  <c r="AM76" i="234"/>
  <c r="AN76" i="234" s="1"/>
  <c r="AL78" i="234"/>
  <c r="AL62" i="234"/>
  <c r="AM62" i="234" s="1"/>
  <c r="AK83" i="234"/>
  <c r="AK23" i="237"/>
  <c r="AM44" i="237" s="1"/>
  <c r="AK25" i="237"/>
  <c r="AM46" i="237" s="1"/>
  <c r="AK27" i="237"/>
  <c r="AM48" i="237" s="1"/>
  <c r="AK24" i="237"/>
  <c r="AM45" i="237" s="1"/>
  <c r="AK26" i="237"/>
  <c r="AM47" i="237" s="1"/>
  <c r="AK28" i="237"/>
  <c r="AM49" i="237" s="1"/>
  <c r="AK30" i="237"/>
  <c r="AM51" i="237" s="1"/>
  <c r="AM76" i="224"/>
  <c r="AN76" i="224" s="1"/>
  <c r="AO76" i="224" s="1"/>
  <c r="AM72" i="224"/>
  <c r="AN72" i="224"/>
  <c r="AO72" i="224" s="1"/>
  <c r="AM64" i="224"/>
  <c r="AN64" i="224" s="1"/>
  <c r="AO64" i="224" s="1"/>
  <c r="AM60" i="224"/>
  <c r="AN60" i="224"/>
  <c r="AO60" i="224" s="1"/>
  <c r="AN56" i="224"/>
  <c r="AO56" i="224" s="1"/>
  <c r="AM56" i="224"/>
  <c r="AM51" i="224"/>
  <c r="AN51" i="224"/>
  <c r="AO51" i="224" s="1"/>
  <c r="AN47" i="224"/>
  <c r="AM47" i="224"/>
  <c r="AO47" i="224" s="1"/>
  <c r="AM68" i="224"/>
  <c r="AN68" i="224"/>
  <c r="AO68" i="224" s="1"/>
  <c r="AO49" i="224"/>
  <c r="AN48" i="224"/>
  <c r="AO46" i="224"/>
  <c r="AO53" i="224"/>
  <c r="AL78" i="224"/>
  <c r="AM48" i="224"/>
  <c r="AO48" i="224" s="1"/>
  <c r="AL74" i="224"/>
  <c r="AM74" i="224" s="1"/>
  <c r="AN44" i="224"/>
  <c r="AO44" i="224" s="1"/>
  <c r="AO61" i="224"/>
  <c r="AL92" i="232"/>
  <c r="AL79" i="232"/>
  <c r="AM79" i="232" s="1"/>
  <c r="AN67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78" i="233"/>
  <c r="AM54" i="233" s="1"/>
  <c r="AL58" i="233"/>
  <c r="AL74" i="233"/>
  <c r="AM50" i="233" s="1"/>
  <c r="AN50" i="233" s="1"/>
  <c r="AO50" i="233" s="1"/>
  <c r="AL50" i="233"/>
  <c r="AK84" i="233"/>
  <c r="AL82" i="233"/>
  <c r="AM58" i="233" s="1"/>
  <c r="AN58" i="233" s="1"/>
  <c r="AO58" i="233" s="1"/>
  <c r="AL54" i="233"/>
  <c r="AJ8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45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52" i="224"/>
  <c r="AM78" i="224" s="1"/>
  <c r="AM55" i="233"/>
  <c r="AN56" i="238"/>
  <c r="AN76" i="233"/>
  <c r="AO76" i="233" s="1"/>
  <c r="AL83" i="233"/>
  <c r="AM59" i="233" s="1"/>
  <c r="AN56" i="233"/>
  <c r="AO56" i="233" s="1"/>
  <c r="AL75" i="233"/>
  <c r="AM51" i="233" s="1"/>
  <c r="AL55" i="233"/>
  <c r="AK96" i="238"/>
  <c r="AM64" i="242"/>
  <c r="AM64" i="240"/>
  <c r="AL54" i="236"/>
  <c r="AN75" i="231"/>
  <c r="AM92" i="231"/>
  <c r="AO75" i="231"/>
  <c r="AN52" i="233"/>
  <c r="AO52" i="233" s="1"/>
  <c r="AN81" i="233"/>
  <c r="AO81" i="233" s="1"/>
  <c r="AN61" i="233"/>
  <c r="AM53" i="233"/>
  <c r="AN53" i="233" s="1"/>
  <c r="AO53" i="233" s="1"/>
  <c r="AN80" i="233"/>
  <c r="AO80" i="233" s="1"/>
  <c r="AN49" i="233"/>
  <c r="AO49" i="233" s="1"/>
  <c r="AN57" i="233"/>
  <c r="AO57" i="233" s="1"/>
  <c r="AN77" i="233"/>
  <c r="AO77" i="233" s="1"/>
  <c r="AL47" i="237"/>
  <c r="AL44" i="237"/>
  <c r="AJ71" i="237"/>
  <c r="AJ40" i="224"/>
  <c r="AJ54" i="236"/>
  <c r="AJ45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45" i="234"/>
  <c r="AJ33" i="237"/>
  <c r="AK54" i="232"/>
  <c r="AK54" i="236"/>
  <c r="AL54" i="231"/>
  <c r="AJ54" i="231"/>
  <c r="AL33" i="237"/>
  <c r="AK54" i="231"/>
  <c r="AK40" i="224"/>
  <c r="AL40" i="224"/>
  <c r="AK45" i="234"/>
  <c r="AL45" i="233"/>
  <c r="AK45" i="233"/>
  <c r="AJ45" i="233"/>
  <c r="AL54" i="225"/>
  <c r="AK54" i="225"/>
  <c r="AJ54" i="225"/>
  <c r="AO60" i="234" l="1"/>
  <c r="AM68" i="234"/>
  <c r="AN68" i="234" s="1"/>
  <c r="AN59" i="234"/>
  <c r="AO59" i="234" s="1"/>
  <c r="AO76" i="234"/>
  <c r="AM63" i="234"/>
  <c r="AN63" i="234" s="1"/>
  <c r="AO63" i="234" s="1"/>
  <c r="AM78" i="234"/>
  <c r="AN78" i="234" s="1"/>
  <c r="AN79" i="234"/>
  <c r="AO79" i="234" s="1"/>
  <c r="AN62" i="234"/>
  <c r="AO62" i="234" s="1"/>
  <c r="AM52" i="234"/>
  <c r="AM55" i="234"/>
  <c r="AN55" i="234" s="1"/>
  <c r="AO55" i="234" s="1"/>
  <c r="AN45" i="237"/>
  <c r="AO45" i="237"/>
  <c r="AN51" i="237"/>
  <c r="AO51" i="237" s="1"/>
  <c r="AN48" i="237"/>
  <c r="AO48" i="237"/>
  <c r="AN49" i="237"/>
  <c r="AO49" i="237" s="1"/>
  <c r="AN46" i="237"/>
  <c r="AO46" i="237" s="1"/>
  <c r="AO47" i="237"/>
  <c r="AN47" i="237"/>
  <c r="AN44" i="237"/>
  <c r="AO44" i="237" s="1"/>
  <c r="AN74" i="224"/>
  <c r="AO74" i="224" s="1"/>
  <c r="AO67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60" i="233"/>
  <c r="AN60" i="233" s="1"/>
  <c r="AO60" i="233" s="1"/>
  <c r="AN75" i="233"/>
  <c r="AO75" i="233" s="1"/>
  <c r="AN55" i="233"/>
  <c r="AO55" i="233" s="1"/>
  <c r="AL84" i="233"/>
  <c r="AN54" i="233"/>
  <c r="AO54" i="233" s="1"/>
  <c r="AN82" i="233"/>
  <c r="AO82" i="233" s="1"/>
  <c r="AN74" i="233"/>
  <c r="AO74" i="233" s="1"/>
  <c r="AN78" i="233"/>
  <c r="AO7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51" i="233"/>
  <c r="AO51" i="233" s="1"/>
  <c r="AN59" i="233"/>
  <c r="AO59" i="233" s="1"/>
  <c r="AN79" i="233"/>
  <c r="AO7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61" i="233"/>
  <c r="AN92" i="231"/>
  <c r="AO73" i="231"/>
  <c r="AO69" i="231"/>
  <c r="AO65" i="231"/>
  <c r="AO92" i="231" s="1"/>
  <c r="AO61" i="231"/>
  <c r="AN52" i="224"/>
  <c r="AN78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M83" i="234" l="1"/>
  <c r="AO78" i="234"/>
  <c r="AN52" i="234"/>
  <c r="AN83" i="234" s="1"/>
  <c r="AO68" i="234"/>
  <c r="AO82" i="239"/>
  <c r="AN72" i="239"/>
  <c r="AO72" i="239" s="1"/>
  <c r="AN74" i="239"/>
  <c r="AO74" i="239" s="1"/>
  <c r="AN73" i="239"/>
  <c r="AO73" i="239" s="1"/>
  <c r="AO56" i="239"/>
  <c r="AN83" i="233"/>
  <c r="AO83" i="233"/>
  <c r="AL71" i="237"/>
  <c r="AO85" i="225"/>
  <c r="AO77" i="225"/>
  <c r="AO92" i="225"/>
  <c r="AN85" i="225"/>
  <c r="AN92" i="225"/>
  <c r="AM92" i="225"/>
  <c r="AN92" i="242"/>
  <c r="AO52" i="224"/>
  <c r="AO78" i="224" s="1"/>
  <c r="AN92" i="240"/>
  <c r="AO58" i="242"/>
  <c r="AO92" i="242" s="1"/>
  <c r="AO58" i="240"/>
  <c r="AO92" i="240" s="1"/>
  <c r="AO96" i="238"/>
  <c r="AN96" i="238"/>
  <c r="AO52" i="234" l="1"/>
  <c r="AO83" i="234" s="1"/>
</calcChain>
</file>

<file path=xl/comments1.xml><?xml version="1.0" encoding="utf-8"?>
<comments xmlns="http://schemas.openxmlformats.org/spreadsheetml/2006/main">
  <authors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N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<sst xmlns="http://schemas.openxmlformats.org/spreadsheetml/2006/main" count="3118" uniqueCount="890">
  <si>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</si>
  <si>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</si>
  <si>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</si>
  <si>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</si>
  <si>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</si>
  <si>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</si>
  <si>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</si>
  <si>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</si>
  <si>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</si>
  <si>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</si>
  <si>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</si>
  <si>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</si>
  <si>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</si>
  <si>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</si>
  <si>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</si>
  <si>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</si>
  <si>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</si>
  <si>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</si>
  <si>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</si>
  <si>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</si>
  <si>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</si>
  <si>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</si>
  <si>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</si>
  <si>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</si>
  <si>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</si>
  <si>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</si>
  <si>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</si>
  <si>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</si>
  <si>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</si>
  <si>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</si>
  <si>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</si>
  <si>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</si>
  <si>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</si>
  <si>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</si>
  <si>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</si>
  <si>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</si>
  <si>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</si>
  <si>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</si>
  <si>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</si>
  <si>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</si>
  <si>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</si>
  <si>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</si>
  <si>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</si>
  <si>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</si>
  <si>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</si>
  <si>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</si>
  <si>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</si>
  <si>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</si>
  <si>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</si>
  <si>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</si>
  <si>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</si>
  <si>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</si>
  <si>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</si>
  <si>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</si>
  <si>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</si>
  <si>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</si>
  <si>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</si>
  <si>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</si>
  <si>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</si>
  <si>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</si>
  <si>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</si>
  <si>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</si>
  <si>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</si>
  <si>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</si>
  <si>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</si>
  <si>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</si>
  <si>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</si>
  <si>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</si>
  <si>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</si>
  <si>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</si>
  <si>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</si>
  <si>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</si>
  <si>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</si>
  <si>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</si>
  <si>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</si>
  <si>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</si>
  <si>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</si>
  <si>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</si>
  <si>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</si>
  <si>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</si>
  <si>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</si>
  <si>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</si>
  <si>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</si>
  <si>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</si>
  <si>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</si>
  <si>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</si>
  <si>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</si>
  <si>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</si>
  <si>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</si>
  <si>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</si>
  <si>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</si>
  <si>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</si>
  <si>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</si>
  <si>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</si>
  <si>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</si>
  <si>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</si>
  <si>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</si>
  <si>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</si>
  <si>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</si>
  <si>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</si>
  <si>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</si>
  <si>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</si>
  <si>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</si>
  <si>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</si>
  <si>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</si>
  <si>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</si>
  <si>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</si>
  <si>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</si>
  <si>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</si>
  <si>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</si>
  <si>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</si>
  <si>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</si>
  <si>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</si>
  <si>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</si>
  <si>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</si>
  <si>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</si>
  <si>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</si>
  <si>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</si>
  <si>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</si>
  <si>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</si>
  <si>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</si>
  <si>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</si>
  <si>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</si>
  <si>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</si>
  <si>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</si>
  <si>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</si>
  <si>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</si>
  <si>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</si>
  <si>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</si>
  <si>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</si>
  <si>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</si>
  <si>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</si>
  <si>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</si>
  <si>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</si>
  <si>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</si>
  <si>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</si>
  <si>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</si>
  <si>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</si>
  <si>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</si>
  <si>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</si>
  <si>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</si>
  <si>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</si>
  <si>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</si>
  <si>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</si>
  <si>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</si>
  <si>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</si>
  <si>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</si>
  <si>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</si>
  <si>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</si>
  <si>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</si>
  <si>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</si>
  <si>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</si>
  <si>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</si>
  <si>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</si>
  <si>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</si>
  <si>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</si>
  <si>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</si>
  <si>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</si>
  <si>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</si>
  <si>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</si>
  <si>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</si>
  <si>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</si>
  <si>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</si>
  <si>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</si>
  <si>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</si>
  <si>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</si>
  <si>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</si>
  <si>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</si>
  <si>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</si>
  <si>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</si>
  <si>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</si>
  <si>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</si>
  <si>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</si>
  <si>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</si>
  <si>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</si>
  <si>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</si>
  <si>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</si>
  <si>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</si>
  <si>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</si>
  <si>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</si>
  <si>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</si>
  <si>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</si>
  <si>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</si>
  <si>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</si>
  <si>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</si>
  <si>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</si>
  <si>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</si>
  <si>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</si>
  <si>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</si>
  <si>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</si>
  <si>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</si>
  <si>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</si>
  <si>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</si>
  <si>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</si>
  <si>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</si>
  <si>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</si>
  <si>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</si>
  <si>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</si>
  <si>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</si>
  <si>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</si>
  <si>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</si>
  <si>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</si>
  <si>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</si>
  <si>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</si>
  <si>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</si>
  <si>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</si>
  <si>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</si>
  <si>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</si>
  <si>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</si>
  <si>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</si>
  <si>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</si>
  <si>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</si>
  <si>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</si>
  <si>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</si>
  <si>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</si>
  <si>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</si>
  <si>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</si>
  <si>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</si>
  <si>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</si>
  <si>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</si>
  <si>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</si>
  <si>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</si>
  <si>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</si>
  <si>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</si>
  <si>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</si>
  <si>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</si>
  <si>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</si>
  <si>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</si>
  <si>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</si>
  <si>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</si>
  <si>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</si>
  <si>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</si>
  <si>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</si>
  <si>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</si>
  <si>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</si>
  <si>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</si>
  <si>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</si>
  <si>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</si>
  <si>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</si>
  <si>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</si>
  <si>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</si>
  <si>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</si>
  <si>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</si>
  <si>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</si>
  <si>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</si>
  <si>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</si>
  <si>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</si>
  <si>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</si>
  <si>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</si>
  <si>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</si>
  <si>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</si>
  <si>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</si>
  <si>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</si>
  <si>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</si>
  <si>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</si>
  <si>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</si>
  <si>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</si>
  <si>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</si>
  <si>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</si>
  <si>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</si>
  <si>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</si>
  <si>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</si>
  <si>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</si>
  <si>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</si>
  <si>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</si>
  <si>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</si>
  <si>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</si>
  <si>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</si>
  <si>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</si>
  <si>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</si>
  <si>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</si>
  <si>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</si>
  <si>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</si>
  <si>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</si>
  <si>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</si>
  <si>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</si>
  <si>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</si>
  <si>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</si>
  <si>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</si>
  <si>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</si>
  <si>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</si>
  <si>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</si>
  <si>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</si>
  <si>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</si>
  <si>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</si>
  <si>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</si>
  <si>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</si>
  <si>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</si>
  <si>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</si>
  <si>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</si>
  <si>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</si>
  <si>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</si>
  <si>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</si>
  <si>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</si>
  <si>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</si>
  <si>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</si>
  <si>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</si>
  <si>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</si>
  <si>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</si>
  <si>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</si>
  <si>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</si>
  <si>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</si>
  <si>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</si>
  <si>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</si>
  <si>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</si>
  <si>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</si>
  <si>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</si>
  <si>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</si>
  <si>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</si>
  <si>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</si>
  <si>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</si>
  <si>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</si>
  <si>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</si>
  <si>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</si>
  <si>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</si>
  <si>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</si>
  <si>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</si>
  <si>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</si>
  <si>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</si>
  <si>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</si>
  <si>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</si>
  <si>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</si>
  <si>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</si>
  <si>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</si>
  <si>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</si>
  <si>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</si>
  <si>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</si>
  <si>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</si>
  <si>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</si>
  <si>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</si>
  <si>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</si>
  <si>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</si>
  <si>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</si>
  <si>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</si>
  <si>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</si>
  <si>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</si>
  <si>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</si>
  <si>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</si>
  <si>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</si>
  <si>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</si>
  <si>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</si>
  <si>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</si>
  <si>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</si>
  <si>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</si>
  <si>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</si>
  <si>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</si>
  <si>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</si>
  <si>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</si>
  <si>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</si>
  <si>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</si>
  <si>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</si>
  <si>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</si>
  <si>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</si>
  <si>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</si>
  <si>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</si>
  <si>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</si>
  <si>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</si>
  <si>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</si>
  <si>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</si>
  <si>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</si>
  <si>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</si>
  <si>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</si>
  <si>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</si>
  <si>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</si>
  <si>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</si>
  <si>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</si>
  <si>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</si>
  <si>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</si>
  <si>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</si>
  <si>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</si>
  <si>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</si>
  <si>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</si>
  <si>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</si>
  <si>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</si>
  <si>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</si>
  <si>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</si>
  <si>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</si>
  <si>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</si>
  <si>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</si>
  <si>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</si>
  <si>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</si>
  <si>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</si>
  <si>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</si>
  <si>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</si>
  <si>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</si>
  <si>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</si>
  <si>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</si>
  <si>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</si>
  <si>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</si>
  <si>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</si>
  <si>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</si>
  <si>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</si>
  <si>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</si>
  <si>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</si>
  <si>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</si>
  <si>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</si>
  <si>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</si>
  <si>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</si>
  <si>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</si>
  <si>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</si>
  <si>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</si>
  <si>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</si>
  <si>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</si>
  <si>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</si>
  <si>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</si>
  <si>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</si>
  <si>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</si>
  <si>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</si>
  <si>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</si>
  <si>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</si>
  <si>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</si>
  <si>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</si>
  <si>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</si>
  <si>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</si>
  <si>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</si>
  <si>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</si>
  <si>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</si>
  <si>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</si>
  <si>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</si>
  <si>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</si>
  <si>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</si>
  <si>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</si>
  <si>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</si>
  <si>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</si>
  <si>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</si>
  <si>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</si>
  <si>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</si>
  <si>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</si>
  <si>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</si>
  <si>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</si>
  <si>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</si>
  <si>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</si>
  <si>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</si>
  <si>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</si>
  <si>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</si>
  <si>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</si>
  <si>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</si>
  <si>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</si>
  <si>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</si>
  <si>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</si>
  <si>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</si>
  <si>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</si>
  <si>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</si>
  <si>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</si>
  <si>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</si>
  <si>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</si>
  <si>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</si>
  <si>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</si>
  <si>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</si>
  <si>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</si>
  <si>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</si>
  <si>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</si>
  <si>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</si>
  <si>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</si>
  <si>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</si>
  <si>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</si>
  <si>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</si>
  <si>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</si>
  <si>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</si>
  <si>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</si>
  <si>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</si>
  <si>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</si>
  <si>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</si>
  <si>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</si>
  <si>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</si>
  <si>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</si>
  <si>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</si>
  <si>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</si>
  <si>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</si>
  <si>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</si>
  <si>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</si>
  <si>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</si>
  <si>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</si>
  <si>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</si>
  <si>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</si>
  <si>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</si>
  <si>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</si>
  <si>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</si>
  <si>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</si>
  <si>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</si>
  <si>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</si>
  <si>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</si>
  <si>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</si>
  <si>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</si>
  <si>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</si>
  <si>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</si>
  <si>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</si>
  <si>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</si>
  <si>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</si>
  <si>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</si>
  <si>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</si>
  <si>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</si>
  <si>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</si>
  <si>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</si>
  <si>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</si>
  <si>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</si>
  <si>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</si>
  <si>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</si>
  <si>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</si>
  <si>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</si>
  <si>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</si>
  <si>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</si>
  <si>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</si>
  <si>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</si>
  <si>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</si>
  <si>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</si>
  <si>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</si>
  <si>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</si>
  <si>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</si>
  <si>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</si>
  <si>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</si>
  <si>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</si>
  <si>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</si>
  <si>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</si>
  <si>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</si>
  <si>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</si>
  <si>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</si>
  <si>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</si>
  <si>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</si>
  <si>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</si>
  <si>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</si>
  <si>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</si>
  <si>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</si>
  <si>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</si>
  <si>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</si>
  <si>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</si>
  <si>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</si>
  <si>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</si>
  <si>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</si>
  <si>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</si>
  <si>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</si>
  <si>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</si>
  <si>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</si>
  <si>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</si>
  <si>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</si>
  <si>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</si>
  <si>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</si>
  <si>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</si>
  <si>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</si>
  <si>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</si>
  <si>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</si>
  <si>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</si>
  <si>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</si>
  <si>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</si>
  <si>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</si>
  <si>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</si>
  <si>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</si>
  <si>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</si>
  <si>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</si>
  <si>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</si>
  <si>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</si>
  <si>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</si>
  <si>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</si>
  <si>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</si>
  <si>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</si>
  <si>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</si>
  <si>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</si>
  <si>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</si>
  <si>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</si>
  <si>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</si>
  <si>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</si>
  <si>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</si>
  <si>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</si>
  <si>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</si>
  <si>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</si>
  <si>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</si>
  <si>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</si>
  <si>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</si>
  <si>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</si>
  <si>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</si>
  <si>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</si>
  <si>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</si>
  <si>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</si>
  <si>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</si>
  <si>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</si>
  <si>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</si>
  <si>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</si>
  <si>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</si>
  <si>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</si>
  <si>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</si>
  <si>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</si>
  <si>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</si>
  <si>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</si>
  <si>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</si>
  <si>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</si>
  <si>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</si>
  <si>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</si>
  <si>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</si>
  <si>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</si>
  <si>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</si>
  <si>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</si>
  <si>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</si>
  <si>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</si>
  <si>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</si>
  <si>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</si>
  <si>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</si>
  <si>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</si>
  <si>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</si>
  <si>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</si>
  <si>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</si>
  <si>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</si>
  <si>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</si>
  <si>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</si>
  <si>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</si>
  <si>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</si>
  <si>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</si>
  <si>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</si>
  <si>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</si>
  <si>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</si>
  <si>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</si>
  <si>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</si>
  <si>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</si>
  <si>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</si>
  <si>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</si>
  <si>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</si>
  <si>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</si>
  <si>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</si>
  <si>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</si>
  <si>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</si>
  <si>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</si>
  <si>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</si>
  <si>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</si>
  <si>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</si>
  <si>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</si>
  <si>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</si>
  <si>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</si>
  <si>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</si>
  <si>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</si>
  <si>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</si>
  <si>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</si>
  <si>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</si>
  <si>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</si>
  <si>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</si>
  <si>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</si>
  <si>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</si>
  <si>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</si>
  <si>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</si>
  <si>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</si>
  <si>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</si>
  <si>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</si>
  <si>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</si>
  <si>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</si>
  <si>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</si>
  <si>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</si>
  <si>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</si>
  <si>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</si>
  <si>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</si>
  <si>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</si>
  <si>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</si>
  <si>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</si>
  <si>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</si>
  <si>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</si>
  <si>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</si>
  <si>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</si>
  <si>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</si>
  <si>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</si>
  <si>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</si>
  <si>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</si>
  <si>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</si>
  <si>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</si>
  <si>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</si>
  <si>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</si>
  <si>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</si>
  <si>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</si>
  <si>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</si>
  <si>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</si>
  <si>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</si>
  <si>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</si>
  <si>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</si>
  <si>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</si>
  <si>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</si>
  <si>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</si>
  <si>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</si>
  <si>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</si>
  <si>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</si>
  <si>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</si>
  <si>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</si>
  <si>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</si>
  <si>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</si>
  <si>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</si>
  <si>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</si>
  <si>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</si>
  <si>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</si>
  <si>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</si>
  <si>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</si>
  <si>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</si>
  <si>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</si>
  <si>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</si>
  <si>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</si>
  <si>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</si>
  <si>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</si>
  <si>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</si>
  <si>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</si>
  <si>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</si>
  <si>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</si>
  <si>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</si>
  <si>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</si>
  <si>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</si>
  <si>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</si>
  <si>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</si>
  <si>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</si>
  <si>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</si>
  <si>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</si>
  <si>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</si>
  <si>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</si>
  <si>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</si>
  <si>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</si>
  <si>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</si>
  <si>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</si>
  <si>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</si>
  <si>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</si>
  <si>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</si>
  <si>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</si>
  <si>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</si>
  <si>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</si>
  <si>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</si>
  <si>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</si>
  <si>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</si>
  <si>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</si>
  <si>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</si>
  <si>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</si>
  <si>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</si>
  <si>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</si>
  <si>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</si>
  <si>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</si>
  <si>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</si>
  <si>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</si>
  <si>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</si>
  <si>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</si>
  <si>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</si>
  <si>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</si>
  <si>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</si>
  <si>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</si>
  <si>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</si>
  <si>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</si>
  <si>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</si>
  <si>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</si>
  <si>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</si>
  <si>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</si>
  <si>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</si>
  <si>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</si>
  <si>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</si>
  <si>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</si>
  <si>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</si>
  <si>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</si>
  <si>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</si>
  <si>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</si>
  <si>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</si>
  <si>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</si>
  <si>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</si>
  <si>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</si>
  <si>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</si>
  <si>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</si>
  <si>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</si>
  <si>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</si>
  <si>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</si>
  <si>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</si>
  <si>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</si>
  <si>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</si>
  <si>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</si>
  <si>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</si>
  <si>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</si>
  <si>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</si>
  <si>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</si>
  <si>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</si>
  <si>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</si>
  <si>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</si>
  <si>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</si>
  <si>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</si>
  <si>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</si>
  <si>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</si>
  <si>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</si>
  <si>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</si>
  <si>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</si>
  <si>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</si>
  <si>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</si>
  <si>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</si>
  <si>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</si>
  <si>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</si>
  <si>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</si>
  <si>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</si>
  <si>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</si>
  <si>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</si>
  <si>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</si>
  <si>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</si>
  <si>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</si>
  <si>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</si>
  <si>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</si>
  <si>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</si>
  <si>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</si>
  <si>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</si>
  <si>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</si>
  <si>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</si>
  <si>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</si>
  <si>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</si>
  <si>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</si>
  <si>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</si>
  <si>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</si>
  <si>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</si>
  <si>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</si>
  <si>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</si>
  <si>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</si>
  <si>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</si>
  <si>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</si>
  <si>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</si>
  <si>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</si>
  <si>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</si>
  <si>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</si>
  <si>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</si>
  <si>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</si>
  <si>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</si>
  <si>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</si>
  <si>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</si>
  <si>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</si>
  <si>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</si>
  <si>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</si>
  <si>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</si>
  <si>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</si>
  <si>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</si>
  <si>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</si>
  <si>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</si>
  <si>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</si>
  <si>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</si>
  <si>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</si>
  <si>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</si>
  <si>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</si>
  <si>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</si>
  <si>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</si>
  <si>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</si>
  <si>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</si>
  <si>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</si>
  <si>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</si>
  <si>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</si>
  <si>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</si>
  <si>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</si>
  <si>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</si>
  <si>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</si>
  <si>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</si>
  <si>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</si>
  <si>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</si>
  <si>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</si>
  <si>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</si>
  <si>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</si>
  <si>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</si>
  <si>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</si>
  <si>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</si>
  <si>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</si>
  <si>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</si>
  <si>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</si>
  <si>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</si>
  <si>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</si>
  <si>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</si>
  <si>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</si>
  <si>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</si>
  <si>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</si>
  <si>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</si>
  <si>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</si>
  <si>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</si>
  <si>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</si>
  <si>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</si>
  <si>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</si>
  <si>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</si>
  <si>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</si>
  <si>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</si>
  <si>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</si>
  <si>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</si>
  <si>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</si>
  <si>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Nguyễn Hữu Quang</t>
  </si>
  <si>
    <t>đp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</si>
  <si>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</si>
  <si>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Nguyễn Hà Mỹ </t>
  </si>
  <si>
    <t>Thủy</t>
  </si>
  <si>
    <t>Lê</t>
  </si>
  <si>
    <t>Nguyễn  Đăng</t>
  </si>
  <si>
    <t>2010130010</t>
  </si>
  <si>
    <t>Trần Nguyễn Quốc</t>
  </si>
  <si>
    <t>Tháng 11  Năm học 2020  -  2021</t>
  </si>
  <si>
    <t>Nguyễn Huỳnh Gia</t>
  </si>
  <si>
    <t xml:space="preserve">Nguyễn Đinh Xuân </t>
  </si>
  <si>
    <t>2010190004</t>
  </si>
  <si>
    <t>Bùi Quang</t>
  </si>
  <si>
    <t>V:0</t>
  </si>
  <si>
    <t xml:space="preserve">Thanh </t>
  </si>
  <si>
    <t xml:space="preserve">Mộng </t>
  </si>
  <si>
    <t>Trân Quốc</t>
  </si>
  <si>
    <t>Trịnh  Xuân</t>
  </si>
  <si>
    <t>2K</t>
  </si>
  <si>
    <t>Phước</t>
  </si>
  <si>
    <t>k</t>
  </si>
  <si>
    <t>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</si>
</sst>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4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center" vertical="center" wrapText="1"/>
    </xf>
    <xf numFmtId="0" fontId="62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7" zoomScale="55" zoomScaleNormal="55" workbookViewId="0">
      <selection activeCell="O31" sqref="O3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429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4" t="s">
        <v>364</v>
      </c>
      <c r="C9" s="184" t="s">
        <v>365</v>
      </c>
      <c r="D9" s="184" t="s">
        <v>366</v>
      </c>
      <c r="E9" s="139"/>
      <c r="F9" s="140" t="s">
        <v>881</v>
      </c>
      <c r="G9" s="140"/>
      <c r="H9" s="12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0"/>
      <c r="AJ9" s="87">
        <f>COUNTIF(E9:AI9,"K")+2*COUNTIF(E9:AI9,"2K")+COUNTIF(E9:AI9,"TK")+COUNTIF(E9:AI9,"KT")</f>
        <v>0</v>
      </c>
      <c r="AK9" s="87">
        <f t="shared" ref="AK9:AK39" si="0">COUNTIF(E9:AI9,"P")+2*COUNTIF(F9:AJ9,"2P")</f>
        <v>0</v>
      </c>
      <c r="AL9" s="87">
        <f t="shared" ref="AL9:AL39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4" t="s">
        <v>367</v>
      </c>
      <c r="C10" s="184" t="s">
        <v>368</v>
      </c>
      <c r="D10" s="184" t="s">
        <v>77</v>
      </c>
      <c r="E10" s="139"/>
      <c r="F10" s="140"/>
      <c r="G10" s="140"/>
      <c r="H10" s="12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0"/>
      <c r="AJ10" s="87">
        <f t="shared" ref="AJ10:AJ39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4" t="s">
        <v>369</v>
      </c>
      <c r="C11" s="184" t="s">
        <v>370</v>
      </c>
      <c r="D11" s="184" t="s">
        <v>58</v>
      </c>
      <c r="E11" s="139"/>
      <c r="F11" s="140"/>
      <c r="G11" s="140"/>
      <c r="H11" s="12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4" t="s">
        <v>371</v>
      </c>
      <c r="C12" s="184" t="s">
        <v>372</v>
      </c>
      <c r="D12" s="184" t="s">
        <v>373</v>
      </c>
      <c r="E12" s="139"/>
      <c r="F12" s="140"/>
      <c r="G12" s="140"/>
      <c r="H12" s="12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4" t="s">
        <v>374</v>
      </c>
      <c r="C13" s="184" t="s">
        <v>375</v>
      </c>
      <c r="D13" s="184" t="s">
        <v>376</v>
      </c>
      <c r="E13" s="139"/>
      <c r="F13" s="140"/>
      <c r="G13" s="140"/>
      <c r="H13" s="12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0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4" t="s">
        <v>377</v>
      </c>
      <c r="C14" s="184" t="s">
        <v>378</v>
      </c>
      <c r="D14" s="184" t="s">
        <v>112</v>
      </c>
      <c r="E14" s="139"/>
      <c r="F14" s="140"/>
      <c r="G14" s="140"/>
      <c r="H14" s="12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4" t="s">
        <v>379</v>
      </c>
      <c r="C15" s="184" t="s">
        <v>380</v>
      </c>
      <c r="D15" s="184" t="s">
        <v>27</v>
      </c>
      <c r="E15" s="141"/>
      <c r="F15" s="142"/>
      <c r="G15" s="142"/>
      <c r="H15" s="12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4" t="s">
        <v>381</v>
      </c>
      <c r="C16" s="184" t="s">
        <v>382</v>
      </c>
      <c r="D16" s="184" t="s">
        <v>27</v>
      </c>
      <c r="E16" s="139"/>
      <c r="F16" s="140"/>
      <c r="G16" s="140"/>
      <c r="H16" s="12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0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4" t="s">
        <v>383</v>
      </c>
      <c r="C17" s="184" t="s">
        <v>384</v>
      </c>
      <c r="D17" s="184" t="s">
        <v>27</v>
      </c>
      <c r="E17" s="139"/>
      <c r="F17" s="140"/>
      <c r="G17" s="140"/>
      <c r="H17" s="12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0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4" t="s">
        <v>385</v>
      </c>
      <c r="C18" s="184" t="s">
        <v>386</v>
      </c>
      <c r="D18" s="184" t="s">
        <v>387</v>
      </c>
      <c r="E18" s="139"/>
      <c r="F18" s="140"/>
      <c r="G18" s="140"/>
      <c r="H18" s="12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4" t="s">
        <v>388</v>
      </c>
      <c r="C19" s="184" t="s">
        <v>389</v>
      </c>
      <c r="D19" s="184" t="s">
        <v>387</v>
      </c>
      <c r="E19" s="139"/>
      <c r="F19" s="140"/>
      <c r="G19" s="140"/>
      <c r="H19" s="12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4" t="s">
        <v>390</v>
      </c>
      <c r="C20" s="184" t="s">
        <v>391</v>
      </c>
      <c r="D20" s="184" t="s">
        <v>97</v>
      </c>
      <c r="E20" s="139"/>
      <c r="F20" s="140"/>
      <c r="G20" s="140"/>
      <c r="H20" s="12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4" t="s">
        <v>392</v>
      </c>
      <c r="C21" s="184" t="s">
        <v>393</v>
      </c>
      <c r="D21" s="184" t="s">
        <v>97</v>
      </c>
      <c r="E21" s="143"/>
      <c r="F21" s="143"/>
      <c r="G21" s="143"/>
      <c r="H21" s="120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4" t="s">
        <v>394</v>
      </c>
      <c r="C22" s="184" t="s">
        <v>395</v>
      </c>
      <c r="D22" s="184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9</v>
      </c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1</v>
      </c>
      <c r="AL22" s="87">
        <f t="shared" si="1"/>
        <v>0</v>
      </c>
      <c r="AM22" s="212"/>
      <c r="AN22" s="213"/>
      <c r="AO22" s="86"/>
    </row>
    <row r="23" spans="1:41" s="54" customFormat="1" ht="30" customHeight="1">
      <c r="A23" s="3">
        <v>15</v>
      </c>
      <c r="B23" s="184" t="s">
        <v>397</v>
      </c>
      <c r="C23" s="184" t="s">
        <v>398</v>
      </c>
      <c r="D23" s="184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4" t="s">
        <v>399</v>
      </c>
      <c r="C24" s="184" t="s">
        <v>400</v>
      </c>
      <c r="D24" s="184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4" t="s">
        <v>401</v>
      </c>
      <c r="C25" s="184" t="s">
        <v>121</v>
      </c>
      <c r="D25" s="184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4" t="s">
        <v>402</v>
      </c>
      <c r="C26" s="184" t="s">
        <v>403</v>
      </c>
      <c r="D26" s="184" t="s">
        <v>100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84" t="s">
        <v>404</v>
      </c>
      <c r="C27" s="184" t="s">
        <v>405</v>
      </c>
      <c r="D27" s="184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4" t="s">
        <v>406</v>
      </c>
      <c r="C28" s="184" t="s">
        <v>407</v>
      </c>
      <c r="D28" s="184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4" t="s">
        <v>409</v>
      </c>
      <c r="C29" s="184" t="s">
        <v>410</v>
      </c>
      <c r="D29" s="184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 t="s">
        <v>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4" t="s">
        <v>411</v>
      </c>
      <c r="C30" s="184" t="s">
        <v>412</v>
      </c>
      <c r="D30" s="184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4" t="s">
        <v>414</v>
      </c>
      <c r="C31" s="184" t="s">
        <v>415</v>
      </c>
      <c r="D31" s="184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 t="s">
        <v>9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1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84" t="s">
        <v>416</v>
      </c>
      <c r="C32" s="184" t="s">
        <v>417</v>
      </c>
      <c r="D32" s="184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84" t="s">
        <v>418</v>
      </c>
      <c r="C33" s="184" t="s">
        <v>419</v>
      </c>
      <c r="D33" s="184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84" t="s">
        <v>420</v>
      </c>
      <c r="C34" s="184" t="s">
        <v>421</v>
      </c>
      <c r="D34" s="184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84" t="s">
        <v>423</v>
      </c>
      <c r="C35" s="184" t="s">
        <v>424</v>
      </c>
      <c r="D35" s="184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84" t="s">
        <v>426</v>
      </c>
      <c r="C36" s="184" t="s">
        <v>427</v>
      </c>
      <c r="D36" s="184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197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197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197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29"/>
      <c r="AO39" s="29"/>
      <c r="AP39" s="51"/>
      <c r="AQ39" s="51"/>
      <c r="AR39" s="51"/>
    </row>
    <row r="40" spans="1:44" s="54" customFormat="1" ht="48" customHeight="1">
      <c r="A40" s="214" t="s">
        <v>12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3">
        <f>SUM(AJ9:AJ39)</f>
        <v>1</v>
      </c>
      <c r="AK40" s="3">
        <f>SUM(AK9:AK39)</f>
        <v>3</v>
      </c>
      <c r="AL40" s="3">
        <f>SUM(AL9:AL39)</f>
        <v>0</v>
      </c>
      <c r="AM40" s="57"/>
      <c r="AN40" s="29"/>
      <c r="AO40" s="29"/>
      <c r="AP40" s="51"/>
      <c r="AQ40" s="51"/>
      <c r="AR40" s="51"/>
    </row>
    <row r="41" spans="1:44" s="54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7"/>
      <c r="AN41" s="57"/>
      <c r="AO41" s="57"/>
    </row>
    <row r="42" spans="1:44" s="54" customFormat="1" ht="41.25" customHeight="1">
      <c r="A42" s="216" t="s">
        <v>13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7"/>
      <c r="AJ42" s="46" t="s">
        <v>14</v>
      </c>
      <c r="AK42" s="46" t="s">
        <v>15</v>
      </c>
      <c r="AL42" s="46" t="s">
        <v>16</v>
      </c>
      <c r="AM42" s="58" t="s">
        <v>17</v>
      </c>
      <c r="AN42" s="58" t="s">
        <v>18</v>
      </c>
      <c r="AO42" s="58" t="s">
        <v>19</v>
      </c>
    </row>
    <row r="43" spans="1:44" s="54" customFormat="1" ht="30" customHeight="1">
      <c r="A43" s="3" t="s">
        <v>5</v>
      </c>
      <c r="B43" s="49"/>
      <c r="C43" s="218" t="s">
        <v>7</v>
      </c>
      <c r="D43" s="21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20</v>
      </c>
      <c r="AK43" s="33" t="s">
        <v>21</v>
      </c>
      <c r="AL43" s="33" t="s">
        <v>22</v>
      </c>
      <c r="AM43" s="33" t="s">
        <v>23</v>
      </c>
      <c r="AN43" s="59" t="s">
        <v>24</v>
      </c>
      <c r="AO43" s="59" t="s">
        <v>25</v>
      </c>
    </row>
    <row r="44" spans="1:44" s="54" customFormat="1" ht="30" customHeight="1">
      <c r="A44" s="3">
        <v>1</v>
      </c>
      <c r="B44" s="184" t="s">
        <v>364</v>
      </c>
      <c r="C44" s="184" t="s">
        <v>365</v>
      </c>
      <c r="D44" s="184" t="s">
        <v>366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12"/>
      <c r="AQ44" s="213"/>
    </row>
    <row r="45" spans="1:44" s="54" customFormat="1" ht="30" customHeight="1">
      <c r="A45" s="3">
        <v>2</v>
      </c>
      <c r="B45" s="184" t="s">
        <v>367</v>
      </c>
      <c r="C45" s="184" t="s">
        <v>368</v>
      </c>
      <c r="D45" s="184" t="s">
        <v>77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7"/>
      <c r="AQ45" s="57"/>
    </row>
    <row r="46" spans="1:44" s="54" customFormat="1" ht="30" customHeight="1">
      <c r="A46" s="3">
        <v>3</v>
      </c>
      <c r="B46" s="184" t="s">
        <v>369</v>
      </c>
      <c r="C46" s="184" t="s">
        <v>370</v>
      </c>
      <c r="D46" s="184" t="s">
        <v>58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7"/>
      <c r="AQ46" s="57"/>
    </row>
    <row r="47" spans="1:44" s="54" customFormat="1" ht="30" customHeight="1">
      <c r="A47" s="3">
        <v>4</v>
      </c>
      <c r="B47" s="184" t="s">
        <v>371</v>
      </c>
      <c r="C47" s="184" t="s">
        <v>372</v>
      </c>
      <c r="D47" s="184" t="s">
        <v>373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7"/>
      <c r="AQ47" s="57"/>
    </row>
    <row r="48" spans="1:44" s="54" customFormat="1" ht="30" customHeight="1">
      <c r="A48" s="3">
        <v>5</v>
      </c>
      <c r="B48" s="184" t="s">
        <v>374</v>
      </c>
      <c r="C48" s="184" t="s">
        <v>375</v>
      </c>
      <c r="D48" s="184" t="s">
        <v>376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7"/>
      <c r="AQ48" s="57"/>
    </row>
    <row r="49" spans="1:43" s="54" customFormat="1" ht="30" customHeight="1">
      <c r="A49" s="3">
        <v>6</v>
      </c>
      <c r="B49" s="184" t="s">
        <v>377</v>
      </c>
      <c r="C49" s="184" t="s">
        <v>378</v>
      </c>
      <c r="D49" s="184" t="s">
        <v>112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7</v>
      </c>
      <c r="B50" s="184" t="s">
        <v>379</v>
      </c>
      <c r="C50" s="184" t="s">
        <v>380</v>
      </c>
      <c r="D50" s="184" t="s">
        <v>27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8</v>
      </c>
      <c r="B51" s="184" t="s">
        <v>381</v>
      </c>
      <c r="C51" s="184" t="s">
        <v>382</v>
      </c>
      <c r="D51" s="184" t="s">
        <v>27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9</v>
      </c>
      <c r="B52" s="184" t="s">
        <v>383</v>
      </c>
      <c r="C52" s="184" t="s">
        <v>384</v>
      </c>
      <c r="D52" s="184" t="s">
        <v>27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10</v>
      </c>
      <c r="B53" s="184" t="s">
        <v>385</v>
      </c>
      <c r="C53" s="184" t="s">
        <v>386</v>
      </c>
      <c r="D53" s="184" t="s">
        <v>387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11</v>
      </c>
      <c r="B54" s="184" t="s">
        <v>388</v>
      </c>
      <c r="C54" s="184" t="s">
        <v>389</v>
      </c>
      <c r="D54" s="184" t="s">
        <v>387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12</v>
      </c>
      <c r="B55" s="184" t="s">
        <v>390</v>
      </c>
      <c r="C55" s="184" t="s">
        <v>391</v>
      </c>
      <c r="D55" s="184" t="s">
        <v>97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13</v>
      </c>
      <c r="B56" s="184" t="s">
        <v>392</v>
      </c>
      <c r="C56" s="184" t="s">
        <v>393</v>
      </c>
      <c r="D56" s="184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14</v>
      </c>
      <c r="B57" s="184" t="s">
        <v>394</v>
      </c>
      <c r="C57" s="184" t="s">
        <v>395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12"/>
      <c r="AQ57" s="213"/>
    </row>
    <row r="58" spans="1:43" s="54" customFormat="1" ht="30" customHeight="1">
      <c r="A58" s="3">
        <v>15</v>
      </c>
      <c r="B58" s="184" t="s">
        <v>397</v>
      </c>
      <c r="C58" s="184" t="s">
        <v>398</v>
      </c>
      <c r="D58" s="184" t="s">
        <v>396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4" customFormat="1" ht="30" customHeight="1">
      <c r="A59" s="3">
        <v>16</v>
      </c>
      <c r="B59" s="184" t="s">
        <v>399</v>
      </c>
      <c r="C59" s="184" t="s">
        <v>400</v>
      </c>
      <c r="D59" s="184" t="s">
        <v>396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4" customFormat="1" ht="30" customHeight="1">
      <c r="A60" s="3">
        <v>17</v>
      </c>
      <c r="B60" s="184" t="s">
        <v>401</v>
      </c>
      <c r="C60" s="184" t="s">
        <v>121</v>
      </c>
      <c r="D60" s="184" t="s">
        <v>42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4" customFormat="1" ht="30" customHeight="1">
      <c r="A61" s="3">
        <v>18</v>
      </c>
      <c r="B61" s="184" t="s">
        <v>402</v>
      </c>
      <c r="C61" s="184" t="s">
        <v>403</v>
      </c>
      <c r="D61" s="184" t="s">
        <v>100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19</v>
      </c>
      <c r="B62" s="184" t="s">
        <v>404</v>
      </c>
      <c r="C62" s="184" t="s">
        <v>405</v>
      </c>
      <c r="D62" s="184" t="s">
        <v>119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20</v>
      </c>
      <c r="B63" s="184" t="s">
        <v>406</v>
      </c>
      <c r="C63" s="184" t="s">
        <v>407</v>
      </c>
      <c r="D63" s="184" t="s">
        <v>408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21</v>
      </c>
      <c r="B64" s="184" t="s">
        <v>409</v>
      </c>
      <c r="C64" s="184" t="s">
        <v>410</v>
      </c>
      <c r="D64" s="184" t="s">
        <v>408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22</v>
      </c>
      <c r="B65" s="184" t="s">
        <v>411</v>
      </c>
      <c r="C65" s="184" t="s">
        <v>412</v>
      </c>
      <c r="D65" s="184" t="s">
        <v>413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23</v>
      </c>
      <c r="B66" s="184" t="s">
        <v>414</v>
      </c>
      <c r="C66" s="184" t="s">
        <v>415</v>
      </c>
      <c r="D66" s="184" t="s">
        <v>338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24</v>
      </c>
      <c r="B67" s="184" t="s">
        <v>416</v>
      </c>
      <c r="C67" s="184" t="s">
        <v>417</v>
      </c>
      <c r="D67" s="184" t="s">
        <v>130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25</v>
      </c>
      <c r="B68" s="184" t="s">
        <v>418</v>
      </c>
      <c r="C68" s="184" t="s">
        <v>419</v>
      </c>
      <c r="D68" s="184" t="s">
        <v>343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26</v>
      </c>
      <c r="B69" s="184" t="s">
        <v>420</v>
      </c>
      <c r="C69" s="184" t="s">
        <v>421</v>
      </c>
      <c r="D69" s="184" t="s">
        <v>422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27</v>
      </c>
      <c r="B70" s="184" t="s">
        <v>423</v>
      </c>
      <c r="C70" s="184" t="s">
        <v>424</v>
      </c>
      <c r="D70" s="184" t="s">
        <v>425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28</v>
      </c>
      <c r="B71" s="184" t="s">
        <v>426</v>
      </c>
      <c r="C71" s="184" t="s">
        <v>427</v>
      </c>
      <c r="D71" s="184" t="s">
        <v>428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29</v>
      </c>
      <c r="B72" s="49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30</v>
      </c>
      <c r="B73" s="49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31</v>
      </c>
      <c r="B74" s="49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32</v>
      </c>
      <c r="B75" s="49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.75" customHeight="1">
      <c r="A76" s="3">
        <v>33</v>
      </c>
      <c r="B76" s="49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.75" customHeight="1">
      <c r="A77" s="3">
        <v>34</v>
      </c>
      <c r="B77" s="49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4" t="s">
        <v>12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15"/>
      <c r="D79" s="215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41" ht="15.75" customHeight="1">
      <c r="C80" s="5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5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215"/>
      <c r="D82" s="215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15"/>
      <c r="D83" s="215"/>
      <c r="E83" s="215"/>
      <c r="F83" s="215"/>
      <c r="G83" s="21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15"/>
      <c r="D84" s="215"/>
      <c r="E84" s="21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15"/>
      <c r="D85" s="21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opLeftCell="A17" zoomScale="55" zoomScaleNormal="55" workbookViewId="0">
      <selection activeCell="R38" sqref="R3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138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127" customFormat="1" ht="30" customHeight="1">
      <c r="A9" s="153">
        <v>1</v>
      </c>
      <c r="B9" s="167" t="s">
        <v>142</v>
      </c>
      <c r="C9" s="168" t="s">
        <v>143</v>
      </c>
      <c r="D9" s="169" t="s">
        <v>144</v>
      </c>
      <c r="E9" s="137"/>
      <c r="F9" s="121"/>
      <c r="G9" s="138"/>
      <c r="H9" s="138"/>
      <c r="I9" s="138"/>
      <c r="J9" s="138" t="s">
        <v>10</v>
      </c>
      <c r="K9" s="138"/>
      <c r="L9" s="138"/>
      <c r="M9" s="138"/>
      <c r="N9" s="138"/>
      <c r="O9" s="138"/>
      <c r="P9" s="138" t="s">
        <v>881</v>
      </c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21"/>
      <c r="AD9" s="138"/>
      <c r="AE9" s="138"/>
      <c r="AF9" s="138"/>
      <c r="AG9" s="138"/>
      <c r="AH9" s="138"/>
      <c r="AI9" s="138"/>
      <c r="AJ9" s="122">
        <f>COUNTIF(E9:AI9,"K")+2*COUNTIF(E9:AI9,"2K")+COUNTIF(E9:AI9,"TK")+COUNTIF(E9:AI9,"KT")</f>
        <v>0</v>
      </c>
      <c r="AK9" s="122">
        <f t="shared" ref="AK9:AK51" si="0">COUNTIF(E9:AI9,"P")+2*COUNTIF(F9:AJ9,"2P")</f>
        <v>0</v>
      </c>
      <c r="AL9" s="122">
        <f t="shared" ref="AL9:AL51" si="1">COUNTIF(E9:AI9,"T")+2*COUNTIF(E9:AI9,"2T")+COUNTIF(E9:AI9,"TK")+COUNTIF(E9:AI9,"KT")</f>
        <v>1</v>
      </c>
      <c r="AM9" s="123"/>
      <c r="AN9" s="124"/>
      <c r="AO9" s="125"/>
      <c r="AP9" s="126"/>
    </row>
    <row r="10" spans="1:42" s="101" customFormat="1" ht="30" customHeight="1">
      <c r="A10" s="153">
        <v>2</v>
      </c>
      <c r="B10" s="167" t="s">
        <v>145</v>
      </c>
      <c r="C10" s="168" t="s">
        <v>146</v>
      </c>
      <c r="D10" s="169" t="s">
        <v>48</v>
      </c>
      <c r="E10" s="139"/>
      <c r="F10" s="12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53">
        <v>3</v>
      </c>
      <c r="B11" s="167" t="s">
        <v>147</v>
      </c>
      <c r="C11" s="168" t="s">
        <v>148</v>
      </c>
      <c r="D11" s="169" t="s">
        <v>48</v>
      </c>
      <c r="E11" s="139"/>
      <c r="F11" s="12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53">
        <v>4</v>
      </c>
      <c r="B12" s="167">
        <v>1910080049</v>
      </c>
      <c r="C12" s="168" t="s">
        <v>362</v>
      </c>
      <c r="D12" s="169" t="s">
        <v>92</v>
      </c>
      <c r="E12" s="139"/>
      <c r="F12" s="12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53">
        <v>5</v>
      </c>
      <c r="B13" s="167" t="s">
        <v>149</v>
      </c>
      <c r="C13" s="168" t="s">
        <v>64</v>
      </c>
      <c r="D13" s="169" t="s">
        <v>49</v>
      </c>
      <c r="E13" s="139"/>
      <c r="F13" s="12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53">
        <v>6</v>
      </c>
      <c r="B14" s="167" t="s">
        <v>150</v>
      </c>
      <c r="C14" s="168" t="s">
        <v>124</v>
      </c>
      <c r="D14" s="169" t="s">
        <v>51</v>
      </c>
      <c r="E14" s="139"/>
      <c r="F14" s="121" t="s">
        <v>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 t="s">
        <v>8</v>
      </c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1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53">
        <v>7</v>
      </c>
      <c r="B15" s="167" t="s">
        <v>151</v>
      </c>
      <c r="C15" s="168" t="s">
        <v>62</v>
      </c>
      <c r="D15" s="169" t="s">
        <v>51</v>
      </c>
      <c r="E15" s="141"/>
      <c r="F15" s="121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 t="s">
        <v>8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1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3">
        <v>8</v>
      </c>
      <c r="B16" s="167" t="s">
        <v>152</v>
      </c>
      <c r="C16" s="168" t="s">
        <v>153</v>
      </c>
      <c r="D16" s="169" t="s">
        <v>59</v>
      </c>
      <c r="E16" s="139"/>
      <c r="F16" s="121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 t="s">
        <v>8</v>
      </c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3">
        <v>9</v>
      </c>
      <c r="B17" s="167" t="s">
        <v>154</v>
      </c>
      <c r="C17" s="168" t="s">
        <v>155</v>
      </c>
      <c r="D17" s="169" t="s">
        <v>63</v>
      </c>
      <c r="E17" s="137"/>
      <c r="F17" s="121"/>
      <c r="G17" s="138" t="s">
        <v>9</v>
      </c>
      <c r="H17" s="138"/>
      <c r="I17" s="138"/>
      <c r="J17" s="138"/>
      <c r="K17" s="138"/>
      <c r="L17" s="138"/>
      <c r="M17" s="138" t="s">
        <v>8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21"/>
      <c r="AD17" s="138"/>
      <c r="AE17" s="138"/>
      <c r="AF17" s="138"/>
      <c r="AG17" s="138"/>
      <c r="AH17" s="138"/>
      <c r="AI17" s="138"/>
      <c r="AJ17" s="46">
        <f t="shared" si="2"/>
        <v>1</v>
      </c>
      <c r="AK17" s="46">
        <f t="shared" si="0"/>
        <v>1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3">
        <v>10</v>
      </c>
      <c r="B18" s="167" t="s">
        <v>156</v>
      </c>
      <c r="C18" s="168" t="s">
        <v>157</v>
      </c>
      <c r="D18" s="169" t="s">
        <v>44</v>
      </c>
      <c r="E18" s="139"/>
      <c r="F18" s="121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3">
        <v>11</v>
      </c>
      <c r="B19" s="167" t="s">
        <v>158</v>
      </c>
      <c r="C19" s="168" t="s">
        <v>62</v>
      </c>
      <c r="D19" s="169" t="s">
        <v>44</v>
      </c>
      <c r="E19" s="139"/>
      <c r="F19" s="121"/>
      <c r="G19" s="140"/>
      <c r="H19" s="140"/>
      <c r="I19" s="140"/>
      <c r="J19" s="140"/>
      <c r="K19" s="140"/>
      <c r="L19" s="140"/>
      <c r="M19" s="140"/>
      <c r="N19" s="140"/>
      <c r="O19" s="140" t="s">
        <v>9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3">
        <v>12</v>
      </c>
      <c r="B20" s="167" t="s">
        <v>357</v>
      </c>
      <c r="C20" s="168" t="s">
        <v>71</v>
      </c>
      <c r="D20" s="169" t="s">
        <v>26</v>
      </c>
      <c r="E20" s="139"/>
      <c r="F20" s="121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 t="s">
        <v>8</v>
      </c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1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3">
        <v>13</v>
      </c>
      <c r="B21" s="167" t="s">
        <v>159</v>
      </c>
      <c r="C21" s="168" t="s">
        <v>160</v>
      </c>
      <c r="D21" s="169" t="s">
        <v>26</v>
      </c>
      <c r="E21" s="143"/>
      <c r="F21" s="12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3">
        <v>14</v>
      </c>
      <c r="B22" s="167" t="s">
        <v>161</v>
      </c>
      <c r="C22" s="168" t="s">
        <v>162</v>
      </c>
      <c r="D22" s="169" t="s">
        <v>78</v>
      </c>
      <c r="E22" s="139"/>
      <c r="F22" s="12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53">
        <v>15</v>
      </c>
      <c r="B23" s="167" t="s">
        <v>163</v>
      </c>
      <c r="C23" s="168" t="s">
        <v>73</v>
      </c>
      <c r="D23" s="169" t="s">
        <v>106</v>
      </c>
      <c r="E23" s="139"/>
      <c r="F23" s="12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3">
        <v>16</v>
      </c>
      <c r="B24" s="167" t="s">
        <v>164</v>
      </c>
      <c r="C24" s="168" t="s">
        <v>82</v>
      </c>
      <c r="D24" s="169" t="s">
        <v>66</v>
      </c>
      <c r="E24" s="145"/>
      <c r="F24" s="121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3">
        <v>17</v>
      </c>
      <c r="B25" s="167" t="s">
        <v>165</v>
      </c>
      <c r="C25" s="168" t="s">
        <v>166</v>
      </c>
      <c r="D25" s="169" t="s">
        <v>66</v>
      </c>
      <c r="E25" s="145"/>
      <c r="F25" s="121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3">
        <v>18</v>
      </c>
      <c r="B26" s="167" t="s">
        <v>167</v>
      </c>
      <c r="C26" s="168" t="s">
        <v>168</v>
      </c>
      <c r="D26" s="169" t="s">
        <v>42</v>
      </c>
      <c r="E26" s="147"/>
      <c r="F26" s="12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21"/>
      <c r="AD26" s="148"/>
      <c r="AE26" s="148"/>
      <c r="AF26" s="148"/>
      <c r="AG26" s="148"/>
      <c r="AH26" s="148"/>
      <c r="AI26" s="148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3">
        <v>19</v>
      </c>
      <c r="B27" s="167" t="s">
        <v>169</v>
      </c>
      <c r="C27" s="168" t="s">
        <v>170</v>
      </c>
      <c r="D27" s="169" t="s">
        <v>37</v>
      </c>
      <c r="E27" s="145"/>
      <c r="F27" s="121"/>
      <c r="G27" s="146" t="s">
        <v>9</v>
      </c>
      <c r="H27" s="146"/>
      <c r="I27" s="146"/>
      <c r="J27" s="146"/>
      <c r="K27" s="146"/>
      <c r="L27" s="146"/>
      <c r="M27" s="146" t="s">
        <v>9</v>
      </c>
      <c r="N27" s="146"/>
      <c r="O27" s="146" t="s">
        <v>9</v>
      </c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3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3">
        <v>20</v>
      </c>
      <c r="B28" s="167" t="s">
        <v>171</v>
      </c>
      <c r="C28" s="168" t="s">
        <v>172</v>
      </c>
      <c r="D28" s="169" t="s">
        <v>72</v>
      </c>
      <c r="E28" s="145"/>
      <c r="F28" s="121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3">
        <v>21</v>
      </c>
      <c r="B29" s="167" t="s">
        <v>173</v>
      </c>
      <c r="C29" s="168" t="s">
        <v>174</v>
      </c>
      <c r="D29" s="169" t="s">
        <v>135</v>
      </c>
      <c r="E29" s="145"/>
      <c r="F29" s="12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 t="s">
        <v>9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3">
        <v>22</v>
      </c>
      <c r="B30" s="167" t="s">
        <v>175</v>
      </c>
      <c r="C30" s="168" t="s">
        <v>176</v>
      </c>
      <c r="D30" s="169" t="s">
        <v>38</v>
      </c>
      <c r="E30" s="145"/>
      <c r="F30" s="121" t="s">
        <v>8</v>
      </c>
      <c r="G30" s="146"/>
      <c r="H30" s="146" t="s">
        <v>9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 t="s">
        <v>8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2</v>
      </c>
      <c r="AK30" s="103">
        <f t="shared" si="0"/>
        <v>1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3">
        <v>23</v>
      </c>
      <c r="B31" s="167" t="s">
        <v>177</v>
      </c>
      <c r="C31" s="168" t="s">
        <v>178</v>
      </c>
      <c r="D31" s="169" t="s">
        <v>38</v>
      </c>
      <c r="E31" s="145"/>
      <c r="F31" s="121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 t="s">
        <v>8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1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3">
        <v>24</v>
      </c>
      <c r="B32" s="167" t="s">
        <v>179</v>
      </c>
      <c r="C32" s="168" t="s">
        <v>115</v>
      </c>
      <c r="D32" s="169" t="s">
        <v>180</v>
      </c>
      <c r="E32" s="145"/>
      <c r="F32" s="121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9</v>
      </c>
      <c r="R32" s="146" t="s">
        <v>8</v>
      </c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1</v>
      </c>
      <c r="AK32" s="103">
        <f t="shared" si="0"/>
        <v>1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3">
        <v>25</v>
      </c>
      <c r="B33" s="167" t="s">
        <v>181</v>
      </c>
      <c r="C33" s="168" t="s">
        <v>182</v>
      </c>
      <c r="D33" s="169" t="s">
        <v>57</v>
      </c>
      <c r="E33" s="145"/>
      <c r="F33" s="121" t="s">
        <v>8</v>
      </c>
      <c r="G33" s="146" t="s">
        <v>9</v>
      </c>
      <c r="H33" s="146" t="s">
        <v>9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1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3">
        <v>26</v>
      </c>
      <c r="B34" s="167" t="s">
        <v>183</v>
      </c>
      <c r="C34" s="168" t="s">
        <v>184</v>
      </c>
      <c r="D34" s="169" t="s">
        <v>57</v>
      </c>
      <c r="E34" s="145"/>
      <c r="F34" s="121"/>
      <c r="G34" s="146" t="s">
        <v>9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 t="s">
        <v>8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1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3">
        <v>27</v>
      </c>
      <c r="B35" s="167" t="s">
        <v>186</v>
      </c>
      <c r="C35" s="168" t="s">
        <v>110</v>
      </c>
      <c r="D35" s="169" t="s">
        <v>185</v>
      </c>
      <c r="E35" s="145"/>
      <c r="F35" s="121"/>
      <c r="G35" s="146"/>
      <c r="H35" s="146"/>
      <c r="I35" s="146"/>
      <c r="J35" s="146"/>
      <c r="K35" s="146"/>
      <c r="L35" s="146"/>
      <c r="M35" s="146"/>
      <c r="N35" s="146" t="s">
        <v>10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1</v>
      </c>
      <c r="AM35" s="100"/>
      <c r="AN35" s="100"/>
      <c r="AO35" s="100"/>
    </row>
    <row r="36" spans="1:44" s="101" customFormat="1" ht="30" customHeight="1">
      <c r="A36" s="153">
        <v>28</v>
      </c>
      <c r="B36" s="167" t="s">
        <v>187</v>
      </c>
      <c r="C36" s="168" t="s">
        <v>188</v>
      </c>
      <c r="D36" s="169" t="s">
        <v>189</v>
      </c>
      <c r="E36" s="145"/>
      <c r="F36" s="121" t="s">
        <v>8</v>
      </c>
      <c r="G36" s="146" t="s">
        <v>9</v>
      </c>
      <c r="H36" s="146" t="s">
        <v>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2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3">
        <v>29</v>
      </c>
      <c r="B37" s="167" t="s">
        <v>190</v>
      </c>
      <c r="C37" s="168" t="s">
        <v>191</v>
      </c>
      <c r="D37" s="169" t="s">
        <v>192</v>
      </c>
      <c r="E37" s="145"/>
      <c r="F37" s="12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20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3">
        <v>30</v>
      </c>
      <c r="B38" s="167" t="s">
        <v>193</v>
      </c>
      <c r="C38" s="168" t="s">
        <v>194</v>
      </c>
      <c r="D38" s="169" t="s">
        <v>109</v>
      </c>
      <c r="E38" s="145"/>
      <c r="F38" s="12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 t="s">
        <v>9</v>
      </c>
      <c r="R38" s="146" t="s">
        <v>8</v>
      </c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20"/>
      <c r="AD38" s="146"/>
      <c r="AE38" s="146"/>
      <c r="AF38" s="146"/>
      <c r="AG38" s="146"/>
      <c r="AH38" s="146"/>
      <c r="AI38" s="146"/>
      <c r="AJ38" s="103">
        <f t="shared" si="2"/>
        <v>1</v>
      </c>
      <c r="AK38" s="103">
        <f t="shared" si="0"/>
        <v>1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3">
        <v>31</v>
      </c>
      <c r="B39" s="150"/>
      <c r="C39" s="151"/>
      <c r="D39" s="152"/>
      <c r="E39" s="145"/>
      <c r="F39" s="12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20"/>
      <c r="AD39" s="146"/>
      <c r="AE39" s="146"/>
      <c r="AF39" s="146"/>
      <c r="AG39" s="146"/>
      <c r="AH39" s="146"/>
      <c r="AI39" s="146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3">
        <v>32</v>
      </c>
      <c r="B40" s="150"/>
      <c r="C40" s="151"/>
      <c r="D40" s="152"/>
      <c r="E40" s="145"/>
      <c r="F40" s="121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20"/>
      <c r="AD40" s="146"/>
      <c r="AE40" s="146"/>
      <c r="AF40" s="146"/>
      <c r="AG40" s="146"/>
      <c r="AH40" s="146"/>
      <c r="AI40" s="146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3">
        <v>33</v>
      </c>
      <c r="B41" s="150"/>
      <c r="C41" s="151"/>
      <c r="D41" s="152"/>
      <c r="E41" s="145"/>
      <c r="F41" s="12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20"/>
      <c r="AD41" s="146"/>
      <c r="AE41" s="146"/>
      <c r="AF41" s="146"/>
      <c r="AG41" s="146"/>
      <c r="AH41" s="146"/>
      <c r="AI41" s="146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3">
        <v>34</v>
      </c>
      <c r="B42" s="150"/>
      <c r="C42" s="151"/>
      <c r="D42" s="152"/>
      <c r="E42" s="145"/>
      <c r="F42" s="12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20"/>
      <c r="AD42" s="146"/>
      <c r="AE42" s="146"/>
      <c r="AF42" s="146"/>
      <c r="AG42" s="146"/>
      <c r="AH42" s="146"/>
      <c r="AI42" s="146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3">
        <v>35</v>
      </c>
      <c r="B43" s="150"/>
      <c r="C43" s="151"/>
      <c r="D43" s="152"/>
      <c r="E43" s="145"/>
      <c r="F43" s="12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20"/>
      <c r="AD43" s="146"/>
      <c r="AE43" s="146"/>
      <c r="AF43" s="146"/>
      <c r="AG43" s="146"/>
      <c r="AH43" s="146"/>
      <c r="AI43" s="146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3">
        <v>36</v>
      </c>
      <c r="B44" s="150"/>
      <c r="C44" s="151"/>
      <c r="D44" s="152"/>
      <c r="E44" s="145"/>
      <c r="F44" s="12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20"/>
      <c r="AD44" s="146"/>
      <c r="AE44" s="146"/>
      <c r="AF44" s="146"/>
      <c r="AG44" s="146"/>
      <c r="AH44" s="146"/>
      <c r="AI44" s="146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3">
        <v>37</v>
      </c>
      <c r="B45" s="150"/>
      <c r="C45" s="151"/>
      <c r="D45" s="152"/>
      <c r="E45" s="145"/>
      <c r="F45" s="12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20"/>
      <c r="AD45" s="146"/>
      <c r="AE45" s="146"/>
      <c r="AF45" s="146"/>
      <c r="AG45" s="146"/>
      <c r="AH45" s="146"/>
      <c r="AI45" s="146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3">
        <v>38</v>
      </c>
      <c r="B46" s="150"/>
      <c r="C46" s="151"/>
      <c r="D46" s="152"/>
      <c r="E46" s="145"/>
      <c r="F46" s="12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20"/>
      <c r="AD46" s="146"/>
      <c r="AE46" s="146"/>
      <c r="AF46" s="146"/>
      <c r="AG46" s="146"/>
      <c r="AH46" s="146"/>
      <c r="AI46" s="146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3">
        <v>39</v>
      </c>
      <c r="B47" s="119"/>
      <c r="C47" s="119"/>
      <c r="D47" s="119"/>
      <c r="E47" s="145"/>
      <c r="F47" s="12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20"/>
      <c r="AD47" s="149"/>
      <c r="AE47" s="149"/>
      <c r="AF47" s="149"/>
      <c r="AG47" s="149"/>
      <c r="AH47" s="149"/>
      <c r="AI47" s="149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3">
        <v>40</v>
      </c>
      <c r="B48" s="119"/>
      <c r="C48" s="119"/>
      <c r="D48" s="119"/>
      <c r="E48" s="145"/>
      <c r="F48" s="12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3">
        <v>41</v>
      </c>
      <c r="B49" s="119"/>
      <c r="C49" s="119"/>
      <c r="D49" s="119"/>
      <c r="E49" s="145"/>
      <c r="F49" s="12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14" t="s">
        <v>12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103">
        <f>SUM(AJ9:AJ51)</f>
        <v>13</v>
      </c>
      <c r="AK52" s="103">
        <f>SUM(AK9:AK51)</f>
        <v>15</v>
      </c>
      <c r="AL52" s="103">
        <f>SUM(AL9:AL51)</f>
        <v>2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16" t="s">
        <v>13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7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18" t="s">
        <v>7</v>
      </c>
      <c r="D55" s="219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67" t="s">
        <v>142</v>
      </c>
      <c r="C56" s="168" t="s">
        <v>143</v>
      </c>
      <c r="D56" s="169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39"/>
      <c r="AQ56" s="220"/>
    </row>
    <row r="57" spans="1:44" s="101" customFormat="1" ht="30" customHeight="1">
      <c r="A57" s="103">
        <v>2</v>
      </c>
      <c r="B57" s="167" t="s">
        <v>145</v>
      </c>
      <c r="C57" s="168" t="s">
        <v>146</v>
      </c>
      <c r="D57" s="169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67" t="s">
        <v>147</v>
      </c>
      <c r="C58" s="168" t="s">
        <v>148</v>
      </c>
      <c r="D58" s="169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67">
        <v>1910080049</v>
      </c>
      <c r="C59" s="168" t="s">
        <v>362</v>
      </c>
      <c r="D59" s="169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67" t="s">
        <v>149</v>
      </c>
      <c r="C60" s="168" t="s">
        <v>64</v>
      </c>
      <c r="D60" s="169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67" t="s">
        <v>150</v>
      </c>
      <c r="C61" s="168" t="s">
        <v>124</v>
      </c>
      <c r="D61" s="169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67" t="s">
        <v>151</v>
      </c>
      <c r="C62" s="168" t="s">
        <v>62</v>
      </c>
      <c r="D62" s="169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67" t="s">
        <v>152</v>
      </c>
      <c r="C63" s="168" t="s">
        <v>153</v>
      </c>
      <c r="D63" s="169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67" t="s">
        <v>154</v>
      </c>
      <c r="C64" s="168" t="s">
        <v>155</v>
      </c>
      <c r="D64" s="169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67" t="s">
        <v>156</v>
      </c>
      <c r="C65" s="168" t="s">
        <v>157</v>
      </c>
      <c r="D65" s="169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67" t="s">
        <v>158</v>
      </c>
      <c r="C66" s="168" t="s">
        <v>62</v>
      </c>
      <c r="D66" s="169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67" t="s">
        <v>357</v>
      </c>
      <c r="C67" s="168" t="s">
        <v>71</v>
      </c>
      <c r="D67" s="169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67" t="s">
        <v>159</v>
      </c>
      <c r="C68" s="168" t="s">
        <v>160</v>
      </c>
      <c r="D68" s="169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67" t="s">
        <v>161</v>
      </c>
      <c r="C69" s="168" t="s">
        <v>162</v>
      </c>
      <c r="D69" s="169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39"/>
      <c r="AQ69" s="220"/>
    </row>
    <row r="70" spans="1:43" s="101" customFormat="1" ht="30" customHeight="1">
      <c r="A70" s="103">
        <v>15</v>
      </c>
      <c r="B70" s="167" t="s">
        <v>163</v>
      </c>
      <c r="C70" s="168" t="s">
        <v>73</v>
      </c>
      <c r="D70" s="169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67" t="s">
        <v>164</v>
      </c>
      <c r="C71" s="168" t="s">
        <v>82</v>
      </c>
      <c r="D71" s="169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67" t="s">
        <v>165</v>
      </c>
      <c r="C72" s="168" t="s">
        <v>166</v>
      </c>
      <c r="D72" s="169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67" t="s">
        <v>167</v>
      </c>
      <c r="C73" s="168" t="s">
        <v>168</v>
      </c>
      <c r="D73" s="169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67" t="s">
        <v>169</v>
      </c>
      <c r="C74" s="168" t="s">
        <v>170</v>
      </c>
      <c r="D74" s="169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67" t="s">
        <v>171</v>
      </c>
      <c r="C75" s="168" t="s">
        <v>172</v>
      </c>
      <c r="D75" s="169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67" t="s">
        <v>173</v>
      </c>
      <c r="C76" s="168" t="s">
        <v>174</v>
      </c>
      <c r="D76" s="169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67" t="s">
        <v>175</v>
      </c>
      <c r="C77" s="168" t="s">
        <v>176</v>
      </c>
      <c r="D77" s="169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67" t="s">
        <v>177</v>
      </c>
      <c r="C78" s="168" t="s">
        <v>178</v>
      </c>
      <c r="D78" s="169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67" t="s">
        <v>179</v>
      </c>
      <c r="C79" s="168" t="s">
        <v>115</v>
      </c>
      <c r="D79" s="169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67" t="s">
        <v>181</v>
      </c>
      <c r="C80" s="168" t="s">
        <v>182</v>
      </c>
      <c r="D80" s="169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5" customFormat="1" ht="30" customHeight="1">
      <c r="A81" s="136">
        <v>26</v>
      </c>
      <c r="B81" s="167" t="s">
        <v>183</v>
      </c>
      <c r="C81" s="168" t="s">
        <v>184</v>
      </c>
      <c r="D81" s="169" t="s">
        <v>57</v>
      </c>
      <c r="E81" s="145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5" customFormat="1" ht="30" customHeight="1">
      <c r="A82" s="136">
        <v>27</v>
      </c>
      <c r="B82" s="167" t="s">
        <v>186</v>
      </c>
      <c r="C82" s="168" t="s">
        <v>110</v>
      </c>
      <c r="D82" s="169" t="s">
        <v>185</v>
      </c>
      <c r="E82" s="145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5" customFormat="1" ht="30" customHeight="1">
      <c r="A83" s="136">
        <v>28</v>
      </c>
      <c r="B83" s="167" t="s">
        <v>187</v>
      </c>
      <c r="C83" s="168" t="s">
        <v>188</v>
      </c>
      <c r="D83" s="169" t="s">
        <v>189</v>
      </c>
      <c r="E83" s="145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5" customFormat="1" ht="30" customHeight="1">
      <c r="A84" s="136">
        <v>29</v>
      </c>
      <c r="B84" s="167" t="s">
        <v>190</v>
      </c>
      <c r="C84" s="168" t="s">
        <v>191</v>
      </c>
      <c r="D84" s="169" t="s">
        <v>192</v>
      </c>
      <c r="E84" s="145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5" customFormat="1" ht="30" customHeight="1">
      <c r="A85" s="136">
        <v>30</v>
      </c>
      <c r="B85" s="167" t="s">
        <v>193</v>
      </c>
      <c r="C85" s="168" t="s">
        <v>194</v>
      </c>
      <c r="D85" s="169" t="s">
        <v>109</v>
      </c>
      <c r="E85" s="145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5" customFormat="1" ht="30" customHeight="1">
      <c r="A86" s="187">
        <v>31</v>
      </c>
      <c r="B86" s="150"/>
      <c r="C86" s="151"/>
      <c r="D86" s="152"/>
      <c r="E86" s="145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87">
        <v>32</v>
      </c>
      <c r="B87" s="150"/>
      <c r="C87" s="151"/>
      <c r="D87" s="15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87">
        <v>33</v>
      </c>
      <c r="B88" s="150"/>
      <c r="C88" s="151"/>
      <c r="D88" s="15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87">
        <v>34</v>
      </c>
      <c r="B89" s="150"/>
      <c r="C89" s="151"/>
      <c r="D89" s="15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87">
        <v>35</v>
      </c>
      <c r="B90" s="150"/>
      <c r="C90" s="151"/>
      <c r="D90" s="152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87">
        <v>36</v>
      </c>
      <c r="B91" s="150"/>
      <c r="C91" s="151"/>
      <c r="D91" s="15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87">
        <v>37</v>
      </c>
      <c r="B92" s="150"/>
      <c r="C92" s="151"/>
      <c r="D92" s="152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87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87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87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14" t="s">
        <v>12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15"/>
      <c r="D97" s="215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15"/>
      <c r="D100" s="215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15"/>
      <c r="D101" s="215"/>
      <c r="E101" s="215"/>
      <c r="F101" s="215"/>
      <c r="G101" s="215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15"/>
      <c r="D102" s="215"/>
      <c r="E102" s="215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15"/>
      <c r="D103" s="21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P56:AQ56"/>
    <mergeCell ref="AP69:AQ69"/>
    <mergeCell ref="A96:AI96"/>
    <mergeCell ref="C97:D97"/>
    <mergeCell ref="C100:D100"/>
    <mergeCell ref="AM22:AN22"/>
    <mergeCell ref="A52:AI52"/>
    <mergeCell ref="A54:AI54"/>
    <mergeCell ref="C102:E102"/>
    <mergeCell ref="C103:D103"/>
    <mergeCell ref="C101:G101"/>
    <mergeCell ref="C55:D5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13" zoomScale="55" zoomScaleNormal="55" workbookViewId="0">
      <selection activeCell="R35" sqref="R3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139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108">
        <v>1</v>
      </c>
      <c r="B9" s="163" t="s">
        <v>197</v>
      </c>
      <c r="C9" s="164" t="s">
        <v>198</v>
      </c>
      <c r="D9" s="198" t="s">
        <v>77</v>
      </c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82">
        <f>COUNTIF(E9:AI9,"K")+2*COUNTIF(E9:AI9,"2K")+COUNTIF(E9:AI9,"TK")+COUNTIF(E9:AI9,"KT")</f>
        <v>0</v>
      </c>
      <c r="AK9" s="82">
        <f t="shared" ref="AK9:AK44" si="0">COUNTIF(E9:AI9,"P")+2*COUNTIF(F9:AJ9,"2P")</f>
        <v>0</v>
      </c>
      <c r="AL9" s="82">
        <f t="shared" ref="AL9:AL44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108">
        <v>2</v>
      </c>
      <c r="B10" s="173" t="s">
        <v>265</v>
      </c>
      <c r="C10" s="174" t="s">
        <v>266</v>
      </c>
      <c r="D10" s="199" t="s">
        <v>48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 t="s">
        <v>10</v>
      </c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1</v>
      </c>
      <c r="AM10" s="118"/>
      <c r="AN10" s="118"/>
      <c r="AO10" s="118"/>
      <c r="AP10" s="115"/>
    </row>
    <row r="11" spans="1:42" s="93" customFormat="1" ht="30" customHeight="1">
      <c r="A11" s="108">
        <v>3</v>
      </c>
      <c r="B11" s="163" t="s">
        <v>199</v>
      </c>
      <c r="C11" s="164" t="s">
        <v>200</v>
      </c>
      <c r="D11" s="198" t="s">
        <v>51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8">
        <v>4</v>
      </c>
      <c r="B12" s="163" t="s">
        <v>201</v>
      </c>
      <c r="C12" s="164" t="s">
        <v>202</v>
      </c>
      <c r="D12" s="198" t="s">
        <v>51</v>
      </c>
      <c r="E12" s="110"/>
      <c r="F12" s="111"/>
      <c r="G12" s="111"/>
      <c r="H12" s="111"/>
      <c r="I12" s="111"/>
      <c r="J12" s="111"/>
      <c r="K12" s="111" t="s">
        <v>8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2">
        <f t="shared" si="2"/>
        <v>1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8">
        <v>5</v>
      </c>
      <c r="B13" s="163" t="s">
        <v>203</v>
      </c>
      <c r="C13" s="164" t="s">
        <v>204</v>
      </c>
      <c r="D13" s="198" t="s">
        <v>51</v>
      </c>
      <c r="E13" s="110"/>
      <c r="F13" s="111" t="s">
        <v>8</v>
      </c>
      <c r="G13" s="111" t="s">
        <v>8</v>
      </c>
      <c r="H13" s="111" t="s">
        <v>8</v>
      </c>
      <c r="I13" s="111"/>
      <c r="J13" s="111"/>
      <c r="K13" s="111" t="s">
        <v>8</v>
      </c>
      <c r="L13" s="111"/>
      <c r="M13" s="111" t="s">
        <v>8</v>
      </c>
      <c r="N13" s="111" t="s">
        <v>8</v>
      </c>
      <c r="O13" s="111" t="s">
        <v>8</v>
      </c>
      <c r="P13" s="111" t="s">
        <v>8</v>
      </c>
      <c r="Q13" s="111" t="s">
        <v>8</v>
      </c>
      <c r="R13" s="111" t="s">
        <v>8</v>
      </c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82">
        <f t="shared" si="2"/>
        <v>10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8">
        <v>6</v>
      </c>
      <c r="B14" s="163" t="s">
        <v>270</v>
      </c>
      <c r="C14" s="164" t="s">
        <v>50</v>
      </c>
      <c r="D14" s="198" t="s">
        <v>51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8">
        <v>7</v>
      </c>
      <c r="B15" s="163" t="s">
        <v>271</v>
      </c>
      <c r="C15" s="164" t="s">
        <v>178</v>
      </c>
      <c r="D15" s="198" t="s">
        <v>93</v>
      </c>
      <c r="E15" s="112"/>
      <c r="F15" s="113"/>
      <c r="G15" s="113"/>
      <c r="H15" s="113"/>
      <c r="I15" s="113"/>
      <c r="J15" s="113"/>
      <c r="K15" s="113"/>
      <c r="L15" s="111"/>
      <c r="M15" s="111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3" t="s">
        <v>358</v>
      </c>
      <c r="C16" s="164" t="s">
        <v>359</v>
      </c>
      <c r="D16" s="198" t="s">
        <v>61</v>
      </c>
      <c r="E16" s="110"/>
      <c r="F16" s="111"/>
      <c r="G16" s="111"/>
      <c r="H16" s="111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03">
        <f t="shared" si="2"/>
        <v>0</v>
      </c>
      <c r="AK16" s="103">
        <f t="shared" si="0"/>
        <v>0</v>
      </c>
      <c r="AL16" s="103">
        <f t="shared" si="1"/>
        <v>1</v>
      </c>
      <c r="AM16" s="100"/>
      <c r="AN16" s="100"/>
      <c r="AO16" s="100"/>
    </row>
    <row r="17" spans="1:41" s="101" customFormat="1" ht="30" customHeight="1">
      <c r="A17" s="108">
        <v>9</v>
      </c>
      <c r="B17" s="163" t="s">
        <v>206</v>
      </c>
      <c r="C17" s="164" t="s">
        <v>107</v>
      </c>
      <c r="D17" s="198" t="s">
        <v>61</v>
      </c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 t="s">
        <v>9</v>
      </c>
      <c r="Q17" s="111"/>
      <c r="R17" s="111" t="s">
        <v>9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03">
        <f t="shared" si="2"/>
        <v>0</v>
      </c>
      <c r="AK17" s="103">
        <f t="shared" si="0"/>
        <v>2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3" t="s">
        <v>207</v>
      </c>
      <c r="C18" s="164" t="s">
        <v>79</v>
      </c>
      <c r="D18" s="198" t="s">
        <v>196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3" t="s">
        <v>195</v>
      </c>
      <c r="C19" s="164" t="s">
        <v>28</v>
      </c>
      <c r="D19" s="198" t="s">
        <v>196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 t="s">
        <v>9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5" t="s">
        <v>276</v>
      </c>
      <c r="C20" s="168" t="s">
        <v>277</v>
      </c>
      <c r="D20" s="169" t="s">
        <v>53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 t="s">
        <v>9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03">
        <f t="shared" si="2"/>
        <v>0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3" t="s">
        <v>208</v>
      </c>
      <c r="C21" s="164" t="s">
        <v>209</v>
      </c>
      <c r="D21" s="198" t="s">
        <v>210</v>
      </c>
      <c r="E21" s="114"/>
      <c r="F21" s="114" t="s">
        <v>9</v>
      </c>
      <c r="G21" s="114" t="s">
        <v>9</v>
      </c>
      <c r="H21" s="114" t="s">
        <v>9</v>
      </c>
      <c r="I21" s="114"/>
      <c r="J21" s="114"/>
      <c r="K21" s="114" t="s">
        <v>9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3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3">
        <f t="shared" si="2"/>
        <v>0</v>
      </c>
      <c r="AK21" s="103">
        <f t="shared" si="0"/>
        <v>4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3" t="s">
        <v>211</v>
      </c>
      <c r="C22" s="164" t="s">
        <v>28</v>
      </c>
      <c r="D22" s="198" t="s">
        <v>117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8">
        <v>15</v>
      </c>
      <c r="B23" s="175" t="s">
        <v>280</v>
      </c>
      <c r="C23" s="168" t="s">
        <v>281</v>
      </c>
      <c r="D23" s="169" t="s">
        <v>118</v>
      </c>
      <c r="E23" s="110"/>
      <c r="F23" s="111" t="s">
        <v>10</v>
      </c>
      <c r="G23" s="111"/>
      <c r="H23" s="111" t="s">
        <v>10</v>
      </c>
      <c r="I23" s="111"/>
      <c r="J23" s="111"/>
      <c r="K23" s="111" t="s">
        <v>9</v>
      </c>
      <c r="L23" s="111"/>
      <c r="M23" s="111" t="s">
        <v>9</v>
      </c>
      <c r="N23" s="111"/>
      <c r="O23" s="111" t="s">
        <v>10</v>
      </c>
      <c r="P23" s="111" t="s">
        <v>9</v>
      </c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03">
        <f t="shared" si="2"/>
        <v>0</v>
      </c>
      <c r="AK23" s="103">
        <f t="shared" si="0"/>
        <v>3</v>
      </c>
      <c r="AL23" s="103">
        <f t="shared" si="1"/>
        <v>3</v>
      </c>
      <c r="AM23" s="100"/>
      <c r="AN23" s="100"/>
      <c r="AO23" s="100"/>
    </row>
    <row r="24" spans="1:41" s="101" customFormat="1" ht="30" customHeight="1">
      <c r="A24" s="108">
        <v>16</v>
      </c>
      <c r="B24" s="163" t="s">
        <v>212</v>
      </c>
      <c r="C24" s="164" t="s">
        <v>213</v>
      </c>
      <c r="D24" s="198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3" t="s">
        <v>282</v>
      </c>
      <c r="C25" s="164" t="s">
        <v>283</v>
      </c>
      <c r="D25" s="198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 t="s">
        <v>8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3" t="s">
        <v>214</v>
      </c>
      <c r="C26" s="164" t="s">
        <v>213</v>
      </c>
      <c r="D26" s="198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3" t="s">
        <v>285</v>
      </c>
      <c r="C27" s="164" t="s">
        <v>286</v>
      </c>
      <c r="D27" s="198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 t="s">
        <v>8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1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3" t="s">
        <v>294</v>
      </c>
      <c r="C28" s="164" t="s">
        <v>295</v>
      </c>
      <c r="D28" s="198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1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8">
        <v>21</v>
      </c>
      <c r="B29" s="163" t="s">
        <v>215</v>
      </c>
      <c r="C29" s="164" t="s">
        <v>216</v>
      </c>
      <c r="D29" s="198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3" t="s">
        <v>217</v>
      </c>
      <c r="C30" s="164" t="s">
        <v>218</v>
      </c>
      <c r="D30" s="198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3" t="s">
        <v>296</v>
      </c>
      <c r="C31" s="164" t="s">
        <v>81</v>
      </c>
      <c r="D31" s="198" t="s">
        <v>90</v>
      </c>
      <c r="E31" s="9"/>
      <c r="F31" s="10" t="s">
        <v>10</v>
      </c>
      <c r="G31" s="10" t="s">
        <v>8</v>
      </c>
      <c r="H31" s="10" t="s">
        <v>10</v>
      </c>
      <c r="I31" s="10" t="s">
        <v>8</v>
      </c>
      <c r="J31" s="10"/>
      <c r="K31" s="10"/>
      <c r="L31" s="10"/>
      <c r="M31" s="10"/>
      <c r="N31" s="10" t="s">
        <v>8</v>
      </c>
      <c r="O31" s="10" t="s">
        <v>10</v>
      </c>
      <c r="P31" s="10" t="s">
        <v>10</v>
      </c>
      <c r="Q31" s="10"/>
      <c r="R31" s="10"/>
      <c r="S31" s="10"/>
      <c r="T31" s="10"/>
      <c r="U31" s="10"/>
      <c r="V31" s="10"/>
      <c r="W31" s="10"/>
      <c r="X31" s="11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3">
        <f t="shared" si="2"/>
        <v>3</v>
      </c>
      <c r="AK31" s="103">
        <f t="shared" si="0"/>
        <v>0</v>
      </c>
      <c r="AL31" s="103">
        <f t="shared" si="1"/>
        <v>4</v>
      </c>
      <c r="AM31" s="100"/>
      <c r="AN31" s="100"/>
      <c r="AO31" s="100"/>
    </row>
    <row r="32" spans="1:41" s="101" customFormat="1" ht="30" customHeight="1">
      <c r="A32" s="108">
        <v>24</v>
      </c>
      <c r="B32" s="175" t="s">
        <v>297</v>
      </c>
      <c r="C32" s="168" t="s">
        <v>298</v>
      </c>
      <c r="D32" s="169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5" t="s">
        <v>219</v>
      </c>
      <c r="C33" s="168" t="s">
        <v>220</v>
      </c>
      <c r="D33" s="169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5" t="s">
        <v>221</v>
      </c>
      <c r="C34" s="168" t="s">
        <v>222</v>
      </c>
      <c r="D34" s="169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 t="s">
        <v>9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0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93" customFormat="1" ht="30" customHeight="1">
      <c r="A35" s="108">
        <v>27</v>
      </c>
      <c r="B35" s="175" t="s">
        <v>299</v>
      </c>
      <c r="C35" s="168" t="s">
        <v>300</v>
      </c>
      <c r="D35" s="169" t="s">
        <v>11</v>
      </c>
      <c r="E35" s="145"/>
      <c r="F35" s="146"/>
      <c r="G35" s="146" t="s">
        <v>8</v>
      </c>
      <c r="H35" s="146"/>
      <c r="I35" s="146"/>
      <c r="J35" s="146"/>
      <c r="K35" s="146"/>
      <c r="L35" s="146"/>
      <c r="M35" s="146"/>
      <c r="N35" s="146"/>
      <c r="O35" s="146"/>
      <c r="P35" s="146" t="s">
        <v>8</v>
      </c>
      <c r="Q35" s="146"/>
      <c r="R35" s="146" t="s">
        <v>8</v>
      </c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85">
        <f t="shared" si="2"/>
        <v>3</v>
      </c>
      <c r="AK35" s="185">
        <f t="shared" si="0"/>
        <v>0</v>
      </c>
      <c r="AL35" s="185">
        <f t="shared" si="1"/>
        <v>0</v>
      </c>
      <c r="AM35" s="192"/>
      <c r="AN35" s="192"/>
      <c r="AO35" s="192"/>
    </row>
    <row r="36" spans="1:44" s="101" customFormat="1" ht="30" customHeight="1">
      <c r="A36" s="108">
        <v>28</v>
      </c>
      <c r="B36" s="175" t="s">
        <v>854</v>
      </c>
      <c r="C36" s="168" t="s">
        <v>50</v>
      </c>
      <c r="D36" s="169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08">
        <v>29</v>
      </c>
      <c r="B37" s="175" t="s">
        <v>855</v>
      </c>
      <c r="C37" s="168" t="s">
        <v>856</v>
      </c>
      <c r="D37" s="169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5" t="s">
        <v>857</v>
      </c>
      <c r="C38" s="168" t="s">
        <v>687</v>
      </c>
      <c r="D38" s="169" t="s">
        <v>858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5" t="s">
        <v>859</v>
      </c>
      <c r="C39" s="168" t="s">
        <v>860</v>
      </c>
      <c r="D39" s="169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5" t="s">
        <v>861</v>
      </c>
      <c r="C40" s="168" t="s">
        <v>73</v>
      </c>
      <c r="D40" s="169" t="s">
        <v>29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83">
        <f t="shared" ref="AJ40:AJ43" si="3">COUNTIF(E40:AI40,"K")+2*COUNTIF(E40:AI40,"2K")+COUNTIF(E40:AI40,"TK")+COUNTIF(E40:AI40,"KT")</f>
        <v>0</v>
      </c>
      <c r="AK40" s="183">
        <f t="shared" ref="AK40:AK43" si="4">COUNTIF(E40:AI40,"P")+2*COUNTIF(F40:AJ40,"2P")</f>
        <v>0</v>
      </c>
      <c r="AL40" s="183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3" customFormat="1" ht="30" customHeight="1">
      <c r="A41" s="108">
        <v>33</v>
      </c>
      <c r="B41" s="175" t="s">
        <v>862</v>
      </c>
      <c r="C41" s="168" t="s">
        <v>863</v>
      </c>
      <c r="D41" s="169" t="s">
        <v>185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83">
        <f t="shared" si="3"/>
        <v>0</v>
      </c>
      <c r="AK41" s="183">
        <f t="shared" si="4"/>
        <v>0</v>
      </c>
      <c r="AL41" s="183">
        <f t="shared" si="5"/>
        <v>0</v>
      </c>
      <c r="AM41" s="132"/>
      <c r="AN41" s="132"/>
      <c r="AO41" s="132"/>
    </row>
    <row r="42" spans="1:44" s="101" customFormat="1" ht="30" customHeight="1">
      <c r="A42" s="108">
        <v>34</v>
      </c>
      <c r="B42" s="175" t="s">
        <v>305</v>
      </c>
      <c r="C42" s="168" t="s">
        <v>290</v>
      </c>
      <c r="D42" s="169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 t="s">
        <v>8</v>
      </c>
      <c r="Q42" s="10"/>
      <c r="R42" s="10"/>
      <c r="S42" s="10"/>
      <c r="T42" s="10"/>
      <c r="U42" s="10"/>
      <c r="V42" s="10"/>
      <c r="W42" s="10"/>
      <c r="X42" s="1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3"/>
        <v>1</v>
      </c>
      <c r="AK42" s="183">
        <f t="shared" si="4"/>
        <v>0</v>
      </c>
      <c r="AL42" s="183">
        <f t="shared" si="5"/>
        <v>0</v>
      </c>
      <c r="AM42" s="100"/>
      <c r="AN42" s="100"/>
      <c r="AO42" s="100"/>
    </row>
    <row r="43" spans="1:44" s="101" customFormat="1" ht="32.25" customHeight="1">
      <c r="A43" s="108">
        <v>35</v>
      </c>
      <c r="B43" s="175" t="s">
        <v>307</v>
      </c>
      <c r="C43" s="168" t="s">
        <v>125</v>
      </c>
      <c r="D43" s="169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3"/>
        <v>0</v>
      </c>
      <c r="AK43" s="183">
        <f t="shared" si="4"/>
        <v>0</v>
      </c>
      <c r="AL43" s="183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19"/>
      <c r="C44" s="119"/>
      <c r="D44" s="11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14" t="s">
        <v>12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103">
        <f>SUM(AJ9:AJ44)</f>
        <v>20</v>
      </c>
      <c r="AK45" s="103">
        <f>SUM(AK9:AK44)</f>
        <v>12</v>
      </c>
      <c r="AL45" s="103">
        <f>SUM(AL9:AL44)</f>
        <v>9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39"/>
      <c r="AQ47" s="220"/>
    </row>
    <row r="48" spans="1:44" s="101" customFormat="1" ht="30" customHeight="1">
      <c r="A48" s="103" t="s">
        <v>5</v>
      </c>
      <c r="B48" s="102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3" t="s">
        <v>197</v>
      </c>
      <c r="C49" s="164" t="s">
        <v>198</v>
      </c>
      <c r="D49" s="188" t="s">
        <v>77</v>
      </c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3" t="s">
        <v>265</v>
      </c>
      <c r="C50" s="174" t="s">
        <v>266</v>
      </c>
      <c r="D50" s="189" t="s">
        <v>48</v>
      </c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3" t="s">
        <v>199</v>
      </c>
      <c r="C51" s="164" t="s">
        <v>200</v>
      </c>
      <c r="D51" s="188" t="s">
        <v>51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3" t="s">
        <v>201</v>
      </c>
      <c r="C52" s="164" t="s">
        <v>202</v>
      </c>
      <c r="D52" s="188" t="s">
        <v>51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3" t="s">
        <v>203</v>
      </c>
      <c r="C53" s="164" t="s">
        <v>204</v>
      </c>
      <c r="D53" s="188" t="s">
        <v>51</v>
      </c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3" t="s">
        <v>270</v>
      </c>
      <c r="C54" s="164" t="s">
        <v>50</v>
      </c>
      <c r="D54" s="188" t="s">
        <v>51</v>
      </c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3" t="s">
        <v>271</v>
      </c>
      <c r="C55" s="164" t="s">
        <v>178</v>
      </c>
      <c r="D55" s="188" t="s">
        <v>93</v>
      </c>
      <c r="E55" s="112"/>
      <c r="F55" s="113"/>
      <c r="G55" s="113"/>
      <c r="H55" s="113"/>
      <c r="I55" s="113"/>
      <c r="J55" s="113"/>
      <c r="K55" s="113"/>
      <c r="L55" s="111"/>
      <c r="M55" s="111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3" t="s">
        <v>358</v>
      </c>
      <c r="C56" s="164" t="s">
        <v>359</v>
      </c>
      <c r="D56" s="188" t="s">
        <v>61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3" t="s">
        <v>206</v>
      </c>
      <c r="C57" s="164" t="s">
        <v>107</v>
      </c>
      <c r="D57" s="188" t="s">
        <v>61</v>
      </c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3" t="s">
        <v>207</v>
      </c>
      <c r="C58" s="164" t="s">
        <v>79</v>
      </c>
      <c r="D58" s="188" t="s">
        <v>196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3" t="s">
        <v>195</v>
      </c>
      <c r="C59" s="164" t="s">
        <v>28</v>
      </c>
      <c r="D59" s="188" t="s">
        <v>196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5" t="s">
        <v>276</v>
      </c>
      <c r="C60" s="168" t="s">
        <v>277</v>
      </c>
      <c r="D60" s="169" t="s">
        <v>53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9"/>
      <c r="AQ60" s="220"/>
    </row>
    <row r="61" spans="1:43" s="101" customFormat="1" ht="30" customHeight="1">
      <c r="A61" s="103">
        <v>13</v>
      </c>
      <c r="B61" s="163" t="s">
        <v>208</v>
      </c>
      <c r="C61" s="164" t="s">
        <v>209</v>
      </c>
      <c r="D61" s="188" t="s">
        <v>210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8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3" t="s">
        <v>211</v>
      </c>
      <c r="C62" s="164" t="s">
        <v>28</v>
      </c>
      <c r="D62" s="188" t="s">
        <v>117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4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5" t="s">
        <v>280</v>
      </c>
      <c r="C63" s="168" t="s">
        <v>281</v>
      </c>
      <c r="D63" s="169" t="s">
        <v>118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3" t="s">
        <v>212</v>
      </c>
      <c r="C64" s="164" t="s">
        <v>213</v>
      </c>
      <c r="D64" s="188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3" t="s">
        <v>282</v>
      </c>
      <c r="C65" s="164" t="s">
        <v>283</v>
      </c>
      <c r="D65" s="188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3" t="s">
        <v>214</v>
      </c>
      <c r="C66" s="164" t="s">
        <v>213</v>
      </c>
      <c r="D66" s="188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3" t="s">
        <v>285</v>
      </c>
      <c r="C67" s="164" t="s">
        <v>286</v>
      </c>
      <c r="D67" s="188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3" t="s">
        <v>289</v>
      </c>
      <c r="C68" s="164" t="s">
        <v>290</v>
      </c>
      <c r="D68" s="188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3" t="s">
        <v>294</v>
      </c>
      <c r="C69" s="164" t="s">
        <v>295</v>
      </c>
      <c r="D69" s="188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3" t="s">
        <v>215</v>
      </c>
      <c r="C70" s="164" t="s">
        <v>216</v>
      </c>
      <c r="D70" s="188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3" t="s">
        <v>217</v>
      </c>
      <c r="C71" s="164" t="s">
        <v>218</v>
      </c>
      <c r="D71" s="188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87">
        <v>24</v>
      </c>
      <c r="B72" s="163" t="s">
        <v>296</v>
      </c>
      <c r="C72" s="164" t="s">
        <v>81</v>
      </c>
      <c r="D72" s="188" t="s">
        <v>90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87">
        <v>25</v>
      </c>
      <c r="B73" s="175" t="s">
        <v>297</v>
      </c>
      <c r="C73" s="168" t="s">
        <v>298</v>
      </c>
      <c r="D73" s="169" t="s">
        <v>55</v>
      </c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87">
        <v>26</v>
      </c>
      <c r="B74" s="175" t="s">
        <v>219</v>
      </c>
      <c r="C74" s="168" t="s">
        <v>220</v>
      </c>
      <c r="D74" s="169" t="s">
        <v>94</v>
      </c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87">
        <v>27</v>
      </c>
      <c r="B75" s="175" t="s">
        <v>221</v>
      </c>
      <c r="C75" s="168" t="s">
        <v>222</v>
      </c>
      <c r="D75" s="169" t="s">
        <v>223</v>
      </c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87">
        <v>28</v>
      </c>
      <c r="B76" s="175" t="s">
        <v>854</v>
      </c>
      <c r="C76" s="168" t="s">
        <v>50</v>
      </c>
      <c r="D76" s="169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87">
        <v>29</v>
      </c>
      <c r="B77" s="175" t="s">
        <v>855</v>
      </c>
      <c r="C77" s="168" t="s">
        <v>856</v>
      </c>
      <c r="D77" s="169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87">
        <v>30</v>
      </c>
      <c r="B78" s="175" t="s">
        <v>857</v>
      </c>
      <c r="C78" s="168" t="s">
        <v>687</v>
      </c>
      <c r="D78" s="169" t="s">
        <v>858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87">
        <v>31</v>
      </c>
      <c r="B79" s="175" t="s">
        <v>859</v>
      </c>
      <c r="C79" s="168" t="s">
        <v>860</v>
      </c>
      <c r="D79" s="169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87">
        <v>32</v>
      </c>
      <c r="B80" s="175" t="s">
        <v>861</v>
      </c>
      <c r="C80" s="168" t="s">
        <v>73</v>
      </c>
      <c r="D80" s="169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87">
        <v>33</v>
      </c>
      <c r="B81" s="175" t="s">
        <v>862</v>
      </c>
      <c r="C81" s="168" t="s">
        <v>863</v>
      </c>
      <c r="D81" s="169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87">
        <v>34</v>
      </c>
      <c r="B82" s="175" t="s">
        <v>305</v>
      </c>
      <c r="C82" s="168" t="s">
        <v>290</v>
      </c>
      <c r="D82" s="169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87">
        <v>35</v>
      </c>
      <c r="B83" s="175" t="s">
        <v>307</v>
      </c>
      <c r="C83" s="168" t="s">
        <v>125</v>
      </c>
      <c r="D83" s="169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14" t="s">
        <v>12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15"/>
      <c r="D85" s="215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15"/>
      <c r="D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15"/>
      <c r="D89" s="215"/>
      <c r="E89" s="215"/>
      <c r="F89" s="215"/>
      <c r="G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15"/>
      <c r="D90" s="215"/>
      <c r="E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15"/>
      <c r="D91" s="21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P47:AQ47"/>
    <mergeCell ref="AP60:AQ6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R33" sqref="R3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140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200" t="s">
        <v>263</v>
      </c>
      <c r="C9" s="171" t="s">
        <v>264</v>
      </c>
      <c r="D9" s="172" t="s">
        <v>47</v>
      </c>
      <c r="E9" s="139"/>
      <c r="F9" s="140"/>
      <c r="G9" s="140"/>
      <c r="H9" s="140"/>
      <c r="I9" s="140"/>
      <c r="J9" s="140"/>
      <c r="K9" s="140"/>
      <c r="L9" s="140"/>
      <c r="M9" s="140" t="s">
        <v>10</v>
      </c>
      <c r="N9" s="140" t="s">
        <v>8</v>
      </c>
      <c r="O9" s="140" t="s">
        <v>10</v>
      </c>
      <c r="P9" s="120" t="s">
        <v>8</v>
      </c>
      <c r="Q9" s="140"/>
      <c r="R9" s="140" t="s">
        <v>8</v>
      </c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3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2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90" t="s">
        <v>224</v>
      </c>
      <c r="C10" s="164" t="s">
        <v>76</v>
      </c>
      <c r="D10" s="198" t="s">
        <v>77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1" t="s">
        <v>363</v>
      </c>
      <c r="C11" s="176" t="s">
        <v>40</v>
      </c>
      <c r="D11" s="177" t="s">
        <v>48</v>
      </c>
      <c r="E11" s="139"/>
      <c r="F11" s="140"/>
      <c r="G11" s="140"/>
      <c r="H11" s="140"/>
      <c r="I11" s="140" t="s">
        <v>8</v>
      </c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3" t="s">
        <v>267</v>
      </c>
      <c r="C12" s="164" t="s">
        <v>268</v>
      </c>
      <c r="D12" s="198" t="s">
        <v>269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 t="s">
        <v>8</v>
      </c>
      <c r="O12" s="142" t="s">
        <v>8</v>
      </c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225</v>
      </c>
      <c r="C13" s="168" t="s">
        <v>226</v>
      </c>
      <c r="D13" s="169" t="s">
        <v>51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8</v>
      </c>
      <c r="O13" s="140" t="s">
        <v>9</v>
      </c>
      <c r="P13" s="120" t="s">
        <v>10</v>
      </c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82">
        <f t="shared" si="2"/>
        <v>2</v>
      </c>
      <c r="AK13" s="82">
        <f t="shared" si="0"/>
        <v>1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75" t="s">
        <v>205</v>
      </c>
      <c r="C14" s="168" t="s">
        <v>120</v>
      </c>
      <c r="D14" s="169" t="s">
        <v>43</v>
      </c>
      <c r="E14" s="139"/>
      <c r="F14" s="140"/>
      <c r="G14" s="140" t="s">
        <v>8</v>
      </c>
      <c r="H14" s="140"/>
      <c r="I14" s="140"/>
      <c r="J14" s="140"/>
      <c r="K14" s="140"/>
      <c r="L14" s="140"/>
      <c r="M14" s="140"/>
      <c r="N14" s="140" t="s">
        <v>8</v>
      </c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82">
        <f t="shared" si="2"/>
        <v>2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227</v>
      </c>
      <c r="C15" s="168" t="s">
        <v>228</v>
      </c>
      <c r="D15" s="169" t="s">
        <v>93</v>
      </c>
      <c r="E15" s="141"/>
      <c r="F15" s="142" t="s">
        <v>9</v>
      </c>
      <c r="G15" s="142" t="s">
        <v>8</v>
      </c>
      <c r="H15" s="142" t="s">
        <v>8</v>
      </c>
      <c r="I15" s="142" t="s">
        <v>8</v>
      </c>
      <c r="J15" s="142"/>
      <c r="K15" s="142" t="s">
        <v>8</v>
      </c>
      <c r="L15" s="140"/>
      <c r="M15" s="140"/>
      <c r="N15" s="142"/>
      <c r="O15" s="140"/>
      <c r="P15" s="120"/>
      <c r="Q15" s="142"/>
      <c r="R15" s="142" t="s">
        <v>10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03">
        <f t="shared" si="2"/>
        <v>4</v>
      </c>
      <c r="AK15" s="103">
        <f t="shared" si="0"/>
        <v>1</v>
      </c>
      <c r="AL15" s="103">
        <f t="shared" si="1"/>
        <v>1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229</v>
      </c>
      <c r="C16" s="168" t="s">
        <v>230</v>
      </c>
      <c r="D16" s="169" t="s">
        <v>35</v>
      </c>
      <c r="E16" s="139"/>
      <c r="F16" s="140"/>
      <c r="G16" s="140" t="s">
        <v>8</v>
      </c>
      <c r="H16" s="140"/>
      <c r="I16" s="140"/>
      <c r="J16" s="140"/>
      <c r="K16" s="140"/>
      <c r="L16" s="140"/>
      <c r="M16" s="140"/>
      <c r="N16" s="140"/>
      <c r="O16" s="140"/>
      <c r="P16" s="120" t="s">
        <v>8</v>
      </c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03">
        <f t="shared" si="2"/>
        <v>2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5" t="s">
        <v>272</v>
      </c>
      <c r="C17" s="168" t="s">
        <v>273</v>
      </c>
      <c r="D17" s="169" t="s">
        <v>52</v>
      </c>
      <c r="E17" s="139"/>
      <c r="F17" s="140"/>
      <c r="G17" s="140" t="s">
        <v>8</v>
      </c>
      <c r="H17" s="140" t="s">
        <v>9</v>
      </c>
      <c r="I17" s="140"/>
      <c r="J17" s="140"/>
      <c r="K17" s="140"/>
      <c r="L17" s="140"/>
      <c r="M17" s="140" t="s">
        <v>9</v>
      </c>
      <c r="N17" s="140" t="s">
        <v>8</v>
      </c>
      <c r="O17" s="140"/>
      <c r="P17" s="120" t="s">
        <v>8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03">
        <f t="shared" si="2"/>
        <v>3</v>
      </c>
      <c r="AK17" s="103">
        <f t="shared" si="0"/>
        <v>2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231</v>
      </c>
      <c r="C18" s="168" t="s">
        <v>232</v>
      </c>
      <c r="D18" s="169" t="s">
        <v>59</v>
      </c>
      <c r="E18" s="139"/>
      <c r="F18" s="140"/>
      <c r="G18" s="140"/>
      <c r="H18" s="140"/>
      <c r="I18" s="140"/>
      <c r="J18" s="140"/>
      <c r="K18" s="140" t="s">
        <v>9</v>
      </c>
      <c r="L18" s="140"/>
      <c r="M18" s="140"/>
      <c r="N18" s="140" t="s">
        <v>8</v>
      </c>
      <c r="O18" s="143"/>
      <c r="P18" s="120" t="s">
        <v>10</v>
      </c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03">
        <f t="shared" si="2"/>
        <v>1</v>
      </c>
      <c r="AK18" s="103">
        <f t="shared" si="0"/>
        <v>1</v>
      </c>
      <c r="AL18" s="103">
        <f t="shared" si="1"/>
        <v>1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233</v>
      </c>
      <c r="C19" s="168" t="s">
        <v>234</v>
      </c>
      <c r="D19" s="169" t="s">
        <v>85</v>
      </c>
      <c r="E19" s="139"/>
      <c r="F19" s="140"/>
      <c r="G19" s="140" t="s">
        <v>9</v>
      </c>
      <c r="H19" s="140"/>
      <c r="I19" s="140"/>
      <c r="J19" s="140"/>
      <c r="K19" s="140"/>
      <c r="L19" s="140"/>
      <c r="M19" s="140"/>
      <c r="N19" s="140" t="s">
        <v>8</v>
      </c>
      <c r="O19" s="143"/>
      <c r="P19" s="120" t="s">
        <v>10</v>
      </c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03">
        <f t="shared" si="2"/>
        <v>1</v>
      </c>
      <c r="AK19" s="103">
        <f t="shared" si="0"/>
        <v>1</v>
      </c>
      <c r="AL19" s="103">
        <f t="shared" si="1"/>
        <v>1</v>
      </c>
      <c r="AM19" s="100"/>
      <c r="AN19" s="100"/>
      <c r="AO19" s="100"/>
    </row>
    <row r="20" spans="1:41" s="101" customFormat="1" ht="30" customHeight="1">
      <c r="A20" s="103">
        <v>12</v>
      </c>
      <c r="B20" s="190" t="s">
        <v>237</v>
      </c>
      <c r="C20" s="164" t="s">
        <v>45</v>
      </c>
      <c r="D20" s="198" t="s">
        <v>87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 t="s">
        <v>8</v>
      </c>
      <c r="O20" s="140"/>
      <c r="P20" s="120" t="s">
        <v>10</v>
      </c>
      <c r="Q20" s="140"/>
      <c r="R20" s="140" t="s">
        <v>10</v>
      </c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03">
        <f t="shared" si="2"/>
        <v>1</v>
      </c>
      <c r="AK20" s="103">
        <f t="shared" si="0"/>
        <v>0</v>
      </c>
      <c r="AL20" s="103">
        <f t="shared" si="1"/>
        <v>2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235</v>
      </c>
      <c r="C21" s="168" t="s">
        <v>236</v>
      </c>
      <c r="D21" s="169" t="s">
        <v>87</v>
      </c>
      <c r="E21" s="143"/>
      <c r="F21" s="143"/>
      <c r="G21" s="143"/>
      <c r="H21" s="143"/>
      <c r="I21" s="143" t="s">
        <v>8</v>
      </c>
      <c r="J21" s="143"/>
      <c r="K21" s="143"/>
      <c r="L21" s="143"/>
      <c r="M21" s="143" t="s">
        <v>9</v>
      </c>
      <c r="N21" s="143"/>
      <c r="O21" s="146" t="s">
        <v>9</v>
      </c>
      <c r="P21" s="120" t="s">
        <v>8</v>
      </c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03">
        <f t="shared" si="2"/>
        <v>2</v>
      </c>
      <c r="AK21" s="103">
        <f t="shared" si="0"/>
        <v>2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5" t="s">
        <v>274</v>
      </c>
      <c r="C22" s="168" t="s">
        <v>275</v>
      </c>
      <c r="D22" s="169" t="s">
        <v>53</v>
      </c>
      <c r="E22" s="139"/>
      <c r="F22" s="140"/>
      <c r="G22" s="140"/>
      <c r="H22" s="140"/>
      <c r="I22" s="140"/>
      <c r="J22" s="140"/>
      <c r="K22" s="140"/>
      <c r="L22" s="140"/>
      <c r="M22" s="140" t="s">
        <v>8</v>
      </c>
      <c r="N22" s="140"/>
      <c r="O22" s="146"/>
      <c r="P22" s="120"/>
      <c r="Q22" s="140"/>
      <c r="R22" s="140" t="s">
        <v>10</v>
      </c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03">
        <f t="shared" si="2"/>
        <v>1</v>
      </c>
      <c r="AK22" s="103">
        <f t="shared" si="0"/>
        <v>0</v>
      </c>
      <c r="AL22" s="103">
        <f t="shared" si="1"/>
        <v>1</v>
      </c>
      <c r="AM22" s="239"/>
      <c r="AN22" s="220"/>
      <c r="AO22" s="100"/>
    </row>
    <row r="23" spans="1:41" s="101" customFormat="1" ht="30" customHeight="1">
      <c r="A23" s="103">
        <v>15</v>
      </c>
      <c r="B23" s="167" t="s">
        <v>238</v>
      </c>
      <c r="C23" s="168" t="s">
        <v>239</v>
      </c>
      <c r="D23" s="169" t="s">
        <v>114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6"/>
      <c r="P23" s="120" t="s">
        <v>8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03">
        <f t="shared" si="2"/>
        <v>1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5" t="s">
        <v>278</v>
      </c>
      <c r="C24" s="168" t="s">
        <v>279</v>
      </c>
      <c r="D24" s="169" t="s">
        <v>114</v>
      </c>
      <c r="E24" s="145"/>
      <c r="F24" s="146" t="s">
        <v>10</v>
      </c>
      <c r="G24" s="146"/>
      <c r="H24" s="146"/>
      <c r="I24" s="146"/>
      <c r="J24" s="146"/>
      <c r="K24" s="146"/>
      <c r="L24" s="146"/>
      <c r="M24" s="146" t="s">
        <v>10</v>
      </c>
      <c r="N24" s="140" t="s">
        <v>8</v>
      </c>
      <c r="O24" s="146" t="s">
        <v>8</v>
      </c>
      <c r="P24" s="120" t="s">
        <v>8</v>
      </c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03">
        <f t="shared" si="2"/>
        <v>3</v>
      </c>
      <c r="AK24" s="103">
        <f t="shared" si="0"/>
        <v>0</v>
      </c>
      <c r="AL24" s="103">
        <f t="shared" si="1"/>
        <v>2</v>
      </c>
      <c r="AM24" s="100"/>
      <c r="AN24" s="100"/>
      <c r="AO24" s="100"/>
    </row>
    <row r="25" spans="1:41" s="101" customFormat="1" ht="30" customHeight="1">
      <c r="A25" s="103">
        <v>17</v>
      </c>
      <c r="B25" s="175" t="s">
        <v>360</v>
      </c>
      <c r="C25" s="151" t="s">
        <v>361</v>
      </c>
      <c r="D25" s="169" t="s">
        <v>117</v>
      </c>
      <c r="E25" s="145"/>
      <c r="F25" s="146"/>
      <c r="G25" s="146" t="s">
        <v>8</v>
      </c>
      <c r="H25" s="146"/>
      <c r="I25" s="146"/>
      <c r="J25" s="146"/>
      <c r="K25" s="146"/>
      <c r="L25" s="146"/>
      <c r="M25" s="146" t="s">
        <v>10</v>
      </c>
      <c r="N25" s="140" t="s">
        <v>8</v>
      </c>
      <c r="O25" s="146" t="s">
        <v>8</v>
      </c>
      <c r="P25" s="120" t="s">
        <v>10</v>
      </c>
      <c r="Q25" s="146"/>
      <c r="R25" s="146" t="s">
        <v>8</v>
      </c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03">
        <f t="shared" si="2"/>
        <v>4</v>
      </c>
      <c r="AK25" s="103">
        <f t="shared" si="0"/>
        <v>0</v>
      </c>
      <c r="AL25" s="103">
        <f t="shared" si="1"/>
        <v>2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240</v>
      </c>
      <c r="C26" s="168" t="s">
        <v>241</v>
      </c>
      <c r="D26" s="169" t="s">
        <v>242</v>
      </c>
      <c r="E26" s="145"/>
      <c r="F26" s="146"/>
      <c r="G26" s="146" t="s">
        <v>8</v>
      </c>
      <c r="H26" s="146" t="s">
        <v>10</v>
      </c>
      <c r="I26" s="146" t="s">
        <v>8</v>
      </c>
      <c r="J26" s="146"/>
      <c r="K26" s="146" t="s">
        <v>9</v>
      </c>
      <c r="L26" s="146"/>
      <c r="M26" s="146" t="s">
        <v>8</v>
      </c>
      <c r="N26" s="146" t="s">
        <v>886</v>
      </c>
      <c r="O26" s="146"/>
      <c r="P26" s="120" t="s">
        <v>8</v>
      </c>
      <c r="Q26" s="146"/>
      <c r="R26" s="146" t="s">
        <v>10</v>
      </c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03">
        <f t="shared" si="2"/>
        <v>6</v>
      </c>
      <c r="AK26" s="103">
        <f t="shared" si="0"/>
        <v>1</v>
      </c>
      <c r="AL26" s="103">
        <f t="shared" si="1"/>
        <v>2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243</v>
      </c>
      <c r="C27" s="168" t="s">
        <v>244</v>
      </c>
      <c r="D27" s="169" t="s">
        <v>118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20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245</v>
      </c>
      <c r="C28" s="151" t="s">
        <v>246</v>
      </c>
      <c r="D28" s="169" t="s">
        <v>247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20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248</v>
      </c>
      <c r="C29" s="151" t="s">
        <v>249</v>
      </c>
      <c r="D29" s="152" t="s">
        <v>250</v>
      </c>
      <c r="E29" s="145"/>
      <c r="F29" s="146"/>
      <c r="G29" s="146"/>
      <c r="H29" s="146"/>
      <c r="I29" s="146"/>
      <c r="J29" s="146"/>
      <c r="K29" s="146"/>
      <c r="L29" s="146"/>
      <c r="M29" s="146" t="s">
        <v>9</v>
      </c>
      <c r="N29" s="146"/>
      <c r="O29" s="146"/>
      <c r="P29" s="120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5" t="s">
        <v>287</v>
      </c>
      <c r="C30" s="168" t="s">
        <v>60</v>
      </c>
      <c r="D30" s="169" t="s">
        <v>288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889</v>
      </c>
      <c r="O30" s="146" t="s">
        <v>8</v>
      </c>
      <c r="P30" s="120" t="s">
        <v>10</v>
      </c>
      <c r="Q30" s="146"/>
      <c r="R30" s="146" t="s">
        <v>8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03">
        <f t="shared" si="2"/>
        <v>3</v>
      </c>
      <c r="AK30" s="103">
        <f t="shared" si="0"/>
        <v>2</v>
      </c>
      <c r="AL30" s="103">
        <f t="shared" si="1"/>
        <v>1</v>
      </c>
      <c r="AM30" s="100"/>
      <c r="AN30" s="100"/>
      <c r="AO30" s="100"/>
    </row>
    <row r="31" spans="1:41" s="101" customFormat="1" ht="30" customHeight="1">
      <c r="A31" s="103">
        <v>23</v>
      </c>
      <c r="B31" s="163" t="s">
        <v>289</v>
      </c>
      <c r="C31" s="164" t="s">
        <v>290</v>
      </c>
      <c r="D31" s="198" t="s">
        <v>291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0" t="s">
        <v>8</v>
      </c>
      <c r="O31" s="146"/>
      <c r="P31" s="120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03">
        <f t="shared" si="2"/>
        <v>1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67" t="s">
        <v>251</v>
      </c>
      <c r="C32" s="168" t="s">
        <v>252</v>
      </c>
      <c r="D32" s="169" t="s">
        <v>69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20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5" t="s">
        <v>292</v>
      </c>
      <c r="C33" s="168" t="s">
        <v>293</v>
      </c>
      <c r="D33" s="169" t="s">
        <v>32</v>
      </c>
      <c r="E33" s="145"/>
      <c r="F33" s="146" t="s">
        <v>8</v>
      </c>
      <c r="G33" s="146" t="s">
        <v>8</v>
      </c>
      <c r="H33" s="146" t="s">
        <v>8</v>
      </c>
      <c r="I33" s="146"/>
      <c r="J33" s="146"/>
      <c r="K33" s="146" t="s">
        <v>8</v>
      </c>
      <c r="L33" s="146"/>
      <c r="M33" s="146" t="s">
        <v>8</v>
      </c>
      <c r="N33" s="146" t="s">
        <v>8</v>
      </c>
      <c r="O33" s="146"/>
      <c r="P33" s="120"/>
      <c r="Q33" s="146"/>
      <c r="R33" s="146" t="s">
        <v>8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03">
        <f t="shared" si="2"/>
        <v>7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67" t="s">
        <v>253</v>
      </c>
      <c r="C34" s="168" t="s">
        <v>121</v>
      </c>
      <c r="D34" s="169" t="s">
        <v>89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20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67" t="s">
        <v>254</v>
      </c>
      <c r="C35" s="168" t="s">
        <v>255</v>
      </c>
      <c r="D35" s="169" t="s">
        <v>11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120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67" t="s">
        <v>256</v>
      </c>
      <c r="C36" s="168" t="s">
        <v>40</v>
      </c>
      <c r="D36" s="169" t="s">
        <v>72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 t="s">
        <v>10</v>
      </c>
      <c r="N36" s="146"/>
      <c r="O36" s="10" t="s">
        <v>8</v>
      </c>
      <c r="P36" s="120"/>
      <c r="Q36" s="146"/>
      <c r="R36" s="146" t="s">
        <v>8</v>
      </c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03">
        <f t="shared" si="2"/>
        <v>3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1" s="101" customFormat="1" ht="30" customHeight="1">
      <c r="A37" s="103">
        <v>29</v>
      </c>
      <c r="B37" s="167" t="s">
        <v>257</v>
      </c>
      <c r="C37" s="168" t="s">
        <v>258</v>
      </c>
      <c r="D37" s="169" t="s">
        <v>72</v>
      </c>
      <c r="E37" s="145"/>
      <c r="F37" s="146"/>
      <c r="G37" s="146"/>
      <c r="H37" s="146"/>
      <c r="I37" s="146"/>
      <c r="J37" s="146"/>
      <c r="K37" s="146"/>
      <c r="L37" s="146"/>
      <c r="M37" s="146" t="s">
        <v>10</v>
      </c>
      <c r="N37" s="146"/>
      <c r="O37" s="10"/>
      <c r="P37" s="120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1</v>
      </c>
      <c r="AM37" s="100"/>
      <c r="AN37" s="100"/>
      <c r="AO37" s="100"/>
    </row>
    <row r="38" spans="1:41" s="101" customFormat="1" ht="30" customHeight="1">
      <c r="A38" s="103">
        <v>30</v>
      </c>
      <c r="B38" s="175" t="s">
        <v>301</v>
      </c>
      <c r="C38" s="168" t="s">
        <v>302</v>
      </c>
      <c r="D38" s="169" t="s">
        <v>135</v>
      </c>
      <c r="E38" s="9"/>
      <c r="F38" s="10" t="s">
        <v>8</v>
      </c>
      <c r="G38" s="10" t="s">
        <v>9</v>
      </c>
      <c r="H38" s="10"/>
      <c r="I38" s="10"/>
      <c r="J38" s="10"/>
      <c r="K38" s="10" t="s">
        <v>8</v>
      </c>
      <c r="L38" s="10"/>
      <c r="M38" s="10" t="s">
        <v>10</v>
      </c>
      <c r="N38" s="10" t="s">
        <v>9</v>
      </c>
      <c r="O38" s="10" t="s">
        <v>10</v>
      </c>
      <c r="P38" s="10" t="s">
        <v>10</v>
      </c>
      <c r="Q38" s="10"/>
      <c r="R38" s="10" t="s">
        <v>8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3</v>
      </c>
      <c r="AK38" s="103">
        <f t="shared" si="0"/>
        <v>2</v>
      </c>
      <c r="AL38" s="103">
        <f t="shared" si="1"/>
        <v>3</v>
      </c>
      <c r="AM38" s="100"/>
      <c r="AN38" s="100"/>
      <c r="AO38" s="100"/>
    </row>
    <row r="39" spans="1:41" s="101" customFormat="1" ht="30" customHeight="1">
      <c r="A39" s="103">
        <v>31</v>
      </c>
      <c r="B39" s="175" t="s">
        <v>303</v>
      </c>
      <c r="C39" s="168" t="s">
        <v>304</v>
      </c>
      <c r="D39" s="169" t="s">
        <v>135</v>
      </c>
      <c r="E39" s="9"/>
      <c r="F39" s="10"/>
      <c r="G39" s="10"/>
      <c r="H39" s="10"/>
      <c r="I39" s="10"/>
      <c r="J39" s="10"/>
      <c r="K39" s="10" t="s">
        <v>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1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67" t="s">
        <v>259</v>
      </c>
      <c r="C40" s="168" t="s">
        <v>260</v>
      </c>
      <c r="D40" s="169" t="s">
        <v>91</v>
      </c>
      <c r="E40" s="9"/>
      <c r="F40" s="10" t="s">
        <v>8</v>
      </c>
      <c r="G40" s="10" t="s">
        <v>9</v>
      </c>
      <c r="H40" s="10"/>
      <c r="I40" s="10"/>
      <c r="J40" s="10"/>
      <c r="K40" s="10" t="s">
        <v>8</v>
      </c>
      <c r="L40" s="10"/>
      <c r="M40" s="10"/>
      <c r="N40" s="10"/>
      <c r="O40" s="10" t="s">
        <v>8</v>
      </c>
      <c r="P40" s="10"/>
      <c r="Q40" s="10"/>
      <c r="R40" s="10" t="s">
        <v>9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3</v>
      </c>
      <c r="AK40" s="103">
        <f t="shared" si="0"/>
        <v>2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5" t="s">
        <v>306</v>
      </c>
      <c r="C41" s="168" t="s">
        <v>62</v>
      </c>
      <c r="D41" s="169" t="s">
        <v>91</v>
      </c>
      <c r="E41" s="9"/>
      <c r="F41" s="10"/>
      <c r="G41" s="10"/>
      <c r="H41" s="10"/>
      <c r="I41" s="10"/>
      <c r="J41" s="10"/>
      <c r="K41" s="10" t="s">
        <v>9</v>
      </c>
      <c r="L41" s="10"/>
      <c r="M41" s="10"/>
      <c r="N41" s="10"/>
      <c r="O41" s="10" t="s">
        <v>9</v>
      </c>
      <c r="P41" s="10" t="s">
        <v>8</v>
      </c>
      <c r="Q41" s="10"/>
      <c r="R41" s="10" t="s">
        <v>9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1</v>
      </c>
      <c r="AK41" s="103">
        <f t="shared" si="0"/>
        <v>3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69" t="s">
        <v>261</v>
      </c>
      <c r="C42" s="168" t="s">
        <v>68</v>
      </c>
      <c r="D42" s="169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103">
        <f>SUM(AJ9:AJ53)</f>
        <v>60</v>
      </c>
      <c r="AK54" s="103">
        <f>SUM(AK9:AK53)</f>
        <v>20</v>
      </c>
      <c r="AL54" s="103">
        <f>SUM(AL9:AL53)</f>
        <v>21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263</v>
      </c>
      <c r="C58" s="171" t="s">
        <v>264</v>
      </c>
      <c r="D58" s="172" t="s">
        <v>47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101" customFormat="1" ht="30" customHeight="1">
      <c r="A59" s="103">
        <v>2</v>
      </c>
      <c r="B59" s="190" t="s">
        <v>224</v>
      </c>
      <c r="C59" s="164" t="s">
        <v>76</v>
      </c>
      <c r="D59" s="188" t="s">
        <v>77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1" t="s">
        <v>363</v>
      </c>
      <c r="C60" s="176" t="s">
        <v>40</v>
      </c>
      <c r="D60" s="177" t="s">
        <v>48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0" t="s">
        <v>267</v>
      </c>
      <c r="C61" s="164" t="s">
        <v>268</v>
      </c>
      <c r="D61" s="188" t="s">
        <v>269</v>
      </c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67" t="s">
        <v>225</v>
      </c>
      <c r="C62" s="168" t="s">
        <v>226</v>
      </c>
      <c r="D62" s="169" t="s">
        <v>51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67" t="s">
        <v>205</v>
      </c>
      <c r="C63" s="168" t="s">
        <v>120</v>
      </c>
      <c r="D63" s="169" t="s">
        <v>43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67" t="s">
        <v>227</v>
      </c>
      <c r="C64" s="168" t="s">
        <v>228</v>
      </c>
      <c r="D64" s="169" t="s">
        <v>93</v>
      </c>
      <c r="E64" s="112"/>
      <c r="F64" s="113"/>
      <c r="G64" s="113"/>
      <c r="H64" s="113"/>
      <c r="I64" s="113"/>
      <c r="J64" s="113"/>
      <c r="K64" s="113"/>
      <c r="L64" s="111"/>
      <c r="M64" s="111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67" t="s">
        <v>229</v>
      </c>
      <c r="C65" s="168" t="s">
        <v>230</v>
      </c>
      <c r="D65" s="169" t="s">
        <v>35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67" t="s">
        <v>272</v>
      </c>
      <c r="C66" s="168" t="s">
        <v>273</v>
      </c>
      <c r="D66" s="169" t="s">
        <v>52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67" t="s">
        <v>231</v>
      </c>
      <c r="C67" s="168" t="s">
        <v>232</v>
      </c>
      <c r="D67" s="169" t="s">
        <v>59</v>
      </c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67" t="s">
        <v>233</v>
      </c>
      <c r="C68" s="168" t="s">
        <v>234</v>
      </c>
      <c r="D68" s="169" t="s">
        <v>85</v>
      </c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0" t="s">
        <v>237</v>
      </c>
      <c r="C69" s="164" t="s">
        <v>45</v>
      </c>
      <c r="D69" s="188" t="s">
        <v>87</v>
      </c>
      <c r="E69" s="110"/>
      <c r="F69" s="111"/>
      <c r="G69" s="111"/>
      <c r="H69" s="111"/>
      <c r="I69" s="111"/>
      <c r="J69" s="111"/>
      <c r="K69" s="111" t="s">
        <v>15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35">
        <f t="shared" si="3"/>
        <v>0</v>
      </c>
      <c r="AK69" s="35">
        <f t="shared" si="8"/>
        <v>1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67" t="s">
        <v>235</v>
      </c>
      <c r="C70" s="168" t="s">
        <v>236</v>
      </c>
      <c r="D70" s="169" t="s">
        <v>87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67" t="s">
        <v>274</v>
      </c>
      <c r="C71" s="168" t="s">
        <v>275</v>
      </c>
      <c r="D71" s="169" t="s">
        <v>53</v>
      </c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4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9"/>
      <c r="AQ71" s="220"/>
    </row>
    <row r="72" spans="1:43" s="101" customFormat="1" ht="30" customHeight="1">
      <c r="A72" s="103">
        <v>15</v>
      </c>
      <c r="B72" s="167" t="s">
        <v>238</v>
      </c>
      <c r="C72" s="168" t="s">
        <v>239</v>
      </c>
      <c r="D72" s="169" t="s">
        <v>114</v>
      </c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67" t="s">
        <v>278</v>
      </c>
      <c r="C73" s="168" t="s">
        <v>279</v>
      </c>
      <c r="D73" s="169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67" t="s">
        <v>360</v>
      </c>
      <c r="C74" s="151" t="s">
        <v>361</v>
      </c>
      <c r="D74" s="169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67" t="s">
        <v>240</v>
      </c>
      <c r="C75" s="168" t="s">
        <v>241</v>
      </c>
      <c r="D75" s="169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67" t="s">
        <v>243</v>
      </c>
      <c r="C76" s="168" t="s">
        <v>244</v>
      </c>
      <c r="D76" s="169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67" t="s">
        <v>245</v>
      </c>
      <c r="C77" s="151" t="s">
        <v>246</v>
      </c>
      <c r="D77" s="169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67" t="s">
        <v>248</v>
      </c>
      <c r="C78" s="151" t="s">
        <v>249</v>
      </c>
      <c r="D78" s="152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67" t="s">
        <v>287</v>
      </c>
      <c r="C79" s="168" t="s">
        <v>60</v>
      </c>
      <c r="D79" s="169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67" t="s">
        <v>251</v>
      </c>
      <c r="C80" s="168" t="s">
        <v>252</v>
      </c>
      <c r="D80" s="169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1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67" t="s">
        <v>292</v>
      </c>
      <c r="C81" s="168" t="s">
        <v>293</v>
      </c>
      <c r="D81" s="169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1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67" t="s">
        <v>253</v>
      </c>
      <c r="C82" s="168" t="s">
        <v>121</v>
      </c>
      <c r="D82" s="169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67" t="s">
        <v>299</v>
      </c>
      <c r="C83" s="168" t="s">
        <v>300</v>
      </c>
      <c r="D83" s="169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67" t="s">
        <v>254</v>
      </c>
      <c r="C84" s="168" t="s">
        <v>255</v>
      </c>
      <c r="D84" s="169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67" t="s">
        <v>256</v>
      </c>
      <c r="C85" s="168" t="s">
        <v>40</v>
      </c>
      <c r="D85" s="169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67" t="s">
        <v>257</v>
      </c>
      <c r="C86" s="168" t="s">
        <v>258</v>
      </c>
      <c r="D86" s="169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67" t="s">
        <v>301</v>
      </c>
      <c r="C87" s="168" t="s">
        <v>302</v>
      </c>
      <c r="D87" s="169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67" t="s">
        <v>303</v>
      </c>
      <c r="C88" s="168" t="s">
        <v>304</v>
      </c>
      <c r="D88" s="169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67" t="s">
        <v>259</v>
      </c>
      <c r="C89" s="168" t="s">
        <v>260</v>
      </c>
      <c r="D89" s="169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67" t="s">
        <v>306</v>
      </c>
      <c r="C90" s="168" t="s">
        <v>62</v>
      </c>
      <c r="D90" s="169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69" t="s">
        <v>261</v>
      </c>
      <c r="C91" s="168" t="s">
        <v>68</v>
      </c>
      <c r="D91" s="169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103">
        <f t="shared" ref="AJ92:AO92" si="9">SUM(AJ58:AJ91)</f>
        <v>0</v>
      </c>
      <c r="AK92" s="103">
        <f t="shared" si="9"/>
        <v>1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W16" sqref="W16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141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67" t="s">
        <v>308</v>
      </c>
      <c r="C9" s="168" t="s">
        <v>309</v>
      </c>
      <c r="D9" s="169" t="s">
        <v>77</v>
      </c>
      <c r="E9" s="139"/>
      <c r="F9" s="140"/>
      <c r="G9" s="140"/>
      <c r="H9" s="140" t="s">
        <v>8</v>
      </c>
      <c r="I9" s="140"/>
      <c r="J9" s="140"/>
      <c r="K9" s="140"/>
      <c r="L9" s="140"/>
      <c r="M9" s="140"/>
      <c r="N9" s="140" t="s">
        <v>10</v>
      </c>
      <c r="O9" s="140"/>
      <c r="P9" s="140"/>
      <c r="Q9" s="140"/>
      <c r="R9" s="140"/>
      <c r="S9" s="140"/>
      <c r="T9" s="140"/>
      <c r="U9" s="140"/>
      <c r="V9" s="120"/>
      <c r="W9" s="140"/>
      <c r="X9" s="140"/>
      <c r="Y9" s="140"/>
      <c r="Z9" s="140"/>
      <c r="AA9" s="140"/>
      <c r="AB9" s="140"/>
      <c r="AC9" s="12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67" t="s">
        <v>310</v>
      </c>
      <c r="C10" s="168" t="s">
        <v>311</v>
      </c>
      <c r="D10" s="169" t="s">
        <v>312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2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167" t="s">
        <v>313</v>
      </c>
      <c r="C11" s="178" t="s">
        <v>869</v>
      </c>
      <c r="D11" s="169" t="s">
        <v>314</v>
      </c>
      <c r="E11" s="139"/>
      <c r="F11" s="140"/>
      <c r="G11" s="140" t="s">
        <v>8</v>
      </c>
      <c r="H11" s="140"/>
      <c r="I11" s="140"/>
      <c r="J11" s="140"/>
      <c r="K11" s="140"/>
      <c r="L11" s="140"/>
      <c r="M11" s="140" t="s">
        <v>8</v>
      </c>
      <c r="N11" s="140"/>
      <c r="O11" s="140" t="s">
        <v>8</v>
      </c>
      <c r="P11" s="140"/>
      <c r="Q11" s="140" t="s">
        <v>886</v>
      </c>
      <c r="R11" s="140"/>
      <c r="S11" s="140"/>
      <c r="T11" s="140"/>
      <c r="U11" s="140"/>
      <c r="V11" s="12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5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7" t="s">
        <v>315</v>
      </c>
      <c r="C12" s="168" t="s">
        <v>71</v>
      </c>
      <c r="D12" s="169" t="s">
        <v>111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 t="s">
        <v>9</v>
      </c>
      <c r="P12" s="140"/>
      <c r="Q12" s="140"/>
      <c r="R12" s="140"/>
      <c r="S12" s="140"/>
      <c r="T12" s="140"/>
      <c r="U12" s="140"/>
      <c r="V12" s="12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317</v>
      </c>
      <c r="C13" s="168" t="s">
        <v>318</v>
      </c>
      <c r="D13" s="169" t="s">
        <v>316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 t="s">
        <v>8</v>
      </c>
      <c r="R13" s="140"/>
      <c r="S13" s="140"/>
      <c r="T13" s="140"/>
      <c r="U13" s="140"/>
      <c r="V13" s="12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67" t="s">
        <v>319</v>
      </c>
      <c r="C14" s="168" t="s">
        <v>320</v>
      </c>
      <c r="D14" s="169" t="s">
        <v>27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321</v>
      </c>
      <c r="C15" s="168" t="s">
        <v>322</v>
      </c>
      <c r="D15" s="169" t="s">
        <v>27</v>
      </c>
      <c r="E15" s="141"/>
      <c r="F15" s="142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20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323</v>
      </c>
      <c r="C16" s="168" t="s">
        <v>324</v>
      </c>
      <c r="D16" s="169" t="s">
        <v>46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67" t="s">
        <v>325</v>
      </c>
      <c r="C17" s="168" t="s">
        <v>326</v>
      </c>
      <c r="D17" s="169" t="s">
        <v>129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0"/>
      <c r="W17" s="140"/>
      <c r="X17" s="140"/>
      <c r="Y17" s="140"/>
      <c r="Z17" s="140"/>
      <c r="AA17" s="140"/>
      <c r="AB17" s="140"/>
      <c r="AC17" s="120"/>
      <c r="AD17" s="140"/>
      <c r="AE17" s="140"/>
      <c r="AF17" s="140"/>
      <c r="AG17" s="140"/>
      <c r="AH17" s="140"/>
      <c r="AI17" s="14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327</v>
      </c>
      <c r="C18" s="168" t="s">
        <v>328</v>
      </c>
      <c r="D18" s="169" t="s">
        <v>129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 t="s">
        <v>10</v>
      </c>
      <c r="O18" s="140"/>
      <c r="P18" s="140" t="s">
        <v>10</v>
      </c>
      <c r="Q18" s="140"/>
      <c r="R18" s="140"/>
      <c r="S18" s="140"/>
      <c r="T18" s="140"/>
      <c r="U18" s="140"/>
      <c r="V18" s="12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2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329</v>
      </c>
      <c r="C19" s="168" t="s">
        <v>330</v>
      </c>
      <c r="D19" s="169" t="s">
        <v>331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67" t="s">
        <v>332</v>
      </c>
      <c r="C20" s="168" t="s">
        <v>333</v>
      </c>
      <c r="D20" s="169" t="s">
        <v>103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334</v>
      </c>
      <c r="C21" s="168" t="s">
        <v>335</v>
      </c>
      <c r="D21" s="169" t="s">
        <v>103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20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67" t="s">
        <v>336</v>
      </c>
      <c r="C22" s="168" t="s">
        <v>337</v>
      </c>
      <c r="D22" s="169" t="s">
        <v>338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2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3">
        <v>15</v>
      </c>
      <c r="B23" s="167" t="s">
        <v>339</v>
      </c>
      <c r="C23" s="168" t="s">
        <v>340</v>
      </c>
      <c r="D23" s="169" t="s">
        <v>130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67" t="s">
        <v>341</v>
      </c>
      <c r="C24" s="168" t="s">
        <v>342</v>
      </c>
      <c r="D24" s="169" t="s">
        <v>343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 t="s">
        <v>10</v>
      </c>
      <c r="O24" s="146"/>
      <c r="P24" s="146"/>
      <c r="Q24" s="146"/>
      <c r="R24" s="146"/>
      <c r="S24" s="146"/>
      <c r="T24" s="146"/>
      <c r="U24" s="146"/>
      <c r="V24" s="120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1</v>
      </c>
      <c r="AM24" s="100"/>
      <c r="AN24" s="100"/>
      <c r="AO24" s="100"/>
    </row>
    <row r="25" spans="1:41" s="101" customFormat="1" ht="30" customHeight="1">
      <c r="A25" s="103">
        <v>17</v>
      </c>
      <c r="B25" s="167" t="s">
        <v>344</v>
      </c>
      <c r="C25" s="168" t="s">
        <v>345</v>
      </c>
      <c r="D25" s="169" t="s">
        <v>133</v>
      </c>
      <c r="E25" s="145"/>
      <c r="F25" s="146"/>
      <c r="G25" s="146"/>
      <c r="H25" s="146"/>
      <c r="I25" s="146"/>
      <c r="J25" s="146"/>
      <c r="K25" s="146"/>
      <c r="L25" s="146"/>
      <c r="M25" s="146" t="s">
        <v>8</v>
      </c>
      <c r="N25" s="146" t="s">
        <v>10</v>
      </c>
      <c r="O25" s="146"/>
      <c r="P25" s="146"/>
      <c r="Q25" s="146" t="s">
        <v>8</v>
      </c>
      <c r="R25" s="146"/>
      <c r="S25" s="146"/>
      <c r="T25" s="146"/>
      <c r="U25" s="146"/>
      <c r="V25" s="120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2</v>
      </c>
      <c r="AK25" s="103">
        <f t="shared" si="0"/>
        <v>0</v>
      </c>
      <c r="AL25" s="103">
        <f t="shared" si="1"/>
        <v>1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346</v>
      </c>
      <c r="C26" s="168" t="s">
        <v>347</v>
      </c>
      <c r="D26" s="169" t="s">
        <v>348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 t="s">
        <v>10</v>
      </c>
      <c r="O26" s="146"/>
      <c r="P26" s="146"/>
      <c r="Q26" s="146"/>
      <c r="R26" s="146"/>
      <c r="S26" s="146"/>
      <c r="T26" s="146"/>
      <c r="U26" s="146"/>
      <c r="V26" s="120"/>
      <c r="W26" s="146"/>
      <c r="X26" s="146"/>
      <c r="Y26" s="146"/>
      <c r="Z26" s="146"/>
      <c r="AA26" s="146"/>
      <c r="AB26" s="146"/>
      <c r="AC26" s="120"/>
      <c r="AD26" s="146"/>
      <c r="AE26" s="146"/>
      <c r="AF26" s="146"/>
      <c r="AG26" s="146"/>
      <c r="AH26" s="146"/>
      <c r="AI26" s="146"/>
      <c r="AJ26" s="103">
        <f t="shared" si="2"/>
        <v>0</v>
      </c>
      <c r="AK26" s="103">
        <f t="shared" si="0"/>
        <v>0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349</v>
      </c>
      <c r="C27" s="168" t="s">
        <v>350</v>
      </c>
      <c r="D27" s="169" t="s">
        <v>351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0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352</v>
      </c>
      <c r="C28" s="168" t="s">
        <v>353</v>
      </c>
      <c r="D28" s="169" t="s">
        <v>354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0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355</v>
      </c>
      <c r="C29" s="168" t="s">
        <v>356</v>
      </c>
      <c r="D29" s="169" t="s">
        <v>354</v>
      </c>
      <c r="E29" s="145"/>
      <c r="F29" s="146" t="s">
        <v>10</v>
      </c>
      <c r="G29" s="146"/>
      <c r="H29" s="146" t="s">
        <v>8</v>
      </c>
      <c r="I29" s="146"/>
      <c r="J29" s="146"/>
      <c r="K29" s="146"/>
      <c r="L29" s="146"/>
      <c r="M29" s="146"/>
      <c r="N29" s="146"/>
      <c r="O29" s="146" t="s">
        <v>8</v>
      </c>
      <c r="P29" s="146"/>
      <c r="Q29" s="146" t="s">
        <v>886</v>
      </c>
      <c r="R29" s="146"/>
      <c r="S29" s="146"/>
      <c r="T29" s="146"/>
      <c r="U29" s="146"/>
      <c r="V29" s="120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4</v>
      </c>
      <c r="AK29" s="103">
        <f t="shared" si="0"/>
        <v>0</v>
      </c>
      <c r="AL29" s="103">
        <f t="shared" si="1"/>
        <v>1</v>
      </c>
      <c r="AM29" s="100"/>
      <c r="AN29" s="100"/>
      <c r="AO29" s="100"/>
    </row>
    <row r="30" spans="1:41" s="101" customFormat="1" ht="30" customHeight="1">
      <c r="A30" s="103">
        <v>22</v>
      </c>
      <c r="B30" s="150"/>
      <c r="C30" s="151"/>
      <c r="D30" s="158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0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0"/>
      <c r="C31" s="151"/>
      <c r="D31" s="1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20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0"/>
      <c r="C32" s="151"/>
      <c r="D32" s="158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0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0"/>
      <c r="C33" s="151"/>
      <c r="D33" s="158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0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0"/>
      <c r="C34" s="151"/>
      <c r="D34" s="15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20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0"/>
      <c r="C35" s="151"/>
      <c r="D35" s="15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20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0"/>
      <c r="C36" s="151"/>
      <c r="D36" s="158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0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4"/>
      <c r="C37" s="128"/>
      <c r="D37" s="12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103">
        <f>SUM(AJ9:AJ53)</f>
        <v>13</v>
      </c>
      <c r="AK54" s="103">
        <f>SUM(AK9:AK53)</f>
        <v>1</v>
      </c>
      <c r="AL54" s="103">
        <f>SUM(AL9:AL53)</f>
        <v>7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67" t="s">
        <v>308</v>
      </c>
      <c r="C58" s="168" t="s">
        <v>309</v>
      </c>
      <c r="D58" s="169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101" customFormat="1" ht="30" customHeight="1">
      <c r="A59" s="103">
        <v>2</v>
      </c>
      <c r="B59" s="167" t="s">
        <v>310</v>
      </c>
      <c r="C59" s="168" t="s">
        <v>311</v>
      </c>
      <c r="D59" s="169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67" t="s">
        <v>313</v>
      </c>
      <c r="C60" s="178" t="s">
        <v>864</v>
      </c>
      <c r="D60" s="169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67" t="s">
        <v>315</v>
      </c>
      <c r="C61" s="168" t="s">
        <v>71</v>
      </c>
      <c r="D61" s="169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67" t="s">
        <v>317</v>
      </c>
      <c r="C62" s="168" t="s">
        <v>318</v>
      </c>
      <c r="D62" s="169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67" t="s">
        <v>319</v>
      </c>
      <c r="C63" s="168" t="s">
        <v>320</v>
      </c>
      <c r="D63" s="169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67" t="s">
        <v>321</v>
      </c>
      <c r="C64" s="168" t="s">
        <v>322</v>
      </c>
      <c r="D64" s="169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67" t="s">
        <v>323</v>
      </c>
      <c r="C65" s="168" t="s">
        <v>324</v>
      </c>
      <c r="D65" s="169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67" t="s">
        <v>325</v>
      </c>
      <c r="C66" s="168" t="s">
        <v>326</v>
      </c>
      <c r="D66" s="169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67" t="s">
        <v>327</v>
      </c>
      <c r="C67" s="168" t="s">
        <v>328</v>
      </c>
      <c r="D67" s="169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67" t="s">
        <v>329</v>
      </c>
      <c r="C68" s="168" t="s">
        <v>330</v>
      </c>
      <c r="D68" s="169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67" t="s">
        <v>332</v>
      </c>
      <c r="C69" s="168" t="s">
        <v>333</v>
      </c>
      <c r="D69" s="169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67" t="s">
        <v>334</v>
      </c>
      <c r="C70" s="168" t="s">
        <v>335</v>
      </c>
      <c r="D70" s="169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67" t="s">
        <v>336</v>
      </c>
      <c r="C71" s="168" t="s">
        <v>337</v>
      </c>
      <c r="D71" s="169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20"/>
    </row>
    <row r="72" spans="1:43" s="101" customFormat="1" ht="30" customHeight="1">
      <c r="A72" s="103">
        <v>15</v>
      </c>
      <c r="B72" s="167" t="s">
        <v>339</v>
      </c>
      <c r="C72" s="168" t="s">
        <v>340</v>
      </c>
      <c r="D72" s="169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67" t="s">
        <v>341</v>
      </c>
      <c r="C73" s="168" t="s">
        <v>342</v>
      </c>
      <c r="D73" s="169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67" t="s">
        <v>344</v>
      </c>
      <c r="C74" s="168" t="s">
        <v>345</v>
      </c>
      <c r="D74" s="169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67" t="s">
        <v>346</v>
      </c>
      <c r="C75" s="168" t="s">
        <v>347</v>
      </c>
      <c r="D75" s="169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67" t="s">
        <v>349</v>
      </c>
      <c r="C76" s="168" t="s">
        <v>350</v>
      </c>
      <c r="D76" s="169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67" t="s">
        <v>352</v>
      </c>
      <c r="C77" s="168" t="s">
        <v>353</v>
      </c>
      <c r="D77" s="169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67" t="s">
        <v>355</v>
      </c>
      <c r="C78" s="168" t="s">
        <v>356</v>
      </c>
      <c r="D78" s="169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0"/>
      <c r="C79" s="151"/>
      <c r="D79" s="152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0"/>
      <c r="C80" s="151"/>
      <c r="D80" s="152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0"/>
      <c r="C81" s="151"/>
      <c r="D81" s="152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0"/>
      <c r="C82" s="151"/>
      <c r="D82" s="152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0"/>
      <c r="C83" s="151"/>
      <c r="D83" s="15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0"/>
      <c r="C84" s="151"/>
      <c r="D84" s="15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0"/>
      <c r="C85" s="151"/>
      <c r="D85" s="15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T34" sqref="T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 t="s">
        <v>1</v>
      </c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1:41" ht="22.5" customHeight="1">
      <c r="A2" s="230" t="s">
        <v>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 t="s">
        <v>3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21" t="s">
        <v>846</v>
      </c>
      <c r="AG6" s="221"/>
      <c r="AH6" s="221"/>
      <c r="AI6" s="221"/>
      <c r="AJ6" s="221"/>
      <c r="AK6" s="22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202">
        <v>2010100022</v>
      </c>
      <c r="C9" s="203" t="s">
        <v>870</v>
      </c>
      <c r="D9" s="204" t="s">
        <v>466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202" t="s">
        <v>454</v>
      </c>
      <c r="C10" s="203" t="s">
        <v>455</v>
      </c>
      <c r="D10" s="204" t="s">
        <v>97</v>
      </c>
      <c r="E10" s="139"/>
      <c r="F10" s="140"/>
      <c r="G10" s="140"/>
      <c r="H10" s="140" t="s">
        <v>8</v>
      </c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202">
        <v>2010110086</v>
      </c>
      <c r="C11" s="203" t="s">
        <v>866</v>
      </c>
      <c r="D11" s="204" t="s">
        <v>351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202">
        <v>2010240001</v>
      </c>
      <c r="C12" s="203" t="s">
        <v>419</v>
      </c>
      <c r="D12" s="204" t="s">
        <v>343</v>
      </c>
      <c r="E12" s="139"/>
      <c r="F12" s="140"/>
      <c r="G12" s="140"/>
      <c r="H12" s="140"/>
      <c r="I12" s="140"/>
      <c r="J12" s="140"/>
      <c r="K12" s="140"/>
      <c r="L12" s="140"/>
      <c r="M12" s="140" t="s">
        <v>9</v>
      </c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">
        <f t="shared" si="2"/>
        <v>0</v>
      </c>
      <c r="AK12" s="3">
        <f t="shared" si="0"/>
        <v>1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202" t="s">
        <v>467</v>
      </c>
      <c r="C13" s="203" t="s">
        <v>468</v>
      </c>
      <c r="D13" s="204" t="s">
        <v>466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9</v>
      </c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3">
        <f t="shared" si="2"/>
        <v>1</v>
      </c>
      <c r="AK13" s="3">
        <f t="shared" si="0"/>
        <v>1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202" t="s">
        <v>479</v>
      </c>
      <c r="C14" s="203" t="s">
        <v>480</v>
      </c>
      <c r="D14" s="204" t="s">
        <v>351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202" t="s">
        <v>476</v>
      </c>
      <c r="C15" s="203" t="s">
        <v>137</v>
      </c>
      <c r="D15" s="204" t="s">
        <v>133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202" t="s">
        <v>474</v>
      </c>
      <c r="C16" s="203" t="s">
        <v>65</v>
      </c>
      <c r="D16" s="204" t="s">
        <v>475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202" t="s">
        <v>445</v>
      </c>
      <c r="C17" s="203" t="s">
        <v>446</v>
      </c>
      <c r="D17" s="204" t="s">
        <v>27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202" t="s">
        <v>481</v>
      </c>
      <c r="C18" s="203" t="s">
        <v>482</v>
      </c>
      <c r="D18" s="204" t="s">
        <v>428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202" t="s">
        <v>447</v>
      </c>
      <c r="C19" s="203" t="s">
        <v>448</v>
      </c>
      <c r="D19" s="204" t="s">
        <v>27</v>
      </c>
      <c r="E19" s="139"/>
      <c r="F19" s="140"/>
      <c r="G19" s="140"/>
      <c r="H19" s="140"/>
      <c r="I19" s="140"/>
      <c r="J19" s="140"/>
      <c r="K19" s="140"/>
      <c r="L19" s="140"/>
      <c r="M19" s="140" t="s">
        <v>8</v>
      </c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">
        <f t="shared" si="2"/>
        <v>1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202" t="s">
        <v>449</v>
      </c>
      <c r="C20" s="203" t="s">
        <v>62</v>
      </c>
      <c r="D20" s="204" t="s">
        <v>36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202" t="s">
        <v>463</v>
      </c>
      <c r="C21" s="203" t="s">
        <v>462</v>
      </c>
      <c r="D21" s="204" t="s">
        <v>99</v>
      </c>
      <c r="E21" s="143"/>
      <c r="F21" s="143"/>
      <c r="G21" s="143"/>
      <c r="H21" s="143"/>
      <c r="I21" s="143"/>
      <c r="J21" s="143"/>
      <c r="K21" s="143"/>
      <c r="L21" s="143"/>
      <c r="M21" s="143" t="s">
        <v>8</v>
      </c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3">
        <f t="shared" si="2"/>
        <v>1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202" t="s">
        <v>464</v>
      </c>
      <c r="C22" s="203" t="s">
        <v>465</v>
      </c>
      <c r="D22" s="204" t="s">
        <v>99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202" t="s">
        <v>434</v>
      </c>
      <c r="C23" s="203" t="s">
        <v>435</v>
      </c>
      <c r="D23" s="204" t="s">
        <v>436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">
        <f t="shared" si="2"/>
        <v>0</v>
      </c>
      <c r="AK23" s="3">
        <f t="shared" si="0"/>
        <v>0</v>
      </c>
      <c r="AL23" s="3">
        <f t="shared" si="1"/>
        <v>0</v>
      </c>
      <c r="AM23" s="223"/>
      <c r="AN23" s="224"/>
      <c r="AO23" s="27"/>
    </row>
    <row r="24" spans="1:41" s="1" customFormat="1" ht="30" customHeight="1">
      <c r="A24" s="81">
        <v>16</v>
      </c>
      <c r="B24" s="202" t="s">
        <v>430</v>
      </c>
      <c r="C24" s="203" t="s">
        <v>431</v>
      </c>
      <c r="D24" s="204" t="s">
        <v>47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202" t="s">
        <v>473</v>
      </c>
      <c r="C25" s="203" t="s">
        <v>372</v>
      </c>
      <c r="D25" s="204" t="s">
        <v>871</v>
      </c>
      <c r="E25" s="139"/>
      <c r="F25" s="140"/>
      <c r="G25" s="140"/>
      <c r="H25" s="140"/>
      <c r="I25" s="140"/>
      <c r="J25" s="140"/>
      <c r="K25" s="140"/>
      <c r="L25" s="140"/>
      <c r="M25" s="140" t="s">
        <v>8</v>
      </c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3">
        <f t="shared" si="2"/>
        <v>1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202" t="s">
        <v>471</v>
      </c>
      <c r="C26" s="203" t="s">
        <v>472</v>
      </c>
      <c r="D26" s="204" t="s">
        <v>102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202" t="s">
        <v>450</v>
      </c>
      <c r="C27" s="203" t="s">
        <v>451</v>
      </c>
      <c r="D27" s="204" t="s">
        <v>46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202" t="s">
        <v>452</v>
      </c>
      <c r="C28" s="203" t="s">
        <v>453</v>
      </c>
      <c r="D28" s="204" t="s">
        <v>97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202" t="s">
        <v>460</v>
      </c>
      <c r="C29" s="203" t="s">
        <v>431</v>
      </c>
      <c r="D29" s="204" t="s">
        <v>132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202" t="s">
        <v>469</v>
      </c>
      <c r="C30" s="203" t="s">
        <v>470</v>
      </c>
      <c r="D30" s="204" t="s">
        <v>466</v>
      </c>
      <c r="E30" s="139"/>
      <c r="F30" s="140"/>
      <c r="G30" s="140"/>
      <c r="H30" s="140"/>
      <c r="I30" s="140"/>
      <c r="J30" s="140"/>
      <c r="K30" s="140"/>
      <c r="L30" s="140"/>
      <c r="M30" s="140" t="s">
        <v>8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202" t="s">
        <v>461</v>
      </c>
      <c r="C31" s="203" t="s">
        <v>462</v>
      </c>
      <c r="D31" s="204" t="s">
        <v>99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202" t="s">
        <v>456</v>
      </c>
      <c r="C32" s="203" t="s">
        <v>120</v>
      </c>
      <c r="D32" s="204" t="s">
        <v>457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202" t="s">
        <v>458</v>
      </c>
      <c r="C33" s="203" t="s">
        <v>459</v>
      </c>
      <c r="D33" s="204" t="s">
        <v>396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">
        <v>8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202" t="s">
        <v>437</v>
      </c>
      <c r="C34" s="203" t="s">
        <v>438</v>
      </c>
      <c r="D34" s="204" t="s">
        <v>439</v>
      </c>
      <c r="E34" s="9"/>
      <c r="F34" s="10"/>
      <c r="G34" s="10"/>
      <c r="H34" s="10"/>
      <c r="I34" s="10"/>
      <c r="J34" s="10"/>
      <c r="K34" s="10"/>
      <c r="L34" s="10"/>
      <c r="M34" s="10"/>
      <c r="N34" s="10" t="s">
        <v>10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1</v>
      </c>
      <c r="AM34" s="27"/>
      <c r="AN34" s="27"/>
      <c r="AO34" s="27"/>
    </row>
    <row r="35" spans="1:41" s="1" customFormat="1" ht="30" customHeight="1">
      <c r="A35" s="81">
        <v>27</v>
      </c>
      <c r="B35" s="202" t="s">
        <v>432</v>
      </c>
      <c r="C35" s="203" t="s">
        <v>433</v>
      </c>
      <c r="D35" s="204" t="s">
        <v>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202" t="s">
        <v>443</v>
      </c>
      <c r="C36" s="203" t="s">
        <v>444</v>
      </c>
      <c r="D36" s="204" t="s">
        <v>27</v>
      </c>
      <c r="E36" s="9"/>
      <c r="F36" s="10" t="s"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1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202" t="s">
        <v>440</v>
      </c>
      <c r="C37" s="203" t="s">
        <v>441</v>
      </c>
      <c r="D37" s="204" t="s">
        <v>872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202" t="s">
        <v>477</v>
      </c>
      <c r="C38" s="203" t="s">
        <v>478</v>
      </c>
      <c r="D38" s="204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5" t="s">
        <v>12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43">
        <f>SUM(AJ9:AJ53)</f>
        <v>7</v>
      </c>
      <c r="AK54" s="43">
        <f>SUM(AK9:AK53)</f>
        <v>3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6" t="s">
        <v>13</v>
      </c>
      <c r="B56" s="226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8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4" t="s">
        <v>430</v>
      </c>
      <c r="C58" s="184" t="s">
        <v>431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24"/>
    </row>
    <row r="59" spans="1:44" s="1" customFormat="1" ht="30" customHeight="1">
      <c r="A59" s="3">
        <v>2</v>
      </c>
      <c r="B59" s="184" t="s">
        <v>432</v>
      </c>
      <c r="C59" s="184" t="s">
        <v>433</v>
      </c>
      <c r="D59" s="184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4" t="s">
        <v>434</v>
      </c>
      <c r="C60" s="184" t="s">
        <v>435</v>
      </c>
      <c r="D60" s="184" t="s">
        <v>436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4" t="s">
        <v>437</v>
      </c>
      <c r="C61" s="184" t="s">
        <v>438</v>
      </c>
      <c r="D61" s="184" t="s">
        <v>439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4" t="s">
        <v>440</v>
      </c>
      <c r="C62" s="184" t="s">
        <v>441</v>
      </c>
      <c r="D62" s="184" t="s">
        <v>442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4" t="s">
        <v>443</v>
      </c>
      <c r="C63" s="184" t="s">
        <v>444</v>
      </c>
      <c r="D63" s="184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4" t="s">
        <v>445</v>
      </c>
      <c r="C64" s="184" t="s">
        <v>446</v>
      </c>
      <c r="D64" s="184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4" t="s">
        <v>447</v>
      </c>
      <c r="C65" s="184" t="s">
        <v>448</v>
      </c>
      <c r="D65" s="184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4" t="s">
        <v>449</v>
      </c>
      <c r="C66" s="184" t="s">
        <v>62</v>
      </c>
      <c r="D66" s="184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4" t="s">
        <v>450</v>
      </c>
      <c r="C67" s="184" t="s">
        <v>451</v>
      </c>
      <c r="D67" s="184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4" t="s">
        <v>452</v>
      </c>
      <c r="C68" s="184" t="s">
        <v>453</v>
      </c>
      <c r="D68" s="184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4" t="s">
        <v>454</v>
      </c>
      <c r="C69" s="184" t="s">
        <v>455</v>
      </c>
      <c r="D69" s="184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4" t="s">
        <v>456</v>
      </c>
      <c r="C70" s="184" t="s">
        <v>120</v>
      </c>
      <c r="D70" s="184" t="s">
        <v>457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4" t="s">
        <v>458</v>
      </c>
      <c r="C71" s="184" t="s">
        <v>459</v>
      </c>
      <c r="D71" s="184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24"/>
    </row>
    <row r="72" spans="1:43" s="1" customFormat="1" ht="30" customHeight="1">
      <c r="A72" s="3">
        <v>15</v>
      </c>
      <c r="B72" s="184" t="s">
        <v>460</v>
      </c>
      <c r="C72" s="184" t="s">
        <v>431</v>
      </c>
      <c r="D72" s="184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4" t="s">
        <v>461</v>
      </c>
      <c r="C73" s="184" t="s">
        <v>462</v>
      </c>
      <c r="D73" s="184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4" t="s">
        <v>463</v>
      </c>
      <c r="C74" s="184" t="s">
        <v>462</v>
      </c>
      <c r="D74" s="184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4" t="s">
        <v>464</v>
      </c>
      <c r="C75" s="184" t="s">
        <v>465</v>
      </c>
      <c r="D75" s="184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4">
        <v>2010100022</v>
      </c>
      <c r="C76" s="184" t="s">
        <v>865</v>
      </c>
      <c r="D76" s="184" t="s">
        <v>466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4" t="s">
        <v>467</v>
      </c>
      <c r="C77" s="184" t="s">
        <v>468</v>
      </c>
      <c r="D77" s="184" t="s">
        <v>466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4" t="s">
        <v>469</v>
      </c>
      <c r="C78" s="184" t="s">
        <v>470</v>
      </c>
      <c r="D78" s="184" t="s">
        <v>466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4" t="s">
        <v>471</v>
      </c>
      <c r="C79" s="184" t="s">
        <v>472</v>
      </c>
      <c r="D79" s="184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4" t="s">
        <v>473</v>
      </c>
      <c r="C80" s="184" t="s">
        <v>372</v>
      </c>
      <c r="D80" s="184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4" t="s">
        <v>474</v>
      </c>
      <c r="C81" s="184" t="s">
        <v>65</v>
      </c>
      <c r="D81" s="184" t="s">
        <v>475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4">
        <v>2010240001</v>
      </c>
      <c r="C82" s="184" t="s">
        <v>419</v>
      </c>
      <c r="D82" s="184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4" t="s">
        <v>476</v>
      </c>
      <c r="C83" s="184" t="s">
        <v>137</v>
      </c>
      <c r="D83" s="184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4" t="s">
        <v>477</v>
      </c>
      <c r="C84" s="184" t="s">
        <v>478</v>
      </c>
      <c r="D84" s="184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4">
        <v>2010110086</v>
      </c>
      <c r="C85" s="184" t="s">
        <v>866</v>
      </c>
      <c r="D85" s="184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59" t="s">
        <v>479</v>
      </c>
      <c r="C86" s="160" t="s">
        <v>480</v>
      </c>
      <c r="D86" s="161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2" t="s">
        <v>481</v>
      </c>
      <c r="C87" s="165" t="s">
        <v>482</v>
      </c>
      <c r="D87" s="166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5" t="s">
        <v>12</v>
      </c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15"/>
      <c r="D93" s="215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5"/>
      <c r="D96" s="215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5"/>
      <c r="D97" s="215"/>
      <c r="E97" s="215"/>
      <c r="F97" s="215"/>
      <c r="G97" s="215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5"/>
      <c r="D98" s="215"/>
      <c r="E98" s="215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5"/>
      <c r="D99" s="215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tabSelected="1" zoomScale="70" zoomScaleNormal="70" workbookViewId="0">
      <selection activeCell="T20" sqref="T20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0" t="s">
        <v>1</v>
      </c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1:41" ht="16.5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0" t="s">
        <v>3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2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221" t="s">
        <v>847</v>
      </c>
      <c r="AG6" s="221"/>
      <c r="AH6" s="221"/>
      <c r="AI6" s="221"/>
      <c r="AJ6" s="221"/>
      <c r="AK6" s="221"/>
      <c r="AL6" s="181"/>
    </row>
    <row r="7" spans="1:41" ht="18">
      <c r="AE7" s="22"/>
      <c r="AF7" s="22"/>
      <c r="AG7" s="22"/>
      <c r="AH7" s="22"/>
      <c r="AI7" s="23"/>
    </row>
    <row r="8" spans="1:41" ht="18.75" customHeight="1">
      <c r="A8" s="180" t="s">
        <v>5</v>
      </c>
      <c r="B8" s="17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0">
        <v>1</v>
      </c>
      <c r="B9" s="202" t="s">
        <v>483</v>
      </c>
      <c r="C9" s="203" t="s">
        <v>484</v>
      </c>
      <c r="D9" s="204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80">
        <f>COUNTIF(E9:AI9,"K")+2*COUNTIF(E9:AI9,"2K")+COUNTIF(E9:AI9,"TK")+COUNTIF(E9:AI9,"KT")</f>
        <v>0</v>
      </c>
      <c r="AK9" s="180">
        <f t="shared" ref="AK9:AK37" si="0">COUNTIF(E9:AI9,"P")+2*COUNTIF(F9:AJ9,"2P")</f>
        <v>0</v>
      </c>
      <c r="AL9" s="180">
        <f t="shared" ref="AL9:AL37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0">
        <v>2</v>
      </c>
      <c r="B10" s="202" t="s">
        <v>485</v>
      </c>
      <c r="C10" s="203" t="s">
        <v>486</v>
      </c>
      <c r="D10" s="204" t="s">
        <v>487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80">
        <f t="shared" ref="AJ10:AJ37" si="2">COUNTIF(E10:AI10,"K")+2*COUNTIF(E10:AI10,"2K")+COUNTIF(E10:AI10,"TK")+COUNTIF(E10:AI10,"KT")</f>
        <v>0</v>
      </c>
      <c r="AK10" s="180">
        <f t="shared" si="0"/>
        <v>0</v>
      </c>
      <c r="AL10" s="180">
        <f t="shared" si="1"/>
        <v>0</v>
      </c>
      <c r="AM10" s="27"/>
      <c r="AN10" s="27"/>
      <c r="AO10" s="27"/>
    </row>
    <row r="11" spans="1:41" ht="18.75" customHeight="1">
      <c r="A11" s="180">
        <v>3</v>
      </c>
      <c r="B11" s="202" t="s">
        <v>488</v>
      </c>
      <c r="C11" s="203" t="s">
        <v>372</v>
      </c>
      <c r="D11" s="204" t="s">
        <v>104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 t="s">
        <v>9</v>
      </c>
      <c r="O11" s="140"/>
      <c r="P11" s="120"/>
      <c r="Q11" s="140" t="s">
        <v>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80">
        <f t="shared" si="2"/>
        <v>1</v>
      </c>
      <c r="AK11" s="180">
        <f t="shared" si="0"/>
        <v>1</v>
      </c>
      <c r="AL11" s="180">
        <f t="shared" si="1"/>
        <v>0</v>
      </c>
      <c r="AM11" s="27"/>
      <c r="AN11" s="27"/>
      <c r="AO11" s="27"/>
    </row>
    <row r="12" spans="1:41" ht="18.75" customHeight="1">
      <c r="A12" s="180">
        <v>4</v>
      </c>
      <c r="B12" s="202" t="s">
        <v>489</v>
      </c>
      <c r="C12" s="203" t="s">
        <v>490</v>
      </c>
      <c r="D12" s="204" t="s">
        <v>104</v>
      </c>
      <c r="E12" s="139"/>
      <c r="F12" s="140" t="s">
        <v>9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80">
        <f t="shared" si="2"/>
        <v>0</v>
      </c>
      <c r="AK12" s="180">
        <f t="shared" si="0"/>
        <v>1</v>
      </c>
      <c r="AL12" s="180">
        <f t="shared" si="1"/>
        <v>0</v>
      </c>
      <c r="AM12" s="27"/>
      <c r="AN12" s="27"/>
      <c r="AO12" s="27"/>
    </row>
    <row r="13" spans="1:41" ht="18.75" customHeight="1">
      <c r="A13" s="180">
        <v>5</v>
      </c>
      <c r="B13" s="202" t="s">
        <v>491</v>
      </c>
      <c r="C13" s="203" t="s">
        <v>492</v>
      </c>
      <c r="D13" s="204" t="s">
        <v>104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20"/>
      <c r="Q13" s="140" t="s">
        <v>9</v>
      </c>
      <c r="R13" s="140"/>
      <c r="S13" s="140"/>
      <c r="T13" s="140" t="s">
        <v>8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0">
        <f t="shared" si="2"/>
        <v>1</v>
      </c>
      <c r="AK13" s="180">
        <f t="shared" si="0"/>
        <v>1</v>
      </c>
      <c r="AL13" s="180">
        <f t="shared" si="1"/>
        <v>0</v>
      </c>
      <c r="AM13" s="27"/>
      <c r="AN13" s="27"/>
      <c r="AO13" s="27"/>
    </row>
    <row r="14" spans="1:41" ht="18.75" customHeight="1">
      <c r="A14" s="180">
        <v>6</v>
      </c>
      <c r="B14" s="202" t="s">
        <v>493</v>
      </c>
      <c r="C14" s="203" t="s">
        <v>494</v>
      </c>
      <c r="D14" s="204" t="s">
        <v>495</v>
      </c>
      <c r="E14" s="139"/>
      <c r="F14" s="140" t="s">
        <v>9</v>
      </c>
      <c r="G14" s="140" t="s">
        <v>10</v>
      </c>
      <c r="H14" s="140"/>
      <c r="I14" s="140"/>
      <c r="J14" s="140"/>
      <c r="K14" s="140"/>
      <c r="L14" s="140"/>
      <c r="M14" s="140" t="s">
        <v>9</v>
      </c>
      <c r="N14" s="140" t="s">
        <v>10</v>
      </c>
      <c r="O14" s="140"/>
      <c r="P14" s="120"/>
      <c r="Q14" s="140" t="s">
        <v>9</v>
      </c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80">
        <f t="shared" si="2"/>
        <v>0</v>
      </c>
      <c r="AK14" s="180">
        <f t="shared" si="0"/>
        <v>3</v>
      </c>
      <c r="AL14" s="180">
        <f t="shared" si="1"/>
        <v>2</v>
      </c>
      <c r="AM14" s="27"/>
      <c r="AN14" s="27"/>
      <c r="AO14" s="27"/>
    </row>
    <row r="15" spans="1:41" ht="18.75" customHeight="1">
      <c r="A15" s="180">
        <v>7</v>
      </c>
      <c r="B15" s="202" t="s">
        <v>496</v>
      </c>
      <c r="C15" s="203" t="s">
        <v>497</v>
      </c>
      <c r="D15" s="204" t="s">
        <v>316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180">
        <f t="shared" si="2"/>
        <v>0</v>
      </c>
      <c r="AK15" s="180">
        <f t="shared" si="0"/>
        <v>0</v>
      </c>
      <c r="AL15" s="180">
        <f t="shared" si="1"/>
        <v>0</v>
      </c>
      <c r="AM15" s="27"/>
      <c r="AN15" s="27"/>
      <c r="AO15" s="27"/>
    </row>
    <row r="16" spans="1:41" ht="18.75" customHeight="1">
      <c r="A16" s="180">
        <v>8</v>
      </c>
      <c r="B16" s="202" t="s">
        <v>498</v>
      </c>
      <c r="C16" s="203" t="s">
        <v>101</v>
      </c>
      <c r="D16" s="204" t="s">
        <v>316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80">
        <f t="shared" si="2"/>
        <v>0</v>
      </c>
      <c r="AK16" s="180">
        <f t="shared" si="0"/>
        <v>0</v>
      </c>
      <c r="AL16" s="180">
        <f t="shared" si="1"/>
        <v>0</v>
      </c>
      <c r="AM16" s="27"/>
      <c r="AN16" s="27"/>
      <c r="AO16" s="27"/>
    </row>
    <row r="17" spans="1:41" ht="18.75" customHeight="1">
      <c r="A17" s="180">
        <v>9</v>
      </c>
      <c r="B17" s="202">
        <v>2010100032</v>
      </c>
      <c r="C17" s="203" t="s">
        <v>873</v>
      </c>
      <c r="D17" s="204" t="s">
        <v>114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80"/>
      <c r="AK17" s="180"/>
      <c r="AL17" s="180"/>
      <c r="AM17" s="27"/>
      <c r="AN17" s="27"/>
      <c r="AO17" s="27"/>
    </row>
    <row r="18" spans="1:41" ht="18.75" customHeight="1">
      <c r="A18" s="180">
        <v>10</v>
      </c>
      <c r="B18" s="202" t="s">
        <v>499</v>
      </c>
      <c r="C18" s="203" t="s">
        <v>84</v>
      </c>
      <c r="D18" s="204" t="s">
        <v>78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80">
        <f t="shared" si="2"/>
        <v>0</v>
      </c>
      <c r="AK18" s="180">
        <f t="shared" si="0"/>
        <v>0</v>
      </c>
      <c r="AL18" s="180">
        <f t="shared" si="1"/>
        <v>0</v>
      </c>
      <c r="AM18" s="88"/>
      <c r="AN18" s="88"/>
      <c r="AO18" s="88"/>
    </row>
    <row r="19" spans="1:41" ht="18.75" customHeight="1">
      <c r="A19" s="180">
        <v>11</v>
      </c>
      <c r="B19" s="202" t="s">
        <v>500</v>
      </c>
      <c r="C19" s="203" t="s">
        <v>501</v>
      </c>
      <c r="D19" s="204" t="s">
        <v>387</v>
      </c>
      <c r="E19" s="139"/>
      <c r="F19" s="140"/>
      <c r="G19" s="140"/>
      <c r="H19" s="140" t="s">
        <v>9</v>
      </c>
      <c r="I19" s="140"/>
      <c r="J19" s="140"/>
      <c r="K19" s="140"/>
      <c r="L19" s="140"/>
      <c r="M19" s="140"/>
      <c r="N19" s="140"/>
      <c r="O19" s="140"/>
      <c r="P19" s="120"/>
      <c r="Q19" s="140" t="s">
        <v>9</v>
      </c>
      <c r="R19" s="140"/>
      <c r="S19" s="140"/>
      <c r="T19" s="140" t="s">
        <v>8</v>
      </c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80">
        <f t="shared" si="2"/>
        <v>1</v>
      </c>
      <c r="AK19" s="180">
        <f t="shared" si="0"/>
        <v>2</v>
      </c>
      <c r="AL19" s="180">
        <f t="shared" si="1"/>
        <v>0</v>
      </c>
      <c r="AM19" s="27"/>
      <c r="AN19" s="27"/>
      <c r="AO19" s="27"/>
    </row>
    <row r="20" spans="1:41" ht="18.75" customHeight="1">
      <c r="A20" s="180">
        <v>12</v>
      </c>
      <c r="B20" s="202" t="s">
        <v>502</v>
      </c>
      <c r="C20" s="203" t="s">
        <v>503</v>
      </c>
      <c r="D20" s="204" t="s">
        <v>504</v>
      </c>
      <c r="E20" s="139"/>
      <c r="F20" s="140" t="s">
        <v>10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80">
        <f t="shared" si="2"/>
        <v>0</v>
      </c>
      <c r="AK20" s="180">
        <f t="shared" si="0"/>
        <v>0</v>
      </c>
      <c r="AL20" s="180">
        <f t="shared" si="1"/>
        <v>1</v>
      </c>
      <c r="AM20" s="27"/>
      <c r="AN20" s="27"/>
      <c r="AO20" s="27"/>
    </row>
    <row r="21" spans="1:41" ht="18.75" customHeight="1">
      <c r="A21" s="180">
        <v>13</v>
      </c>
      <c r="B21" s="202" t="s">
        <v>505</v>
      </c>
      <c r="C21" s="203" t="s">
        <v>506</v>
      </c>
      <c r="D21" s="204" t="s">
        <v>97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80">
        <f t="shared" si="2"/>
        <v>0</v>
      </c>
      <c r="AK21" s="180">
        <f t="shared" si="0"/>
        <v>0</v>
      </c>
      <c r="AL21" s="180">
        <f t="shared" si="1"/>
        <v>0</v>
      </c>
      <c r="AM21" s="27"/>
      <c r="AN21" s="27"/>
      <c r="AO21" s="27"/>
    </row>
    <row r="22" spans="1:41" ht="18.75" customHeight="1">
      <c r="A22" s="180">
        <v>14</v>
      </c>
      <c r="B22" s="202" t="s">
        <v>507</v>
      </c>
      <c r="C22" s="203" t="s">
        <v>508</v>
      </c>
      <c r="D22" s="204" t="s">
        <v>97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80">
        <f t="shared" si="2"/>
        <v>0</v>
      </c>
      <c r="AK22" s="180">
        <f t="shared" si="0"/>
        <v>0</v>
      </c>
      <c r="AL22" s="180">
        <f t="shared" si="1"/>
        <v>0</v>
      </c>
      <c r="AM22" s="27"/>
      <c r="AN22" s="27"/>
      <c r="AO22" s="27"/>
    </row>
    <row r="23" spans="1:41" ht="18.75" customHeight="1">
      <c r="A23" s="180">
        <v>15</v>
      </c>
      <c r="B23" s="202" t="s">
        <v>509</v>
      </c>
      <c r="C23" s="203" t="s">
        <v>510</v>
      </c>
      <c r="D23" s="204" t="s">
        <v>97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 t="s">
        <v>9</v>
      </c>
      <c r="O23" s="140"/>
      <c r="P23" s="120"/>
      <c r="Q23" s="140" t="s">
        <v>8</v>
      </c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80">
        <f t="shared" si="2"/>
        <v>1</v>
      </c>
      <c r="AK23" s="180">
        <f t="shared" si="0"/>
        <v>1</v>
      </c>
      <c r="AL23" s="180">
        <f t="shared" si="1"/>
        <v>0</v>
      </c>
      <c r="AM23" s="223"/>
      <c r="AN23" s="224"/>
      <c r="AO23" s="27"/>
    </row>
    <row r="24" spans="1:41" ht="18.75" customHeight="1">
      <c r="A24" s="180">
        <v>16</v>
      </c>
      <c r="B24" s="202" t="s">
        <v>511</v>
      </c>
      <c r="C24" s="203" t="s">
        <v>512</v>
      </c>
      <c r="D24" s="204" t="s">
        <v>396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80">
        <f t="shared" si="2"/>
        <v>0</v>
      </c>
      <c r="AK24" s="180">
        <f t="shared" si="0"/>
        <v>0</v>
      </c>
      <c r="AL24" s="180">
        <f t="shared" si="1"/>
        <v>0</v>
      </c>
      <c r="AM24" s="27"/>
      <c r="AN24" s="27"/>
      <c r="AO24" s="27"/>
    </row>
    <row r="25" spans="1:41" ht="18.75" customHeight="1">
      <c r="A25" s="180">
        <v>17</v>
      </c>
      <c r="B25" s="202" t="s">
        <v>513</v>
      </c>
      <c r="C25" s="203" t="s">
        <v>514</v>
      </c>
      <c r="D25" s="204" t="s">
        <v>132</v>
      </c>
      <c r="E25" s="139"/>
      <c r="F25" s="140" t="s">
        <v>10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80">
        <f t="shared" si="2"/>
        <v>0</v>
      </c>
      <c r="AK25" s="180">
        <f t="shared" si="0"/>
        <v>0</v>
      </c>
      <c r="AL25" s="180">
        <f t="shared" si="1"/>
        <v>1</v>
      </c>
      <c r="AM25" s="27"/>
      <c r="AN25" s="27"/>
      <c r="AO25" s="27"/>
    </row>
    <row r="26" spans="1:41" ht="18.75" customHeight="1">
      <c r="A26" s="180">
        <v>18</v>
      </c>
      <c r="B26" s="202" t="s">
        <v>515</v>
      </c>
      <c r="C26" s="203" t="s">
        <v>441</v>
      </c>
      <c r="D26" s="204" t="s">
        <v>90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80">
        <f t="shared" si="2"/>
        <v>0</v>
      </c>
      <c r="AK26" s="180">
        <f t="shared" si="0"/>
        <v>0</v>
      </c>
      <c r="AL26" s="180">
        <f t="shared" si="1"/>
        <v>0</v>
      </c>
      <c r="AM26" s="27"/>
      <c r="AN26" s="27"/>
      <c r="AO26" s="27"/>
    </row>
    <row r="27" spans="1:41" ht="18.75" customHeight="1">
      <c r="A27" s="180">
        <v>19</v>
      </c>
      <c r="B27" s="202" t="s">
        <v>516</v>
      </c>
      <c r="C27" s="203" t="s">
        <v>517</v>
      </c>
      <c r="D27" s="204" t="s">
        <v>90</v>
      </c>
      <c r="E27" s="139"/>
      <c r="F27" s="140" t="s">
        <v>10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0">
        <f t="shared" si="2"/>
        <v>0</v>
      </c>
      <c r="AK27" s="180">
        <f t="shared" si="0"/>
        <v>0</v>
      </c>
      <c r="AL27" s="180">
        <f t="shared" si="1"/>
        <v>1</v>
      </c>
      <c r="AM27" s="27"/>
      <c r="AN27" s="27"/>
      <c r="AO27" s="27"/>
    </row>
    <row r="28" spans="1:41" ht="18.75" customHeight="1">
      <c r="A28" s="180">
        <v>20</v>
      </c>
      <c r="B28" s="202" t="s">
        <v>518</v>
      </c>
      <c r="C28" s="203" t="s">
        <v>431</v>
      </c>
      <c r="D28" s="204" t="s">
        <v>466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80">
        <f t="shared" si="2"/>
        <v>0</v>
      </c>
      <c r="AK28" s="180">
        <f t="shared" si="0"/>
        <v>0</v>
      </c>
      <c r="AL28" s="180">
        <f t="shared" si="1"/>
        <v>0</v>
      </c>
      <c r="AM28" s="27"/>
      <c r="AN28" s="27"/>
      <c r="AO28" s="27"/>
    </row>
    <row r="29" spans="1:41" ht="18.75" customHeight="1">
      <c r="A29" s="180">
        <v>21</v>
      </c>
      <c r="B29" s="202" t="s">
        <v>519</v>
      </c>
      <c r="C29" s="203" t="s">
        <v>520</v>
      </c>
      <c r="D29" s="204" t="s">
        <v>521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80">
        <f t="shared" si="2"/>
        <v>0</v>
      </c>
      <c r="AK29" s="180">
        <f t="shared" si="0"/>
        <v>0</v>
      </c>
      <c r="AL29" s="180">
        <f t="shared" si="1"/>
        <v>0</v>
      </c>
      <c r="AM29" s="27"/>
      <c r="AN29" s="27"/>
      <c r="AO29" s="27"/>
    </row>
    <row r="30" spans="1:41" ht="18.75" customHeight="1">
      <c r="A30" s="180">
        <v>22</v>
      </c>
      <c r="B30" s="202" t="s">
        <v>522</v>
      </c>
      <c r="C30" s="203" t="s">
        <v>523</v>
      </c>
      <c r="D30" s="204" t="s">
        <v>102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80">
        <f t="shared" si="2"/>
        <v>0</v>
      </c>
      <c r="AK30" s="180">
        <f t="shared" si="0"/>
        <v>0</v>
      </c>
      <c r="AL30" s="180">
        <f t="shared" si="1"/>
        <v>0</v>
      </c>
      <c r="AM30" s="27"/>
      <c r="AN30" s="27"/>
      <c r="AO30" s="27"/>
    </row>
    <row r="31" spans="1:41" ht="18.75" customHeight="1">
      <c r="A31" s="180">
        <v>23</v>
      </c>
      <c r="B31" s="202" t="s">
        <v>524</v>
      </c>
      <c r="C31" s="203" t="s">
        <v>525</v>
      </c>
      <c r="D31" s="204" t="s">
        <v>133</v>
      </c>
      <c r="E31" s="90"/>
      <c r="F31" s="10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0">
        <f t="shared" si="2"/>
        <v>0</v>
      </c>
      <c r="AK31" s="180">
        <f t="shared" si="0"/>
        <v>0</v>
      </c>
      <c r="AL31" s="180">
        <f t="shared" si="1"/>
        <v>1</v>
      </c>
      <c r="AM31" s="27"/>
      <c r="AN31" s="27"/>
      <c r="AO31" s="27"/>
    </row>
    <row r="32" spans="1:41" ht="18.75" customHeight="1">
      <c r="A32" s="180">
        <v>24</v>
      </c>
      <c r="B32" s="202" t="s">
        <v>526</v>
      </c>
      <c r="C32" s="203" t="s">
        <v>527</v>
      </c>
      <c r="D32" s="204" t="s">
        <v>133</v>
      </c>
      <c r="E32" s="90"/>
      <c r="F32" s="10"/>
      <c r="G32" s="10"/>
      <c r="H32" s="10" t="s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0">
        <f t="shared" si="2"/>
        <v>0</v>
      </c>
      <c r="AK32" s="180">
        <f t="shared" si="0"/>
        <v>1</v>
      </c>
      <c r="AL32" s="180">
        <f t="shared" si="1"/>
        <v>0</v>
      </c>
      <c r="AM32" s="27"/>
      <c r="AN32" s="27"/>
      <c r="AO32" s="27"/>
    </row>
    <row r="33" spans="1:41" ht="18.75" customHeight="1">
      <c r="A33" s="180">
        <v>25</v>
      </c>
      <c r="B33" s="202" t="s">
        <v>528</v>
      </c>
      <c r="C33" s="203" t="s">
        <v>71</v>
      </c>
      <c r="D33" s="204" t="s">
        <v>422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0">
        <f t="shared" si="2"/>
        <v>0</v>
      </c>
      <c r="AK33" s="180">
        <f t="shared" si="0"/>
        <v>0</v>
      </c>
      <c r="AL33" s="180">
        <f t="shared" si="1"/>
        <v>0</v>
      </c>
      <c r="AM33" s="27"/>
      <c r="AN33" s="27"/>
      <c r="AO33" s="27"/>
    </row>
    <row r="34" spans="1:41" ht="18.75" customHeight="1">
      <c r="A34" s="180">
        <v>26</v>
      </c>
      <c r="B34" s="202" t="s">
        <v>529</v>
      </c>
      <c r="C34" s="203" t="s">
        <v>530</v>
      </c>
      <c r="D34" s="204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0">
        <f t="shared" si="2"/>
        <v>0</v>
      </c>
      <c r="AK34" s="180">
        <f t="shared" si="0"/>
        <v>0</v>
      </c>
      <c r="AL34" s="180">
        <f t="shared" si="1"/>
        <v>0</v>
      </c>
      <c r="AM34" s="27"/>
      <c r="AN34" s="27"/>
      <c r="AO34" s="27"/>
    </row>
    <row r="35" spans="1:41" ht="18.75" customHeight="1">
      <c r="A35" s="180">
        <v>27</v>
      </c>
      <c r="B35" s="202" t="s">
        <v>533</v>
      </c>
      <c r="C35" s="203" t="s">
        <v>534</v>
      </c>
      <c r="D35" s="204" t="s">
        <v>131</v>
      </c>
      <c r="E35" s="9"/>
      <c r="F35" s="10"/>
      <c r="G35" s="10"/>
      <c r="H35" s="10"/>
      <c r="I35" s="10"/>
      <c r="J35" s="10"/>
      <c r="K35" s="10"/>
      <c r="L35" s="10"/>
      <c r="M35" s="10" t="s">
        <v>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80">
        <f t="shared" si="2"/>
        <v>0</v>
      </c>
      <c r="AK35" s="180">
        <f t="shared" si="0"/>
        <v>1</v>
      </c>
      <c r="AL35" s="180">
        <f t="shared" si="1"/>
        <v>0</v>
      </c>
      <c r="AM35" s="27"/>
      <c r="AN35" s="27"/>
      <c r="AO35" s="27"/>
    </row>
    <row r="36" spans="1:41" ht="18.75" customHeight="1">
      <c r="A36" s="180">
        <v>28</v>
      </c>
      <c r="B36" s="202" t="s">
        <v>535</v>
      </c>
      <c r="C36" s="203" t="s">
        <v>536</v>
      </c>
      <c r="D36" s="204" t="s">
        <v>537</v>
      </c>
      <c r="E36" s="9"/>
      <c r="F36" s="10" t="s">
        <v>9</v>
      </c>
      <c r="G36" s="10"/>
      <c r="H36" s="10"/>
      <c r="I36" s="10"/>
      <c r="J36" s="10" t="s">
        <v>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80">
        <f t="shared" si="2"/>
        <v>0</v>
      </c>
      <c r="AK36" s="180">
        <f t="shared" si="0"/>
        <v>2</v>
      </c>
      <c r="AL36" s="180">
        <f t="shared" si="1"/>
        <v>0</v>
      </c>
      <c r="AM36" s="27"/>
      <c r="AN36" s="27"/>
      <c r="AO36" s="27"/>
    </row>
    <row r="37" spans="1:41" ht="18.75" customHeight="1">
      <c r="A37" s="197">
        <v>29</v>
      </c>
      <c r="B37" s="202" t="s">
        <v>531</v>
      </c>
      <c r="C37" s="203" t="s">
        <v>532</v>
      </c>
      <c r="D37" s="204" t="s">
        <v>348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0">
        <f t="shared" si="2"/>
        <v>0</v>
      </c>
      <c r="AK37" s="180">
        <f t="shared" si="0"/>
        <v>0</v>
      </c>
      <c r="AL37" s="180">
        <f t="shared" si="1"/>
        <v>0</v>
      </c>
      <c r="AM37" s="27"/>
      <c r="AN37" s="27"/>
      <c r="AO37" s="27"/>
    </row>
    <row r="38" spans="1:41" ht="18.75" customHeight="1">
      <c r="A38" s="185"/>
      <c r="B38" s="202"/>
      <c r="C38" s="203" t="s">
        <v>883</v>
      </c>
      <c r="D38" s="204" t="s">
        <v>312</v>
      </c>
      <c r="E38" s="145"/>
      <c r="F38" s="146"/>
      <c r="G38" s="146" t="s">
        <v>9</v>
      </c>
      <c r="H38" s="146"/>
      <c r="I38" s="146"/>
      <c r="J38" s="146" t="s">
        <v>9</v>
      </c>
      <c r="K38" s="146"/>
      <c r="L38" s="146"/>
      <c r="M38" s="146" t="s">
        <v>9</v>
      </c>
      <c r="N38" s="146" t="s">
        <v>8</v>
      </c>
      <c r="O38" s="146" t="s">
        <v>8</v>
      </c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85"/>
      <c r="AK38" s="185"/>
      <c r="AL38" s="185"/>
      <c r="AM38" s="27"/>
      <c r="AN38" s="27"/>
      <c r="AO38" s="27"/>
    </row>
    <row r="39" spans="1:41" ht="18.75" customHeight="1">
      <c r="A39" s="225" t="s">
        <v>12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182">
        <f>SUM(AJ9:AJ37)</f>
        <v>4</v>
      </c>
      <c r="AK39" s="182">
        <f>SUM(AK9:AK37)</f>
        <v>13</v>
      </c>
      <c r="AL39" s="182">
        <f>SUM(AL9:AL37)</f>
        <v>6</v>
      </c>
      <c r="AM39" s="30"/>
      <c r="AN39" s="29"/>
      <c r="AO39" s="29"/>
    </row>
    <row r="40" spans="1:41" ht="18">
      <c r="A40" s="13"/>
      <c r="B40" s="13"/>
      <c r="C40" s="14"/>
      <c r="D40" s="14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3"/>
      <c r="AK40" s="13"/>
      <c r="AL40" s="13"/>
      <c r="AM40" s="30"/>
      <c r="AN40" s="27"/>
      <c r="AO40" s="27"/>
    </row>
    <row r="41" spans="1:41" ht="20.25">
      <c r="A41" s="226" t="s">
        <v>13</v>
      </c>
      <c r="B41" s="226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8"/>
      <c r="AJ41" s="31" t="s">
        <v>14</v>
      </c>
      <c r="AK41" s="31" t="s">
        <v>15</v>
      </c>
      <c r="AL41" s="31" t="s">
        <v>16</v>
      </c>
      <c r="AM41" s="32" t="s">
        <v>17</v>
      </c>
      <c r="AN41" s="32" t="s">
        <v>18</v>
      </c>
      <c r="AO41" s="32" t="s">
        <v>19</v>
      </c>
    </row>
    <row r="42" spans="1:41">
      <c r="A42" s="180" t="s">
        <v>5</v>
      </c>
      <c r="B42" s="179"/>
      <c r="C42" s="218" t="s">
        <v>7</v>
      </c>
      <c r="D42" s="21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20</v>
      </c>
      <c r="AK42" s="33" t="s">
        <v>21</v>
      </c>
      <c r="AL42" s="33" t="s">
        <v>22</v>
      </c>
      <c r="AM42" s="33" t="s">
        <v>23</v>
      </c>
      <c r="AN42" s="34" t="s">
        <v>24</v>
      </c>
      <c r="AO42" s="34" t="s">
        <v>25</v>
      </c>
    </row>
    <row r="43" spans="1:41" ht="18">
      <c r="A43" s="180">
        <v>1</v>
      </c>
      <c r="B43" s="184" t="s">
        <v>483</v>
      </c>
      <c r="C43" s="184" t="s">
        <v>484</v>
      </c>
      <c r="D43" s="184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</row>
    <row r="44" spans="1:41" ht="18">
      <c r="A44" s="180">
        <v>2</v>
      </c>
      <c r="B44" s="184" t="s">
        <v>485</v>
      </c>
      <c r="C44" s="184" t="s">
        <v>486</v>
      </c>
      <c r="D44" s="184" t="s">
        <v>487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5">
        <f t="shared" ref="AJ44:AJ70" si="3">COUNTIF(E44:AI44,"BT")</f>
        <v>0</v>
      </c>
      <c r="AK44" s="35">
        <f t="shared" ref="AK44:AK70" si="4">COUNTIF(F44:AJ44,"D")</f>
        <v>0</v>
      </c>
      <c r="AL44" s="35">
        <f t="shared" ref="AL44:AL70" si="5">COUNTIF(G44:AK44,"ĐP")</f>
        <v>0</v>
      </c>
      <c r="AM44" s="35">
        <f t="shared" ref="AM44:AM70" si="6">COUNTIF(H44:AL44,"CT")</f>
        <v>0</v>
      </c>
      <c r="AN44" s="35">
        <f t="shared" ref="AN44:AN70" si="7">COUNTIF(I44:AM44,"HT")</f>
        <v>0</v>
      </c>
      <c r="AO44" s="35">
        <f t="shared" ref="AO44:AO70" si="8">COUNTIF(J44:AN44,"VK")</f>
        <v>0</v>
      </c>
    </row>
    <row r="45" spans="1:41" ht="18">
      <c r="A45" s="180">
        <v>3</v>
      </c>
      <c r="B45" s="184" t="s">
        <v>488</v>
      </c>
      <c r="C45" s="184" t="s">
        <v>372</v>
      </c>
      <c r="D45" s="184" t="s">
        <v>104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</row>
    <row r="46" spans="1:41" ht="18">
      <c r="A46" s="180">
        <v>4</v>
      </c>
      <c r="B46" s="184" t="s">
        <v>489</v>
      </c>
      <c r="C46" s="184" t="s">
        <v>490</v>
      </c>
      <c r="D46" s="184" t="s">
        <v>104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</row>
    <row r="47" spans="1:41" ht="18">
      <c r="A47" s="180">
        <v>5</v>
      </c>
      <c r="B47" s="184" t="s">
        <v>491</v>
      </c>
      <c r="C47" s="184" t="s">
        <v>492</v>
      </c>
      <c r="D47" s="184" t="s">
        <v>104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</row>
    <row r="48" spans="1:41" ht="18">
      <c r="A48" s="180">
        <v>6</v>
      </c>
      <c r="B48" s="184" t="s">
        <v>493</v>
      </c>
      <c r="C48" s="184" t="s">
        <v>494</v>
      </c>
      <c r="D48" s="184" t="s">
        <v>495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 t="s">
        <v>15</v>
      </c>
      <c r="AF48" s="19"/>
      <c r="AG48" s="19"/>
      <c r="AH48" s="19"/>
      <c r="AI48" s="19"/>
      <c r="AJ48" s="35">
        <f t="shared" si="3"/>
        <v>0</v>
      </c>
      <c r="AK48" s="35">
        <f t="shared" si="4"/>
        <v>1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</row>
    <row r="49" spans="1:41" ht="18">
      <c r="A49" s="180">
        <v>7</v>
      </c>
      <c r="B49" s="184" t="s">
        <v>496</v>
      </c>
      <c r="C49" s="184" t="s">
        <v>497</v>
      </c>
      <c r="D49" s="184" t="s">
        <v>316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</row>
    <row r="50" spans="1:41" ht="18">
      <c r="A50" s="180">
        <v>8</v>
      </c>
      <c r="B50" s="184" t="s">
        <v>498</v>
      </c>
      <c r="C50" s="184" t="s">
        <v>101</v>
      </c>
      <c r="D50" s="184" t="s">
        <v>316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</row>
    <row r="51" spans="1:41" ht="18">
      <c r="A51" s="180">
        <v>9</v>
      </c>
      <c r="B51" s="184" t="s">
        <v>499</v>
      </c>
      <c r="C51" s="184" t="s">
        <v>84</v>
      </c>
      <c r="D51" s="184" t="s">
        <v>78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1" ht="18">
      <c r="A52" s="180">
        <v>10</v>
      </c>
      <c r="B52" s="184" t="s">
        <v>500</v>
      </c>
      <c r="C52" s="184" t="s">
        <v>501</v>
      </c>
      <c r="D52" s="184" t="s">
        <v>387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1" ht="18">
      <c r="A53" s="180">
        <v>11</v>
      </c>
      <c r="B53" s="184" t="s">
        <v>502</v>
      </c>
      <c r="C53" s="184" t="s">
        <v>503</v>
      </c>
      <c r="D53" s="184" t="s">
        <v>504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1" ht="18">
      <c r="A54" s="180">
        <v>12</v>
      </c>
      <c r="B54" s="184" t="s">
        <v>505</v>
      </c>
      <c r="C54" s="184" t="s">
        <v>506</v>
      </c>
      <c r="D54" s="184" t="s">
        <v>97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1" ht="18">
      <c r="A55" s="180">
        <v>13</v>
      </c>
      <c r="B55" s="184" t="s">
        <v>507</v>
      </c>
      <c r="C55" s="184" t="s">
        <v>508</v>
      </c>
      <c r="D55" s="184" t="s">
        <v>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1" ht="18">
      <c r="A56" s="180">
        <v>14</v>
      </c>
      <c r="B56" s="184" t="s">
        <v>509</v>
      </c>
      <c r="C56" s="184" t="s">
        <v>510</v>
      </c>
      <c r="D56" s="184" t="s">
        <v>97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1" ht="18">
      <c r="A57" s="180">
        <v>15</v>
      </c>
      <c r="B57" s="184" t="s">
        <v>511</v>
      </c>
      <c r="C57" s="184" t="s">
        <v>512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1" ht="36">
      <c r="A58" s="180">
        <v>16</v>
      </c>
      <c r="B58" s="184" t="s">
        <v>513</v>
      </c>
      <c r="C58" s="184" t="s">
        <v>514</v>
      </c>
      <c r="D58" s="184" t="s">
        <v>132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1" ht="36">
      <c r="A59" s="180">
        <v>17</v>
      </c>
      <c r="B59" s="184" t="s">
        <v>515</v>
      </c>
      <c r="C59" s="184" t="s">
        <v>441</v>
      </c>
      <c r="D59" s="184" t="s">
        <v>90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1" ht="36">
      <c r="A60" s="180">
        <v>18</v>
      </c>
      <c r="B60" s="184" t="s">
        <v>516</v>
      </c>
      <c r="C60" s="184" t="s">
        <v>517</v>
      </c>
      <c r="D60" s="184" t="s">
        <v>90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0">
        <v>19</v>
      </c>
      <c r="B61" s="184" t="s">
        <v>518</v>
      </c>
      <c r="C61" s="184" t="s">
        <v>431</v>
      </c>
      <c r="D61" s="184" t="s">
        <v>466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0">
        <v>20</v>
      </c>
      <c r="B62" s="184" t="s">
        <v>519</v>
      </c>
      <c r="C62" s="184" t="s">
        <v>520</v>
      </c>
      <c r="D62" s="184" t="s">
        <v>521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0">
        <v>21</v>
      </c>
      <c r="B63" s="184" t="s">
        <v>522</v>
      </c>
      <c r="C63" s="184" t="s">
        <v>523</v>
      </c>
      <c r="D63" s="184" t="s">
        <v>102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0">
        <v>22</v>
      </c>
      <c r="B64" s="184" t="s">
        <v>524</v>
      </c>
      <c r="C64" s="184" t="s">
        <v>525</v>
      </c>
      <c r="D64" s="184" t="s">
        <v>133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0">
        <v>23</v>
      </c>
      <c r="B65" s="184" t="s">
        <v>526</v>
      </c>
      <c r="C65" s="184" t="s">
        <v>527</v>
      </c>
      <c r="D65" s="184" t="s">
        <v>133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0">
        <v>24</v>
      </c>
      <c r="B66" s="184" t="s">
        <v>528</v>
      </c>
      <c r="C66" s="184" t="s">
        <v>71</v>
      </c>
      <c r="D66" s="184" t="s">
        <v>422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0">
        <v>25</v>
      </c>
      <c r="B67" s="184" t="s">
        <v>529</v>
      </c>
      <c r="C67" s="184" t="s">
        <v>530</v>
      </c>
      <c r="D67" s="184" t="s">
        <v>348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0">
        <v>26</v>
      </c>
      <c r="B68" s="184" t="s">
        <v>531</v>
      </c>
      <c r="C68" s="184" t="s">
        <v>532</v>
      </c>
      <c r="D68" s="184" t="s">
        <v>348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0">
        <v>27</v>
      </c>
      <c r="B69" s="184" t="s">
        <v>533</v>
      </c>
      <c r="C69" s="184" t="s">
        <v>534</v>
      </c>
      <c r="D69" s="184" t="s">
        <v>131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0">
        <v>28</v>
      </c>
      <c r="B70" s="184" t="s">
        <v>535</v>
      </c>
      <c r="C70" s="184" t="s">
        <v>536</v>
      </c>
      <c r="D70" s="184" t="s">
        <v>537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20.25">
      <c r="A71" s="225" t="s">
        <v>12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182">
        <f t="shared" ref="AJ71:AO71" si="9">SUM(AJ43:AJ70)</f>
        <v>0</v>
      </c>
      <c r="AK71" s="182">
        <f t="shared" si="9"/>
        <v>1</v>
      </c>
      <c r="AL71" s="182">
        <f t="shared" si="9"/>
        <v>0</v>
      </c>
      <c r="AM71" s="182">
        <f t="shared" si="9"/>
        <v>0</v>
      </c>
      <c r="AN71" s="182">
        <f t="shared" si="9"/>
        <v>0</v>
      </c>
      <c r="AO71" s="182">
        <f t="shared" si="9"/>
        <v>0</v>
      </c>
    </row>
  </sheetData>
  <mergeCells count="13">
    <mergeCell ref="A71:AI71"/>
    <mergeCell ref="AF6:AK6"/>
    <mergeCell ref="C8:D8"/>
    <mergeCell ref="AM23:AN23"/>
    <mergeCell ref="A39:AI39"/>
    <mergeCell ref="A41:AI41"/>
    <mergeCell ref="C42:D42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T30" sqref="T3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21" t="s">
        <v>848</v>
      </c>
      <c r="AG6" s="221"/>
      <c r="AH6" s="221"/>
      <c r="AI6" s="221"/>
      <c r="AJ6" s="221"/>
      <c r="AK6" s="221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202" t="s">
        <v>804</v>
      </c>
      <c r="C9" s="203" t="s">
        <v>805</v>
      </c>
      <c r="D9" s="204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202" t="s">
        <v>806</v>
      </c>
      <c r="C10" s="203" t="s">
        <v>372</v>
      </c>
      <c r="D10" s="204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180">
        <v>3</v>
      </c>
      <c r="B11" s="202" t="s">
        <v>807</v>
      </c>
      <c r="C11" s="203" t="s">
        <v>808</v>
      </c>
      <c r="D11" s="204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0">
        <v>4</v>
      </c>
      <c r="B12" s="202" t="s">
        <v>809</v>
      </c>
      <c r="C12" s="203" t="s">
        <v>810</v>
      </c>
      <c r="D12" s="204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">
        <v>9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1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0">
        <v>5</v>
      </c>
      <c r="B13" s="202" t="s">
        <v>811</v>
      </c>
      <c r="C13" s="203" t="s">
        <v>812</v>
      </c>
      <c r="D13" s="204" t="s">
        <v>85</v>
      </c>
      <c r="E13" s="9"/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1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0">
        <v>6</v>
      </c>
      <c r="B14" s="202" t="s">
        <v>813</v>
      </c>
      <c r="C14" s="203" t="s">
        <v>814</v>
      </c>
      <c r="D14" s="204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0">
        <f t="shared" ref="AJ14:AJ22" si="3">COUNTIF(E14:AI14,"K")+2*COUNTIF(E14:AI14,"2K")+COUNTIF(E14:AI14,"TK")+COUNTIF(E14:AI14,"KT")</f>
        <v>0</v>
      </c>
      <c r="AK14" s="180">
        <f t="shared" ref="AK14:AK22" si="4">COUNTIF(E14:AI14,"P")+2*COUNTIF(F14:AJ14,"2P")</f>
        <v>0</v>
      </c>
      <c r="AL14" s="180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0">
        <v>7</v>
      </c>
      <c r="B15" s="202" t="s">
        <v>815</v>
      </c>
      <c r="C15" s="203" t="s">
        <v>816</v>
      </c>
      <c r="D15" s="204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0">
        <f t="shared" si="3"/>
        <v>0</v>
      </c>
      <c r="AK15" s="180">
        <f t="shared" si="4"/>
        <v>0</v>
      </c>
      <c r="AL15" s="180">
        <f t="shared" si="5"/>
        <v>0</v>
      </c>
      <c r="AM15" s="72"/>
      <c r="AN15" s="72"/>
      <c r="AO15" s="72"/>
    </row>
    <row r="16" spans="1:41" s="54" customFormat="1" ht="30" customHeight="1">
      <c r="A16" s="180">
        <v>8</v>
      </c>
      <c r="B16" s="202" t="s">
        <v>817</v>
      </c>
      <c r="C16" s="203" t="s">
        <v>54</v>
      </c>
      <c r="D16" s="204" t="s">
        <v>67</v>
      </c>
      <c r="E16" s="9"/>
      <c r="F16" s="10" t="s">
        <v>8</v>
      </c>
      <c r="G16" s="10"/>
      <c r="H16" s="10"/>
      <c r="I16" s="10" t="s">
        <v>8</v>
      </c>
      <c r="J16" s="10"/>
      <c r="K16" s="10"/>
      <c r="L16" s="10"/>
      <c r="M16" s="10"/>
      <c r="N16" s="10"/>
      <c r="O16" s="10" t="s">
        <v>8</v>
      </c>
      <c r="P16" s="10"/>
      <c r="Q16" s="10"/>
      <c r="R16" s="10"/>
      <c r="S16" s="10"/>
      <c r="T16" s="10" t="s">
        <v>8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80">
        <f t="shared" si="3"/>
        <v>4</v>
      </c>
      <c r="AK16" s="180">
        <f t="shared" si="4"/>
        <v>0</v>
      </c>
      <c r="AL16" s="180">
        <f t="shared" si="5"/>
        <v>0</v>
      </c>
      <c r="AM16" s="72"/>
      <c r="AN16" s="72"/>
      <c r="AO16" s="72"/>
    </row>
    <row r="17" spans="1:41" s="54" customFormat="1" ht="30" customHeight="1">
      <c r="A17" s="180">
        <v>9</v>
      </c>
      <c r="B17" s="202" t="s">
        <v>818</v>
      </c>
      <c r="C17" s="203" t="s">
        <v>819</v>
      </c>
      <c r="D17" s="204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0">
        <f t="shared" si="3"/>
        <v>0</v>
      </c>
      <c r="AK17" s="180">
        <f t="shared" si="4"/>
        <v>0</v>
      </c>
      <c r="AL17" s="180">
        <f t="shared" si="5"/>
        <v>0</v>
      </c>
      <c r="AM17" s="72"/>
      <c r="AN17" s="72"/>
      <c r="AO17" s="72"/>
    </row>
    <row r="18" spans="1:41" s="54" customFormat="1" ht="30" customHeight="1">
      <c r="A18" s="180">
        <v>10</v>
      </c>
      <c r="B18" s="202" t="s">
        <v>820</v>
      </c>
      <c r="C18" s="203" t="s">
        <v>821</v>
      </c>
      <c r="D18" s="204" t="s">
        <v>97</v>
      </c>
      <c r="E18" s="9"/>
      <c r="F18" s="10"/>
      <c r="G18" s="10"/>
      <c r="H18" s="10" t="s">
        <v>8</v>
      </c>
      <c r="I18" s="10" t="s">
        <v>8</v>
      </c>
      <c r="J18" s="10" t="s">
        <v>8</v>
      </c>
      <c r="K18" s="10"/>
      <c r="L18" s="10"/>
      <c r="M18" s="10"/>
      <c r="N18" s="10"/>
      <c r="O18" s="10" t="s">
        <v>8</v>
      </c>
      <c r="P18" s="10" t="s">
        <v>8</v>
      </c>
      <c r="Q18" s="10" t="s">
        <v>8</v>
      </c>
      <c r="R18" s="10"/>
      <c r="S18" s="10"/>
      <c r="T18" s="10" t="s">
        <v>8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0">
        <f t="shared" si="3"/>
        <v>7</v>
      </c>
      <c r="AK18" s="180">
        <f t="shared" si="4"/>
        <v>0</v>
      </c>
      <c r="AL18" s="180">
        <f t="shared" si="5"/>
        <v>0</v>
      </c>
      <c r="AM18" s="72"/>
      <c r="AN18" s="72"/>
      <c r="AO18" s="72"/>
    </row>
    <row r="19" spans="1:41" s="54" customFormat="1" ht="30" customHeight="1">
      <c r="A19" s="180">
        <v>11</v>
      </c>
      <c r="B19" s="202" t="s">
        <v>822</v>
      </c>
      <c r="C19" s="203" t="s">
        <v>823</v>
      </c>
      <c r="D19" s="204" t="s">
        <v>824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0">
        <f t="shared" si="3"/>
        <v>0</v>
      </c>
      <c r="AK19" s="180">
        <f t="shared" si="4"/>
        <v>0</v>
      </c>
      <c r="AL19" s="180">
        <f t="shared" si="5"/>
        <v>0</v>
      </c>
      <c r="AM19" s="72"/>
      <c r="AN19" s="72"/>
      <c r="AO19" s="72"/>
    </row>
    <row r="20" spans="1:41" s="54" customFormat="1" ht="30" customHeight="1">
      <c r="A20" s="180">
        <v>12</v>
      </c>
      <c r="B20" s="202" t="s">
        <v>825</v>
      </c>
      <c r="C20" s="203" t="s">
        <v>826</v>
      </c>
      <c r="D20" s="204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0">
        <f t="shared" si="3"/>
        <v>0</v>
      </c>
      <c r="AK20" s="180">
        <f t="shared" si="4"/>
        <v>0</v>
      </c>
      <c r="AL20" s="180">
        <f t="shared" si="5"/>
        <v>0</v>
      </c>
      <c r="AM20" s="72"/>
      <c r="AN20" s="72"/>
      <c r="AO20" s="72"/>
    </row>
    <row r="21" spans="1:41" s="54" customFormat="1" ht="30" customHeight="1">
      <c r="A21" s="180">
        <v>13</v>
      </c>
      <c r="B21" s="202" t="s">
        <v>827</v>
      </c>
      <c r="C21" s="203" t="s">
        <v>775</v>
      </c>
      <c r="D21" s="204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0">
        <f t="shared" si="3"/>
        <v>0</v>
      </c>
      <c r="AK21" s="180">
        <f t="shared" si="4"/>
        <v>0</v>
      </c>
      <c r="AL21" s="180">
        <f t="shared" si="5"/>
        <v>0</v>
      </c>
      <c r="AM21" s="72"/>
      <c r="AN21" s="72"/>
      <c r="AO21" s="72"/>
    </row>
    <row r="22" spans="1:41" s="54" customFormat="1" ht="30" customHeight="1">
      <c r="A22" s="180">
        <v>14</v>
      </c>
      <c r="B22" s="202" t="s">
        <v>828</v>
      </c>
      <c r="C22" s="203" t="s">
        <v>829</v>
      </c>
      <c r="D22" s="204" t="s">
        <v>830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 t="shared" si="3"/>
        <v>0</v>
      </c>
      <c r="AK22" s="180">
        <f t="shared" si="4"/>
        <v>0</v>
      </c>
      <c r="AL22" s="180">
        <f t="shared" si="5"/>
        <v>0</v>
      </c>
      <c r="AM22" s="212"/>
      <c r="AN22" s="213"/>
      <c r="AO22" s="72"/>
    </row>
    <row r="23" spans="1:41" s="54" customFormat="1" ht="30" customHeight="1">
      <c r="A23" s="180">
        <v>15</v>
      </c>
      <c r="B23" s="202" t="s">
        <v>831</v>
      </c>
      <c r="C23" s="203" t="s">
        <v>832</v>
      </c>
      <c r="D23" s="204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0">
        <v>16</v>
      </c>
      <c r="B24" s="202" t="s">
        <v>833</v>
      </c>
      <c r="C24" s="203" t="s">
        <v>834</v>
      </c>
      <c r="D24" s="204" t="s">
        <v>133</v>
      </c>
      <c r="E24" s="84"/>
      <c r="F24" s="85"/>
      <c r="G24" s="85"/>
      <c r="H24" s="85"/>
      <c r="I24" s="85"/>
      <c r="J24" s="85" t="s">
        <v>8</v>
      </c>
      <c r="K24" s="85"/>
      <c r="L24" s="85"/>
      <c r="M24" s="85"/>
      <c r="N24" s="85"/>
      <c r="O24" s="85" t="s">
        <v>8</v>
      </c>
      <c r="P24" s="85" t="s">
        <v>8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3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0">
        <v>17</v>
      </c>
      <c r="B25" s="202" t="s">
        <v>835</v>
      </c>
      <c r="C25" s="203" t="s">
        <v>836</v>
      </c>
      <c r="D25" s="204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0">
        <v>18</v>
      </c>
      <c r="B26" s="202" t="s">
        <v>837</v>
      </c>
      <c r="C26" s="203" t="s">
        <v>838</v>
      </c>
      <c r="D26" s="204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0">
        <v>19</v>
      </c>
      <c r="B27" s="202" t="s">
        <v>839</v>
      </c>
      <c r="C27" s="203" t="s">
        <v>840</v>
      </c>
      <c r="D27" s="204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0</v>
      </c>
      <c r="AM27" s="72"/>
      <c r="AN27" s="72"/>
      <c r="AO27" s="72"/>
    </row>
    <row r="28" spans="1:41" s="54" customFormat="1" ht="30" customHeight="1">
      <c r="A28" s="180">
        <v>20</v>
      </c>
      <c r="B28" s="202" t="s">
        <v>841</v>
      </c>
      <c r="C28" s="203" t="s">
        <v>842</v>
      </c>
      <c r="D28" s="204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0">
        <v>21</v>
      </c>
      <c r="B29" s="202" t="s">
        <v>843</v>
      </c>
      <c r="C29" s="203" t="s">
        <v>844</v>
      </c>
      <c r="D29" s="204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 t="s">
        <v>8</v>
      </c>
      <c r="R29" s="10"/>
      <c r="S29" s="10"/>
      <c r="T29" s="10" t="s">
        <v>8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2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0">
        <v>22</v>
      </c>
      <c r="B30" s="202" t="s">
        <v>845</v>
      </c>
      <c r="C30" s="203" t="s">
        <v>127</v>
      </c>
      <c r="D30" s="204" t="s">
        <v>537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0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18" t="s">
        <v>12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19"/>
      <c r="AJ33" s="73">
        <f>SUM(AJ9:AJ32)</f>
        <v>17</v>
      </c>
      <c r="AK33" s="73">
        <f>SUM(AK9:AK32)</f>
        <v>1</v>
      </c>
      <c r="AL33" s="73">
        <f>SUM(AL9:AL32)</f>
        <v>0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16" t="s">
        <v>13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7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18" t="s">
        <v>7</v>
      </c>
      <c r="D36" s="219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4" t="s">
        <v>804</v>
      </c>
      <c r="C37" s="184" t="s">
        <v>805</v>
      </c>
      <c r="D37" s="184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4" t="s">
        <v>806</v>
      </c>
      <c r="C38" s="184" t="s">
        <v>372</v>
      </c>
      <c r="D38" s="184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4" t="s">
        <v>807</v>
      </c>
      <c r="C39" s="184" t="s">
        <v>808</v>
      </c>
      <c r="D39" s="184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4" t="s">
        <v>809</v>
      </c>
      <c r="C40" s="184" t="s">
        <v>810</v>
      </c>
      <c r="D40" s="184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4" t="s">
        <v>811</v>
      </c>
      <c r="C41" s="184" t="s">
        <v>812</v>
      </c>
      <c r="D41" s="184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4" t="s">
        <v>813</v>
      </c>
      <c r="C42" s="184" t="s">
        <v>814</v>
      </c>
      <c r="D42" s="184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4" t="s">
        <v>815</v>
      </c>
      <c r="C43" s="184" t="s">
        <v>816</v>
      </c>
      <c r="D43" s="184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4" t="s">
        <v>817</v>
      </c>
      <c r="C44" s="184" t="s">
        <v>54</v>
      </c>
      <c r="D44" s="184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4" t="s">
        <v>818</v>
      </c>
      <c r="C45" s="184" t="s">
        <v>819</v>
      </c>
      <c r="D45" s="184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4" t="s">
        <v>820</v>
      </c>
      <c r="C46" s="184" t="s">
        <v>821</v>
      </c>
      <c r="D46" s="184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4" t="s">
        <v>822</v>
      </c>
      <c r="C47" s="184" t="s">
        <v>823</v>
      </c>
      <c r="D47" s="184" t="s">
        <v>824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4" t="s">
        <v>825</v>
      </c>
      <c r="C48" s="184" t="s">
        <v>826</v>
      </c>
      <c r="D48" s="184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4" t="s">
        <v>827</v>
      </c>
      <c r="C49" s="184" t="s">
        <v>775</v>
      </c>
      <c r="D49" s="184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4" t="s">
        <v>828</v>
      </c>
      <c r="C50" s="184" t="s">
        <v>829</v>
      </c>
      <c r="D50" s="184" t="s">
        <v>830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4" t="s">
        <v>831</v>
      </c>
      <c r="C51" s="184" t="s">
        <v>832</v>
      </c>
      <c r="D51" s="184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4" t="s">
        <v>833</v>
      </c>
      <c r="C52" s="184" t="s">
        <v>834</v>
      </c>
      <c r="D52" s="184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4" t="s">
        <v>835</v>
      </c>
      <c r="C53" s="184" t="s">
        <v>836</v>
      </c>
      <c r="D53" s="184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4" t="s">
        <v>837</v>
      </c>
      <c r="C54" s="184" t="s">
        <v>838</v>
      </c>
      <c r="D54" s="184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4" t="s">
        <v>839</v>
      </c>
      <c r="C55" s="184" t="s">
        <v>840</v>
      </c>
      <c r="D55" s="184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4" t="s">
        <v>841</v>
      </c>
      <c r="C56" s="184" t="s">
        <v>842</v>
      </c>
      <c r="D56" s="184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4" t="s">
        <v>843</v>
      </c>
      <c r="C57" s="184" t="s">
        <v>844</v>
      </c>
      <c r="D57" s="184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4" t="s">
        <v>845</v>
      </c>
      <c r="C58" s="184" t="s">
        <v>127</v>
      </c>
      <c r="D58" s="184" t="s">
        <v>537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12"/>
      <c r="AQ58" s="213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18" t="s">
        <v>12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19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12"/>
      <c r="AQ71" s="213"/>
    </row>
    <row r="72" spans="1:43" s="54" customFormat="1" ht="30" customHeight="1">
      <c r="A72" s="29"/>
      <c r="B72" s="29"/>
      <c r="C72" s="215"/>
      <c r="D72" s="215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15"/>
      <c r="D75" s="215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15"/>
      <c r="D76" s="215"/>
      <c r="E76" s="215"/>
      <c r="F76" s="215"/>
      <c r="G76" s="215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15"/>
      <c r="D77" s="215"/>
      <c r="E77" s="215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15"/>
      <c r="D78" s="215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P58:AQ58"/>
    <mergeCell ref="AP71:AQ71"/>
    <mergeCell ref="A71:AI71"/>
    <mergeCell ref="C72:D72"/>
    <mergeCell ref="C75:D75"/>
    <mergeCell ref="AM22:AN22"/>
    <mergeCell ref="A33:AI33"/>
    <mergeCell ref="A35:AI35"/>
    <mergeCell ref="C77:E77"/>
    <mergeCell ref="C78:D78"/>
    <mergeCell ref="C76:G7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T31" sqref="T3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21" t="s">
        <v>849</v>
      </c>
      <c r="AG6" s="221"/>
      <c r="AH6" s="221"/>
      <c r="AI6" s="221"/>
      <c r="AJ6" s="221"/>
      <c r="AK6" s="221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9" t="s">
        <v>538</v>
      </c>
      <c r="C9" s="210" t="s">
        <v>539</v>
      </c>
      <c r="D9" s="211" t="s">
        <v>77</v>
      </c>
      <c r="E9" s="9"/>
      <c r="F9" s="10" t="s">
        <v>881</v>
      </c>
      <c r="G9" s="10"/>
      <c r="H9" s="10"/>
      <c r="I9" s="10"/>
      <c r="J9" s="10"/>
      <c r="K9" s="10"/>
      <c r="L9" s="10"/>
      <c r="M9" s="10"/>
      <c r="N9" s="10"/>
      <c r="O9" s="10"/>
      <c r="P9" s="10" t="s">
        <v>881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9" t="s">
        <v>540</v>
      </c>
      <c r="C10" s="205" t="s">
        <v>134</v>
      </c>
      <c r="D10" s="206" t="s">
        <v>48</v>
      </c>
      <c r="E10" s="9"/>
      <c r="F10" s="10"/>
      <c r="G10" s="10"/>
      <c r="H10" s="10"/>
      <c r="I10" s="10"/>
      <c r="J10" s="10"/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9" t="s">
        <v>541</v>
      </c>
      <c r="C11" s="205" t="s">
        <v>542</v>
      </c>
      <c r="D11" s="206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9" t="s">
        <v>543</v>
      </c>
      <c r="C12" s="205" t="s">
        <v>33</v>
      </c>
      <c r="D12" s="206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9" t="s">
        <v>544</v>
      </c>
      <c r="C13" s="205" t="s">
        <v>62</v>
      </c>
      <c r="D13" s="206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9" t="s">
        <v>545</v>
      </c>
      <c r="C14" s="205" t="s">
        <v>546</v>
      </c>
      <c r="D14" s="206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9">
        <v>2010140008</v>
      </c>
      <c r="C15" s="205" t="s">
        <v>867</v>
      </c>
      <c r="D15" s="206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9" t="s">
        <v>547</v>
      </c>
      <c r="C16" s="205" t="s">
        <v>548</v>
      </c>
      <c r="D16" s="206" t="s">
        <v>549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9" t="s">
        <v>550</v>
      </c>
      <c r="C17" s="205" t="s">
        <v>551</v>
      </c>
      <c r="D17" s="206" t="s">
        <v>44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9" t="s">
        <v>552</v>
      </c>
      <c r="C18" s="205" t="s">
        <v>553</v>
      </c>
      <c r="D18" s="206" t="s">
        <v>439</v>
      </c>
      <c r="E18" s="9"/>
      <c r="F18" s="10"/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9" t="s">
        <v>554</v>
      </c>
      <c r="C19" s="205" t="s">
        <v>555</v>
      </c>
      <c r="D19" s="206" t="s">
        <v>114</v>
      </c>
      <c r="E19" s="9"/>
      <c r="F19" s="10"/>
      <c r="G19" s="10"/>
      <c r="H19" s="10"/>
      <c r="I19" s="10" t="s">
        <v>8</v>
      </c>
      <c r="J19" s="10"/>
      <c r="K19" s="10"/>
      <c r="L19" s="10"/>
      <c r="M19" s="10"/>
      <c r="N19" s="10" t="s">
        <v>8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9" t="s">
        <v>556</v>
      </c>
      <c r="C20" s="205" t="s">
        <v>113</v>
      </c>
      <c r="D20" s="206" t="s">
        <v>114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9" t="s">
        <v>557</v>
      </c>
      <c r="C21" s="205" t="s">
        <v>558</v>
      </c>
      <c r="D21" s="206" t="s">
        <v>41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 t="s">
        <v>10</v>
      </c>
      <c r="P21" s="38"/>
      <c r="Q21" s="38" t="s">
        <v>10</v>
      </c>
      <c r="R21" s="38" t="s">
        <v>10</v>
      </c>
      <c r="S21" s="38"/>
      <c r="T21" s="38" t="s">
        <v>9</v>
      </c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1</v>
      </c>
      <c r="AL21" s="78">
        <f t="shared" si="1"/>
        <v>3</v>
      </c>
      <c r="AM21" s="77"/>
      <c r="AN21" s="77"/>
      <c r="AO21" s="77"/>
    </row>
    <row r="22" spans="1:41" s="54" customFormat="1" ht="30" customHeight="1">
      <c r="A22" s="78">
        <v>14</v>
      </c>
      <c r="B22" s="119" t="s">
        <v>559</v>
      </c>
      <c r="C22" s="205" t="s">
        <v>560</v>
      </c>
      <c r="D22" s="206" t="s">
        <v>36</v>
      </c>
      <c r="E22" s="9"/>
      <c r="F22" s="10"/>
      <c r="G22" s="10"/>
      <c r="H22" s="10"/>
      <c r="I22" s="10"/>
      <c r="J22" s="10"/>
      <c r="K22" s="10" t="s">
        <v>10</v>
      </c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2"/>
      <c r="AN22" s="213"/>
      <c r="AO22" s="77"/>
    </row>
    <row r="23" spans="1:41" s="54" customFormat="1" ht="30" customHeight="1">
      <c r="A23" s="78">
        <v>15</v>
      </c>
      <c r="B23" s="119" t="s">
        <v>561</v>
      </c>
      <c r="C23" s="205" t="s">
        <v>562</v>
      </c>
      <c r="D23" s="206" t="s">
        <v>36</v>
      </c>
      <c r="E23" s="9"/>
      <c r="F23" s="10"/>
      <c r="G23" s="10"/>
      <c r="H23" s="10"/>
      <c r="I23" s="10" t="s">
        <v>9</v>
      </c>
      <c r="J23" s="10"/>
      <c r="K23" s="10" t="s">
        <v>10</v>
      </c>
      <c r="L23" s="10"/>
      <c r="M23" s="10"/>
      <c r="N23" s="10"/>
      <c r="O23" s="10"/>
      <c r="P23" s="10"/>
      <c r="Q23" s="10"/>
      <c r="R23" s="10" t="s">
        <v>8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1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9" t="s">
        <v>563</v>
      </c>
      <c r="C24" s="205" t="s">
        <v>564</v>
      </c>
      <c r="D24" s="206" t="s">
        <v>565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10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9" t="s">
        <v>566</v>
      </c>
      <c r="C25" s="205" t="s">
        <v>567</v>
      </c>
      <c r="D25" s="206" t="s">
        <v>67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9" t="s">
        <v>568</v>
      </c>
      <c r="C26" s="205" t="s">
        <v>569</v>
      </c>
      <c r="D26" s="206" t="s">
        <v>69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9" t="s">
        <v>570</v>
      </c>
      <c r="C27" s="205" t="s">
        <v>571</v>
      </c>
      <c r="D27" s="206" t="s">
        <v>37</v>
      </c>
      <c r="E27" s="9"/>
      <c r="F27" s="10"/>
      <c r="G27" s="10"/>
      <c r="H27" s="10"/>
      <c r="I27" s="10"/>
      <c r="J27" s="10" t="s">
        <v>9</v>
      </c>
      <c r="K27" s="10" t="s">
        <v>8</v>
      </c>
      <c r="L27" s="10"/>
      <c r="M27" s="10"/>
      <c r="N27" s="10" t="s">
        <v>9</v>
      </c>
      <c r="O27" s="10"/>
      <c r="P27" s="10"/>
      <c r="Q27" s="10"/>
      <c r="R27" s="10"/>
      <c r="S27" s="10"/>
      <c r="T27" s="10" t="s">
        <v>8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2</v>
      </c>
      <c r="AK27" s="78">
        <f t="shared" si="0"/>
        <v>2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9" t="s">
        <v>572</v>
      </c>
      <c r="C28" s="205" t="s">
        <v>40</v>
      </c>
      <c r="D28" s="206" t="s">
        <v>55</v>
      </c>
      <c r="E28" s="90"/>
      <c r="F28" s="10"/>
      <c r="G28" s="10"/>
      <c r="H28" s="10"/>
      <c r="I28" s="10"/>
      <c r="J28" s="10"/>
      <c r="K28" s="10" t="s">
        <v>8</v>
      </c>
      <c r="L28" s="10"/>
      <c r="M28" s="10"/>
      <c r="N28" s="10"/>
      <c r="O28" s="10"/>
      <c r="P28" s="10"/>
      <c r="Q28" s="10"/>
      <c r="R28" s="10" t="s">
        <v>10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1</v>
      </c>
      <c r="AM28" s="77"/>
      <c r="AN28" s="77"/>
      <c r="AO28" s="77"/>
    </row>
    <row r="29" spans="1:41" s="54" customFormat="1" ht="30" customHeight="1">
      <c r="A29" s="78">
        <v>21</v>
      </c>
      <c r="B29" s="119" t="s">
        <v>573</v>
      </c>
      <c r="C29" s="205" t="s">
        <v>574</v>
      </c>
      <c r="D29" s="206" t="s">
        <v>55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9" t="s">
        <v>575</v>
      </c>
      <c r="C30" s="205" t="s">
        <v>576</v>
      </c>
      <c r="D30" s="206" t="s">
        <v>577</v>
      </c>
      <c r="E30" s="90"/>
      <c r="F30" s="10"/>
      <c r="G30" s="10"/>
      <c r="H30" s="10"/>
      <c r="I30" s="10"/>
      <c r="J30" s="10"/>
      <c r="K30" s="10" t="s">
        <v>8</v>
      </c>
      <c r="L30" s="10"/>
      <c r="M30" s="10"/>
      <c r="N30" s="10" t="s">
        <v>8</v>
      </c>
      <c r="O30" s="10"/>
      <c r="P30" s="10"/>
      <c r="Q30" s="10" t="s">
        <v>8</v>
      </c>
      <c r="R30" s="10"/>
      <c r="S30" s="10"/>
      <c r="T30" s="10" t="s">
        <v>8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4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9" t="s">
        <v>578</v>
      </c>
      <c r="C31" s="205" t="s">
        <v>579</v>
      </c>
      <c r="D31" s="206" t="s">
        <v>577</v>
      </c>
      <c r="E31" s="90"/>
      <c r="F31" s="10"/>
      <c r="G31" s="10"/>
      <c r="H31" s="10"/>
      <c r="I31" s="10"/>
      <c r="J31" s="10"/>
      <c r="K31" s="10" t="s">
        <v>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9" t="s">
        <v>582</v>
      </c>
      <c r="C32" s="205" t="s">
        <v>583</v>
      </c>
      <c r="D32" s="206" t="s">
        <v>584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9" t="s">
        <v>585</v>
      </c>
      <c r="C33" s="205" t="s">
        <v>586</v>
      </c>
      <c r="D33" s="206" t="s">
        <v>95</v>
      </c>
      <c r="E33" s="9"/>
      <c r="F33" s="10"/>
      <c r="G33" s="10"/>
      <c r="H33" s="10"/>
      <c r="I33" s="10"/>
      <c r="J33" s="10"/>
      <c r="K33" s="10" t="s">
        <v>10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1</v>
      </c>
      <c r="AM33" s="77"/>
      <c r="AN33" s="77"/>
      <c r="AO33" s="77"/>
    </row>
    <row r="34" spans="1:41" s="54" customFormat="1" ht="30" customHeight="1">
      <c r="A34" s="78">
        <v>26</v>
      </c>
      <c r="B34" s="119" t="s">
        <v>587</v>
      </c>
      <c r="C34" s="205" t="s">
        <v>588</v>
      </c>
      <c r="D34" s="206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1" customFormat="1" ht="30" customHeight="1">
      <c r="A35" s="46">
        <v>27</v>
      </c>
      <c r="B35" s="119" t="s">
        <v>589</v>
      </c>
      <c r="C35" s="205" t="s">
        <v>590</v>
      </c>
      <c r="D35" s="206" t="s">
        <v>91</v>
      </c>
      <c r="E35" s="9"/>
      <c r="F35" s="10"/>
      <c r="G35" s="10"/>
      <c r="H35" s="10"/>
      <c r="I35" s="10" t="s">
        <v>10</v>
      </c>
      <c r="J35" s="10"/>
      <c r="K35" s="10"/>
      <c r="L35" s="10"/>
      <c r="M35" s="10"/>
      <c r="N35" s="10"/>
      <c r="O35" s="10"/>
      <c r="P35" s="10"/>
      <c r="Q35" s="10" t="s">
        <v>9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1</v>
      </c>
      <c r="AL35" s="46">
        <f t="shared" si="1"/>
        <v>1</v>
      </c>
      <c r="AM35" s="130"/>
      <c r="AN35" s="130"/>
      <c r="AO35" s="130"/>
    </row>
    <row r="36" spans="1:41" s="54" customFormat="1" ht="30" customHeight="1">
      <c r="A36" s="78">
        <v>28</v>
      </c>
      <c r="B36" s="119" t="s">
        <v>591</v>
      </c>
      <c r="C36" s="205" t="s">
        <v>592</v>
      </c>
      <c r="D36" s="206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19" t="s">
        <v>593</v>
      </c>
      <c r="C37" s="205" t="s">
        <v>594</v>
      </c>
      <c r="D37" s="206" t="s">
        <v>123</v>
      </c>
      <c r="E37" s="9"/>
      <c r="F37" s="10"/>
      <c r="G37" s="10"/>
      <c r="H37" s="10"/>
      <c r="I37" s="10"/>
      <c r="J37" s="10"/>
      <c r="K37" s="10" t="s">
        <v>10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1</v>
      </c>
      <c r="AM37" s="77"/>
      <c r="AN37" s="77"/>
      <c r="AO37" s="77"/>
    </row>
    <row r="38" spans="1:41" s="54" customFormat="1" ht="30" customHeight="1">
      <c r="A38" s="78">
        <v>30</v>
      </c>
      <c r="B38" s="19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8">
        <f>SUM(AJ9:AJ53)</f>
        <v>14</v>
      </c>
      <c r="AK54" s="78">
        <f>SUM(AK9:AK53)</f>
        <v>5</v>
      </c>
      <c r="AL54" s="78">
        <f>SUM(AL9:AL53)</f>
        <v>10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538</v>
      </c>
      <c r="C58" s="184" t="s">
        <v>539</v>
      </c>
      <c r="D58" s="184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2"/>
      <c r="AQ58" s="213"/>
    </row>
    <row r="59" spans="1:44" s="54" customFormat="1" ht="30" customHeight="1">
      <c r="A59" s="78">
        <v>2</v>
      </c>
      <c r="B59" s="184" t="s">
        <v>540</v>
      </c>
      <c r="C59" s="184" t="s">
        <v>134</v>
      </c>
      <c r="D59" s="184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541</v>
      </c>
      <c r="C60" s="184" t="s">
        <v>542</v>
      </c>
      <c r="D60" s="184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543</v>
      </c>
      <c r="C61" s="184" t="s">
        <v>33</v>
      </c>
      <c r="D61" s="184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544</v>
      </c>
      <c r="C62" s="184" t="s">
        <v>62</v>
      </c>
      <c r="D62" s="184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545</v>
      </c>
      <c r="C63" s="184" t="s">
        <v>546</v>
      </c>
      <c r="D63" s="184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547</v>
      </c>
      <c r="C64" s="184" t="s">
        <v>548</v>
      </c>
      <c r="D64" s="184" t="s">
        <v>549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550</v>
      </c>
      <c r="C65" s="184" t="s">
        <v>551</v>
      </c>
      <c r="D65" s="184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552</v>
      </c>
      <c r="C66" s="184" t="s">
        <v>553</v>
      </c>
      <c r="D66" s="184" t="s">
        <v>439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554</v>
      </c>
      <c r="C67" s="184" t="s">
        <v>555</v>
      </c>
      <c r="D67" s="184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556</v>
      </c>
      <c r="C68" s="184" t="s">
        <v>113</v>
      </c>
      <c r="D68" s="184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557</v>
      </c>
      <c r="C69" s="184" t="s">
        <v>558</v>
      </c>
      <c r="D69" s="184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559</v>
      </c>
      <c r="C70" s="184" t="s">
        <v>560</v>
      </c>
      <c r="D70" s="184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561</v>
      </c>
      <c r="C71" s="184" t="s">
        <v>562</v>
      </c>
      <c r="D71" s="18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2"/>
      <c r="AQ71" s="213"/>
    </row>
    <row r="72" spans="1:43" s="54" customFormat="1" ht="30" customHeight="1">
      <c r="A72" s="78">
        <v>15</v>
      </c>
      <c r="B72" s="184" t="s">
        <v>563</v>
      </c>
      <c r="C72" s="184" t="s">
        <v>564</v>
      </c>
      <c r="D72" s="184" t="s">
        <v>565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566</v>
      </c>
      <c r="C73" s="184" t="s">
        <v>567</v>
      </c>
      <c r="D73" s="184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568</v>
      </c>
      <c r="C74" s="184" t="s">
        <v>569</v>
      </c>
      <c r="D74" s="184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570</v>
      </c>
      <c r="C75" s="184" t="s">
        <v>571</v>
      </c>
      <c r="D75" s="184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572</v>
      </c>
      <c r="C76" s="184" t="s">
        <v>40</v>
      </c>
      <c r="D76" s="184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573</v>
      </c>
      <c r="C77" s="184" t="s">
        <v>574</v>
      </c>
      <c r="D77" s="184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575</v>
      </c>
      <c r="C78" s="184" t="s">
        <v>576</v>
      </c>
      <c r="D78" s="184" t="s">
        <v>577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578</v>
      </c>
      <c r="C79" s="184" t="s">
        <v>579</v>
      </c>
      <c r="D79" s="184" t="s">
        <v>577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580</v>
      </c>
      <c r="C80" s="184" t="s">
        <v>581</v>
      </c>
      <c r="D80" s="184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582</v>
      </c>
      <c r="C81" s="184" t="s">
        <v>583</v>
      </c>
      <c r="D81" s="184" t="s">
        <v>584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585</v>
      </c>
      <c r="C82" s="184" t="s">
        <v>586</v>
      </c>
      <c r="D82" s="184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587</v>
      </c>
      <c r="C83" s="184" t="s">
        <v>588</v>
      </c>
      <c r="D83" s="184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4" t="s">
        <v>589</v>
      </c>
      <c r="C84" s="184" t="s">
        <v>590</v>
      </c>
      <c r="D84" s="184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4" t="s">
        <v>591</v>
      </c>
      <c r="C85" s="184" t="s">
        <v>592</v>
      </c>
      <c r="D85" s="184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4" t="s">
        <v>593</v>
      </c>
      <c r="C86" s="184" t="s">
        <v>594</v>
      </c>
      <c r="D86" s="184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T13" sqref="T1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21" t="s">
        <v>850</v>
      </c>
      <c r="AG6" s="221"/>
      <c r="AH6" s="221"/>
      <c r="AI6" s="221"/>
      <c r="AJ6" s="221"/>
      <c r="AK6" s="221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202" t="s">
        <v>595</v>
      </c>
      <c r="C9" s="203" t="s">
        <v>596</v>
      </c>
      <c r="D9" s="204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202">
        <v>2010080054</v>
      </c>
      <c r="C10" s="203" t="s">
        <v>877</v>
      </c>
      <c r="D10" s="204" t="s">
        <v>48</v>
      </c>
      <c r="E10" s="9"/>
      <c r="F10" s="10"/>
      <c r="G10" s="10" t="s">
        <v>10</v>
      </c>
      <c r="H10" s="10"/>
      <c r="I10" s="10"/>
      <c r="J10" s="10"/>
      <c r="K10" s="10" t="s">
        <v>9</v>
      </c>
      <c r="L10" s="10"/>
      <c r="M10" s="10"/>
      <c r="N10" s="10"/>
      <c r="O10" s="10" t="s">
        <v>10</v>
      </c>
      <c r="P10" s="10"/>
      <c r="Q10" s="10"/>
      <c r="R10" s="10" t="s">
        <v>8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1</v>
      </c>
      <c r="AL10" s="78">
        <f t="shared" si="1"/>
        <v>2</v>
      </c>
      <c r="AM10" s="77"/>
      <c r="AN10" s="77"/>
      <c r="AO10" s="77"/>
    </row>
    <row r="11" spans="1:41" s="54" customFormat="1" ht="30" customHeight="1">
      <c r="A11" s="78">
        <v>3</v>
      </c>
      <c r="B11" s="202" t="s">
        <v>597</v>
      </c>
      <c r="C11" s="203" t="s">
        <v>290</v>
      </c>
      <c r="D11" s="204" t="s">
        <v>598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202" t="s">
        <v>601</v>
      </c>
      <c r="C12" s="203" t="s">
        <v>136</v>
      </c>
      <c r="D12" s="204" t="s">
        <v>602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8</v>
      </c>
      <c r="P12" s="10"/>
      <c r="Q12" s="10"/>
      <c r="R12" s="10" t="s">
        <v>10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1</v>
      </c>
      <c r="AM12" s="77"/>
      <c r="AN12" s="77"/>
      <c r="AO12" s="77"/>
    </row>
    <row r="13" spans="1:41" s="54" customFormat="1" ht="30" customHeight="1">
      <c r="A13" s="78">
        <v>5</v>
      </c>
      <c r="B13" s="202" t="s">
        <v>607</v>
      </c>
      <c r="C13" s="203" t="s">
        <v>71</v>
      </c>
      <c r="D13" s="204" t="s">
        <v>30</v>
      </c>
      <c r="E13" s="9"/>
      <c r="F13" s="10"/>
      <c r="G13" s="10" t="s">
        <v>8</v>
      </c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">
        <v>8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3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202" t="s">
        <v>608</v>
      </c>
      <c r="C14" s="203" t="s">
        <v>28</v>
      </c>
      <c r="D14" s="204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202" t="s">
        <v>609</v>
      </c>
      <c r="C15" s="203" t="s">
        <v>82</v>
      </c>
      <c r="D15" s="204" t="s">
        <v>26</v>
      </c>
      <c r="E15" s="84"/>
      <c r="F15" s="85" t="s">
        <v>10</v>
      </c>
      <c r="G15" s="85"/>
      <c r="H15" s="85"/>
      <c r="I15" s="85"/>
      <c r="J15" s="85"/>
      <c r="K15" s="85" t="s">
        <v>8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202" t="s">
        <v>610</v>
      </c>
      <c r="C16" s="203" t="s">
        <v>611</v>
      </c>
      <c r="D16" s="204" t="s">
        <v>439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202" t="s">
        <v>612</v>
      </c>
      <c r="C17" s="203" t="s">
        <v>60</v>
      </c>
      <c r="D17" s="204" t="s">
        <v>613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202" t="s">
        <v>614</v>
      </c>
      <c r="C18" s="203" t="s">
        <v>615</v>
      </c>
      <c r="D18" s="204" t="s">
        <v>67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202" t="s">
        <v>616</v>
      </c>
      <c r="C19" s="203" t="s">
        <v>617</v>
      </c>
      <c r="D19" s="204" t="s">
        <v>396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9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202" t="s">
        <v>619</v>
      </c>
      <c r="C20" s="203" t="s">
        <v>68</v>
      </c>
      <c r="D20" s="204" t="s">
        <v>70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202" t="s">
        <v>620</v>
      </c>
      <c r="C21" s="203" t="s">
        <v>621</v>
      </c>
      <c r="D21" s="204" t="s">
        <v>32</v>
      </c>
      <c r="E21" s="38"/>
      <c r="F21" s="38"/>
      <c r="G21" s="38" t="s">
        <v>8</v>
      </c>
      <c r="H21" s="38" t="s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 t="s">
        <v>8</v>
      </c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3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202">
        <v>2010080055</v>
      </c>
      <c r="C22" s="203" t="s">
        <v>878</v>
      </c>
      <c r="D22" s="204" t="s">
        <v>89</v>
      </c>
      <c r="E22" s="9"/>
      <c r="F22" s="10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2"/>
      <c r="AN22" s="213"/>
      <c r="AO22" s="77"/>
    </row>
    <row r="23" spans="1:41" s="54" customFormat="1" ht="30" customHeight="1">
      <c r="A23" s="78">
        <v>15</v>
      </c>
      <c r="B23" s="202" t="s">
        <v>622</v>
      </c>
      <c r="C23" s="203" t="s">
        <v>623</v>
      </c>
      <c r="D23" s="204" t="s">
        <v>94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202" t="s">
        <v>624</v>
      </c>
      <c r="C24" s="203" t="s">
        <v>625</v>
      </c>
      <c r="D24" s="204" t="s">
        <v>80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202" t="s">
        <v>626</v>
      </c>
      <c r="C25" s="203" t="s">
        <v>216</v>
      </c>
      <c r="D25" s="204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202" t="s">
        <v>627</v>
      </c>
      <c r="C26" s="203" t="s">
        <v>628</v>
      </c>
      <c r="D26" s="204" t="s">
        <v>56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202" t="s">
        <v>629</v>
      </c>
      <c r="C27" s="203" t="s">
        <v>630</v>
      </c>
      <c r="D27" s="204" t="s">
        <v>95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202" t="s">
        <v>631</v>
      </c>
      <c r="C28" s="203" t="s">
        <v>632</v>
      </c>
      <c r="D28" s="204" t="s">
        <v>109</v>
      </c>
      <c r="E28" s="90"/>
      <c r="F28" s="10" t="s">
        <v>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202" t="s">
        <v>633</v>
      </c>
      <c r="C29" s="203" t="s">
        <v>634</v>
      </c>
      <c r="D29" s="204" t="s">
        <v>39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90" t="s">
        <v>879</v>
      </c>
      <c r="C30" s="164" t="s">
        <v>880</v>
      </c>
      <c r="D30" s="198" t="s">
        <v>123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202" t="s">
        <v>638</v>
      </c>
      <c r="C31" s="203" t="s">
        <v>611</v>
      </c>
      <c r="D31" s="204" t="s">
        <v>639</v>
      </c>
      <c r="E31" s="90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 t="s">
        <v>8</v>
      </c>
      <c r="P31" s="10"/>
      <c r="Q31" s="10"/>
      <c r="R31" s="10" t="s">
        <v>8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3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34" t="s">
        <v>603</v>
      </c>
      <c r="C32" s="128" t="s">
        <v>604</v>
      </c>
      <c r="D32" s="129" t="s">
        <v>116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34" t="s">
        <v>640</v>
      </c>
      <c r="C33" s="128" t="s">
        <v>50</v>
      </c>
      <c r="D33" s="129" t="s">
        <v>641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4"/>
      <c r="C34" s="184" t="s">
        <v>885</v>
      </c>
      <c r="D34" s="184" t="s">
        <v>118</v>
      </c>
      <c r="E34" s="9"/>
      <c r="F34" s="10"/>
      <c r="G34" s="10" t="s">
        <v>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8">
        <f>SUM(AJ9:AJ53)</f>
        <v>13</v>
      </c>
      <c r="AK54" s="78">
        <f>SUM(AK9:AK53)</f>
        <v>3</v>
      </c>
      <c r="AL54" s="78">
        <f>SUM(AL9:AL53)</f>
        <v>5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595</v>
      </c>
      <c r="C58" s="184" t="s">
        <v>596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2"/>
      <c r="AQ58" s="213"/>
    </row>
    <row r="59" spans="1:44" s="54" customFormat="1" ht="30" customHeight="1">
      <c r="A59" s="78">
        <v>2</v>
      </c>
      <c r="B59" s="184" t="s">
        <v>597</v>
      </c>
      <c r="C59" s="184" t="s">
        <v>290</v>
      </c>
      <c r="D59" s="184" t="s">
        <v>598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599</v>
      </c>
      <c r="C60" s="184" t="s">
        <v>33</v>
      </c>
      <c r="D60" s="184" t="s">
        <v>600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601</v>
      </c>
      <c r="C61" s="184" t="s">
        <v>136</v>
      </c>
      <c r="D61" s="184" t="s">
        <v>602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603</v>
      </c>
      <c r="C62" s="184" t="s">
        <v>604</v>
      </c>
      <c r="D62" s="184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605</v>
      </c>
      <c r="C63" s="184" t="s">
        <v>606</v>
      </c>
      <c r="D63" s="184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607</v>
      </c>
      <c r="C64" s="184" t="s">
        <v>71</v>
      </c>
      <c r="D64" s="184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608</v>
      </c>
      <c r="C65" s="184" t="s">
        <v>28</v>
      </c>
      <c r="D65" s="184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609</v>
      </c>
      <c r="C66" s="184" t="s">
        <v>82</v>
      </c>
      <c r="D66" s="184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610</v>
      </c>
      <c r="C67" s="184" t="s">
        <v>611</v>
      </c>
      <c r="D67" s="184" t="s">
        <v>439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612</v>
      </c>
      <c r="C68" s="184" t="s">
        <v>60</v>
      </c>
      <c r="D68" s="184" t="s">
        <v>613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614</v>
      </c>
      <c r="C69" s="184" t="s">
        <v>615</v>
      </c>
      <c r="D69" s="184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616</v>
      </c>
      <c r="C70" s="184" t="s">
        <v>617</v>
      </c>
      <c r="D70" s="184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618</v>
      </c>
      <c r="C71" s="184" t="s">
        <v>96</v>
      </c>
      <c r="D71" s="184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2"/>
      <c r="AQ71" s="213"/>
    </row>
    <row r="72" spans="1:43" s="54" customFormat="1" ht="30" customHeight="1">
      <c r="A72" s="78">
        <v>15</v>
      </c>
      <c r="B72" s="184" t="s">
        <v>619</v>
      </c>
      <c r="C72" s="184" t="s">
        <v>68</v>
      </c>
      <c r="D72" s="184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620</v>
      </c>
      <c r="C73" s="184" t="s">
        <v>621</v>
      </c>
      <c r="D73" s="184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622</v>
      </c>
      <c r="C74" s="184" t="s">
        <v>623</v>
      </c>
      <c r="D74" s="184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624</v>
      </c>
      <c r="C75" s="184" t="s">
        <v>625</v>
      </c>
      <c r="D75" s="184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626</v>
      </c>
      <c r="C76" s="184" t="s">
        <v>216</v>
      </c>
      <c r="D76" s="184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627</v>
      </c>
      <c r="C77" s="184" t="s">
        <v>628</v>
      </c>
      <c r="D77" s="184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629</v>
      </c>
      <c r="C78" s="184" t="s">
        <v>630</v>
      </c>
      <c r="D78" s="184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631</v>
      </c>
      <c r="C79" s="184" t="s">
        <v>632</v>
      </c>
      <c r="D79" s="184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868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633</v>
      </c>
      <c r="C80" s="184" t="s">
        <v>634</v>
      </c>
      <c r="D80" s="184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635</v>
      </c>
      <c r="C81" s="184" t="s">
        <v>636</v>
      </c>
      <c r="D81" s="184" t="s">
        <v>637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638</v>
      </c>
      <c r="C82" s="184" t="s">
        <v>611</v>
      </c>
      <c r="D82" s="184" t="s">
        <v>639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640</v>
      </c>
      <c r="C83" s="184" t="s">
        <v>50</v>
      </c>
      <c r="D83" s="184" t="s">
        <v>641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4" zoomScale="64" zoomScaleNormal="64" workbookViewId="0">
      <selection activeCell="T37" sqref="T3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851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90" t="s">
        <v>643</v>
      </c>
      <c r="C9" s="164" t="s">
        <v>625</v>
      </c>
      <c r="D9" s="198" t="s">
        <v>92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0">
        <v>2</v>
      </c>
      <c r="B10" s="190" t="s">
        <v>644</v>
      </c>
      <c r="C10" s="164" t="s">
        <v>645</v>
      </c>
      <c r="D10" s="198" t="s">
        <v>51</v>
      </c>
      <c r="E10" s="9"/>
      <c r="F10" s="10"/>
      <c r="G10" s="10"/>
      <c r="H10" s="10" t="s">
        <v>9</v>
      </c>
      <c r="I10" s="10"/>
      <c r="J10" s="10"/>
      <c r="K10" s="10"/>
      <c r="L10" s="10"/>
      <c r="M10" s="10"/>
      <c r="N10" s="10" t="s">
        <v>9</v>
      </c>
      <c r="O10" s="10" t="s">
        <v>9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4" si="2">COUNTIF(E10:AI10,"K")+2*COUNTIF(E10:AI10,"2K")+COUNTIF(E10:AI10,"TK")+COUNTIF(E10:AI10,"KT")</f>
        <v>0</v>
      </c>
      <c r="AK10" s="3">
        <f t="shared" si="0"/>
        <v>3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0">
        <v>3</v>
      </c>
      <c r="B11" s="190" t="s">
        <v>646</v>
      </c>
      <c r="C11" s="164" t="s">
        <v>108</v>
      </c>
      <c r="D11" s="198" t="s">
        <v>52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0">
        <v>4</v>
      </c>
      <c r="B12" s="190" t="s">
        <v>647</v>
      </c>
      <c r="C12" s="164" t="s">
        <v>40</v>
      </c>
      <c r="D12" s="198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0">
        <v>5</v>
      </c>
      <c r="B13" s="190" t="s">
        <v>648</v>
      </c>
      <c r="C13" s="164" t="s">
        <v>649</v>
      </c>
      <c r="D13" s="198" t="s">
        <v>436</v>
      </c>
      <c r="E13" s="9"/>
      <c r="F13" s="10" t="s">
        <v>9</v>
      </c>
      <c r="G13" s="10" t="s">
        <v>9</v>
      </c>
      <c r="H13" s="10" t="s">
        <v>9</v>
      </c>
      <c r="I13" s="10"/>
      <c r="J13" s="10"/>
      <c r="K13" s="10"/>
      <c r="L13" s="10"/>
      <c r="M13" s="10"/>
      <c r="N13" s="10" t="s">
        <v>8</v>
      </c>
      <c r="O13" s="10" t="s">
        <v>8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2</v>
      </c>
      <c r="AK13" s="3">
        <f t="shared" si="0"/>
        <v>3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0">
        <v>6</v>
      </c>
      <c r="B14" s="190" t="s">
        <v>650</v>
      </c>
      <c r="C14" s="164" t="s">
        <v>651</v>
      </c>
      <c r="D14" s="198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0">
        <v>7</v>
      </c>
      <c r="B15" s="190" t="s">
        <v>652</v>
      </c>
      <c r="C15" s="164" t="s">
        <v>71</v>
      </c>
      <c r="D15" s="198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0">
        <v>8</v>
      </c>
      <c r="B16" s="190" t="s">
        <v>653</v>
      </c>
      <c r="C16" s="164" t="s">
        <v>654</v>
      </c>
      <c r="D16" s="198" t="s">
        <v>59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0">
        <v>9</v>
      </c>
      <c r="B17" s="190" t="s">
        <v>655</v>
      </c>
      <c r="C17" s="164" t="s">
        <v>656</v>
      </c>
      <c r="D17" s="198" t="s">
        <v>85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0">
        <v>10</v>
      </c>
      <c r="B18" s="190" t="s">
        <v>657</v>
      </c>
      <c r="C18" s="164" t="s">
        <v>658</v>
      </c>
      <c r="D18" s="198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180">
        <v>11</v>
      </c>
      <c r="B19" s="190" t="s">
        <v>715</v>
      </c>
      <c r="C19" s="164" t="s">
        <v>611</v>
      </c>
      <c r="D19" s="198" t="s">
        <v>30</v>
      </c>
      <c r="E19" s="9"/>
      <c r="F19" s="10" t="s">
        <v>8</v>
      </c>
      <c r="G19" s="10"/>
      <c r="H19" s="10"/>
      <c r="I19" s="10"/>
      <c r="J19" s="10"/>
      <c r="K19" s="10"/>
      <c r="L19" s="10"/>
      <c r="M19" s="10"/>
      <c r="N19" s="10" t="s">
        <v>8</v>
      </c>
      <c r="O19" s="10"/>
      <c r="P19" s="10" t="s">
        <v>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3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0">
        <v>12</v>
      </c>
      <c r="B20" s="190" t="s">
        <v>659</v>
      </c>
      <c r="C20" s="164" t="s">
        <v>660</v>
      </c>
      <c r="D20" s="198" t="s">
        <v>53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0">
        <v>13</v>
      </c>
      <c r="B21" s="190" t="s">
        <v>661</v>
      </c>
      <c r="C21" s="164" t="s">
        <v>662</v>
      </c>
      <c r="D21" s="1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0">
        <v>14</v>
      </c>
      <c r="B22" s="190" t="s">
        <v>663</v>
      </c>
      <c r="C22" s="164" t="s">
        <v>113</v>
      </c>
      <c r="D22" s="198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7"/>
      <c r="AN22" s="238"/>
      <c r="AO22" s="92"/>
    </row>
    <row r="23" spans="1:41" s="91" customFormat="1" ht="30" customHeight="1">
      <c r="A23" s="180">
        <v>15</v>
      </c>
      <c r="B23" s="190" t="s">
        <v>664</v>
      </c>
      <c r="C23" s="164" t="s">
        <v>71</v>
      </c>
      <c r="D23" s="198" t="s">
        <v>665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0">
        <v>16</v>
      </c>
      <c r="B24" s="190" t="s">
        <v>666</v>
      </c>
      <c r="C24" s="164" t="s">
        <v>110</v>
      </c>
      <c r="D24" s="198" t="s">
        <v>667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0">
        <v>17</v>
      </c>
      <c r="B25" s="190" t="s">
        <v>668</v>
      </c>
      <c r="C25" s="164" t="s">
        <v>73</v>
      </c>
      <c r="D25" s="198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0">
        <v>18</v>
      </c>
      <c r="B26" s="190" t="s">
        <v>669</v>
      </c>
      <c r="C26" s="164" t="s">
        <v>670</v>
      </c>
      <c r="D26" s="198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0">
        <v>19</v>
      </c>
      <c r="B27" s="190" t="s">
        <v>671</v>
      </c>
      <c r="C27" s="164" t="s">
        <v>672</v>
      </c>
      <c r="D27" s="198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0">
        <v>20</v>
      </c>
      <c r="B28" s="207" t="s">
        <v>778</v>
      </c>
      <c r="C28" s="208" t="s">
        <v>71</v>
      </c>
      <c r="D28" s="209" t="s">
        <v>106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0">
        <v>21</v>
      </c>
      <c r="B29" s="190" t="s">
        <v>673</v>
      </c>
      <c r="C29" s="164" t="s">
        <v>110</v>
      </c>
      <c r="D29" s="198" t="s">
        <v>118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0">
        <v>22</v>
      </c>
      <c r="B30" s="190" t="s">
        <v>674</v>
      </c>
      <c r="C30" s="164" t="s">
        <v>675</v>
      </c>
      <c r="D30" s="198" t="s">
        <v>676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0">
        <v>23</v>
      </c>
      <c r="B31" s="190" t="s">
        <v>677</v>
      </c>
      <c r="C31" s="164" t="s">
        <v>678</v>
      </c>
      <c r="D31" s="198" t="s">
        <v>70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0">
        <v>24</v>
      </c>
      <c r="B32" s="190" t="s">
        <v>679</v>
      </c>
      <c r="C32" s="164" t="s">
        <v>680</v>
      </c>
      <c r="D32" s="198" t="s">
        <v>32</v>
      </c>
      <c r="E32" s="1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96">
        <f t="shared" ref="AJ32:AJ43" si="3">COUNTIF(E32:AI32,"K")+2*COUNTIF(E32:AI32,"2K")+COUNTIF(E32:AI32,"TK")+COUNTIF(E32:AI32,"KT")</f>
        <v>0</v>
      </c>
      <c r="AK32" s="196">
        <f t="shared" ref="AK32:AK43" si="4">COUNTIF(E32:AI32,"P")+2*COUNTIF(F32:AJ32,"2P")</f>
        <v>0</v>
      </c>
      <c r="AL32" s="196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0">
        <v>25</v>
      </c>
      <c r="B33" s="190" t="s">
        <v>681</v>
      </c>
      <c r="C33" s="164" t="s">
        <v>200</v>
      </c>
      <c r="D33" s="198" t="s">
        <v>89</v>
      </c>
      <c r="E33" s="18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96">
        <f t="shared" si="3"/>
        <v>0</v>
      </c>
      <c r="AK33" s="196">
        <f t="shared" si="4"/>
        <v>0</v>
      </c>
      <c r="AL33" s="196">
        <f t="shared" si="5"/>
        <v>0</v>
      </c>
      <c r="AM33" s="57"/>
      <c r="AN33" s="57"/>
      <c r="AO33" s="57"/>
    </row>
    <row r="34" spans="1:44" s="54" customFormat="1" ht="30" customHeight="1">
      <c r="A34" s="180">
        <v>26</v>
      </c>
      <c r="B34" s="190" t="s">
        <v>683</v>
      </c>
      <c r="C34" s="164" t="s">
        <v>33</v>
      </c>
      <c r="D34" s="198" t="s">
        <v>38</v>
      </c>
      <c r="E34" s="18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96">
        <f t="shared" si="3"/>
        <v>0</v>
      </c>
      <c r="AK34" s="196">
        <f t="shared" si="4"/>
        <v>0</v>
      </c>
      <c r="AL34" s="196">
        <f t="shared" si="5"/>
        <v>0</v>
      </c>
      <c r="AM34" s="57"/>
      <c r="AN34" s="57"/>
      <c r="AO34" s="57"/>
    </row>
    <row r="35" spans="1:44" s="54" customFormat="1" ht="30" customHeight="1">
      <c r="A35" s="180">
        <v>27</v>
      </c>
      <c r="B35" s="190" t="s">
        <v>684</v>
      </c>
      <c r="C35" s="164" t="s">
        <v>685</v>
      </c>
      <c r="D35" s="198" t="s">
        <v>57</v>
      </c>
      <c r="E35" s="18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96">
        <f t="shared" si="3"/>
        <v>0</v>
      </c>
      <c r="AK35" s="196">
        <f t="shared" si="4"/>
        <v>0</v>
      </c>
      <c r="AL35" s="196">
        <f t="shared" si="5"/>
        <v>0</v>
      </c>
      <c r="AM35" s="57"/>
      <c r="AN35" s="57"/>
      <c r="AO35" s="57"/>
    </row>
    <row r="36" spans="1:44" s="54" customFormat="1" ht="30" customHeight="1">
      <c r="A36" s="180">
        <v>28</v>
      </c>
      <c r="B36" s="190" t="s">
        <v>686</v>
      </c>
      <c r="C36" s="164" t="s">
        <v>687</v>
      </c>
      <c r="D36" s="198" t="s">
        <v>95</v>
      </c>
      <c r="E36" s="18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 t="s">
        <v>8</v>
      </c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96">
        <f t="shared" si="3"/>
        <v>1</v>
      </c>
      <c r="AK36" s="196">
        <f t="shared" si="4"/>
        <v>0</v>
      </c>
      <c r="AL36" s="196">
        <f t="shared" si="5"/>
        <v>0</v>
      </c>
      <c r="AM36" s="57"/>
      <c r="AN36" s="57"/>
      <c r="AO36" s="57"/>
    </row>
    <row r="37" spans="1:44" s="54" customFormat="1" ht="30" customHeight="1">
      <c r="A37" s="180">
        <v>29</v>
      </c>
      <c r="B37" s="190" t="s">
        <v>688</v>
      </c>
      <c r="C37" s="164" t="s">
        <v>110</v>
      </c>
      <c r="D37" s="198" t="s">
        <v>689</v>
      </c>
      <c r="E37" s="18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6">
        <f t="shared" si="3"/>
        <v>0</v>
      </c>
      <c r="AK37" s="196">
        <f t="shared" si="4"/>
        <v>0</v>
      </c>
      <c r="AL37" s="196">
        <f t="shared" si="5"/>
        <v>0</v>
      </c>
      <c r="AM37" s="57"/>
      <c r="AN37" s="57"/>
      <c r="AO37" s="57"/>
    </row>
    <row r="38" spans="1:44" s="54" customFormat="1" ht="30" customHeight="1">
      <c r="A38" s="180">
        <v>30</v>
      </c>
      <c r="B38" s="190" t="s">
        <v>690</v>
      </c>
      <c r="C38" s="164" t="s">
        <v>33</v>
      </c>
      <c r="D38" s="198" t="s">
        <v>86</v>
      </c>
      <c r="E38" s="18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 t="s">
        <v>10</v>
      </c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96">
        <f t="shared" si="3"/>
        <v>0</v>
      </c>
      <c r="AK38" s="196">
        <f t="shared" si="4"/>
        <v>0</v>
      </c>
      <c r="AL38" s="196">
        <f t="shared" si="5"/>
        <v>1</v>
      </c>
      <c r="AM38" s="57"/>
      <c r="AN38" s="57"/>
      <c r="AO38" s="57"/>
    </row>
    <row r="39" spans="1:44" s="54" customFormat="1" ht="30" customHeight="1">
      <c r="A39" s="180">
        <v>31</v>
      </c>
      <c r="B39" s="190" t="s">
        <v>691</v>
      </c>
      <c r="C39" s="164" t="s">
        <v>692</v>
      </c>
      <c r="D39" s="198" t="s">
        <v>39</v>
      </c>
      <c r="E39" s="18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96">
        <f t="shared" si="3"/>
        <v>0</v>
      </c>
      <c r="AK39" s="196">
        <f t="shared" si="4"/>
        <v>0</v>
      </c>
      <c r="AL39" s="196">
        <f t="shared" si="5"/>
        <v>0</v>
      </c>
      <c r="AM39" s="57"/>
      <c r="AN39" s="57"/>
      <c r="AO39" s="57"/>
    </row>
    <row r="40" spans="1:44" s="54" customFormat="1" ht="30" customHeight="1">
      <c r="A40" s="180">
        <v>32</v>
      </c>
      <c r="B40" s="190" t="s">
        <v>693</v>
      </c>
      <c r="C40" s="164" t="s">
        <v>88</v>
      </c>
      <c r="D40" s="198" t="s">
        <v>83</v>
      </c>
      <c r="E40" s="18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96">
        <f t="shared" si="3"/>
        <v>0</v>
      </c>
      <c r="AK40" s="196">
        <f t="shared" si="4"/>
        <v>0</v>
      </c>
      <c r="AL40" s="196">
        <f t="shared" si="5"/>
        <v>0</v>
      </c>
      <c r="AM40" s="57"/>
      <c r="AN40" s="57"/>
      <c r="AO40" s="57"/>
    </row>
    <row r="41" spans="1:44" s="54" customFormat="1" ht="30" customHeight="1">
      <c r="A41" s="180">
        <v>33</v>
      </c>
      <c r="B41" s="190" t="s">
        <v>635</v>
      </c>
      <c r="C41" s="164" t="s">
        <v>636</v>
      </c>
      <c r="D41" s="198" t="s">
        <v>637</v>
      </c>
      <c r="E41" s="18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57"/>
      <c r="AN41" s="57"/>
      <c r="AO41" s="57"/>
    </row>
    <row r="42" spans="1:44" s="54" customFormat="1" ht="30" customHeight="1">
      <c r="A42" s="180">
        <v>34</v>
      </c>
      <c r="B42" s="190" t="s">
        <v>694</v>
      </c>
      <c r="C42" s="164" t="s">
        <v>695</v>
      </c>
      <c r="D42" s="198" t="s">
        <v>75</v>
      </c>
      <c r="E42" s="18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96">
        <f t="shared" si="3"/>
        <v>0</v>
      </c>
      <c r="AK42" s="196">
        <f t="shared" si="4"/>
        <v>0</v>
      </c>
      <c r="AL42" s="196">
        <f t="shared" si="5"/>
        <v>0</v>
      </c>
      <c r="AM42" s="57"/>
      <c r="AN42" s="57"/>
      <c r="AO42" s="57"/>
    </row>
    <row r="43" spans="1:44" s="54" customFormat="1" ht="48" customHeight="1">
      <c r="A43" s="180">
        <v>35</v>
      </c>
      <c r="B43" s="190" t="s">
        <v>696</v>
      </c>
      <c r="C43" s="164" t="s">
        <v>697</v>
      </c>
      <c r="D43" s="198" t="s">
        <v>698</v>
      </c>
      <c r="E43" s="186"/>
      <c r="F43" s="146"/>
      <c r="G43" s="146"/>
      <c r="H43" s="146" t="s">
        <v>9</v>
      </c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96">
        <f t="shared" si="3"/>
        <v>0</v>
      </c>
      <c r="AK43" s="196">
        <f t="shared" si="4"/>
        <v>1</v>
      </c>
      <c r="AL43" s="196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90" t="s">
        <v>699</v>
      </c>
      <c r="C44" s="164" t="s">
        <v>700</v>
      </c>
      <c r="D44" s="198" t="s">
        <v>698</v>
      </c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30" customHeight="1">
      <c r="A45" s="235" t="s">
        <v>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6"/>
      <c r="AJ45" s="3">
        <f>SUM(AJ9:AJ44)</f>
        <v>7</v>
      </c>
      <c r="AK45" s="3">
        <f>SUM(AK9:AK44)</f>
        <v>7</v>
      </c>
      <c r="AL45" s="3">
        <f>SUM(AL9:AL44)</f>
        <v>1</v>
      </c>
      <c r="AM45" s="57"/>
      <c r="AN45" s="57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</row>
    <row r="47" spans="1:44" s="54" customFormat="1" ht="30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  <c r="AP47" s="57"/>
      <c r="AQ47" s="57"/>
    </row>
    <row r="48" spans="1:44" s="54" customFormat="1" ht="30" customHeight="1">
      <c r="A48" s="3" t="s">
        <v>5</v>
      </c>
      <c r="B48" s="49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  <c r="AP48" s="57"/>
      <c r="AQ48" s="57"/>
    </row>
    <row r="49" spans="1:43" s="54" customFormat="1" ht="30" customHeight="1">
      <c r="A49" s="3">
        <v>1</v>
      </c>
      <c r="B49" s="184" t="s">
        <v>642</v>
      </c>
      <c r="C49" s="184" t="s">
        <v>28</v>
      </c>
      <c r="D49" s="184" t="s">
        <v>48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COUNTIF(H61:AL61,"CT")</f>
        <v>0</v>
      </c>
      <c r="AN49" s="35">
        <f t="shared" ref="AN49:AN82" si="6">COUNTIF(I49:AM49,"HT")</f>
        <v>0</v>
      </c>
      <c r="AO49" s="35">
        <f t="shared" ref="AO49:AO82" si="7">COUNTIF(J49:AN49,"VK")</f>
        <v>0</v>
      </c>
      <c r="AP49" s="57"/>
      <c r="AQ49" s="57"/>
    </row>
    <row r="50" spans="1:43" s="54" customFormat="1" ht="30" customHeight="1">
      <c r="A50" s="180">
        <v>2</v>
      </c>
      <c r="B50" s="184" t="s">
        <v>643</v>
      </c>
      <c r="C50" s="184" t="s">
        <v>625</v>
      </c>
      <c r="D50" s="184" t="s">
        <v>92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3" si="8">COUNTIF(E50:AI50,"BT")</f>
        <v>0</v>
      </c>
      <c r="AK50" s="35">
        <f t="shared" ref="AK50:AK83" si="9">COUNTIF(F50:AJ50,"D")</f>
        <v>0</v>
      </c>
      <c r="AL50" s="35">
        <f t="shared" ref="AL50:AL83" si="10">COUNTIF(G50:AK50,"ĐP")</f>
        <v>0</v>
      </c>
      <c r="AM50" s="35">
        <f t="shared" ref="AM50:AM61" si="11">COUNTIF(H74:AL74,"CT")</f>
        <v>0</v>
      </c>
      <c r="AN50" s="35">
        <f t="shared" si="6"/>
        <v>0</v>
      </c>
      <c r="AO50" s="35">
        <f t="shared" si="7"/>
        <v>0</v>
      </c>
      <c r="AP50" s="212"/>
      <c r="AQ50" s="213"/>
    </row>
    <row r="51" spans="1:43" s="54" customFormat="1" ht="30" customHeight="1">
      <c r="A51" s="180">
        <v>3</v>
      </c>
      <c r="B51" s="184" t="s">
        <v>644</v>
      </c>
      <c r="C51" s="184" t="s">
        <v>645</v>
      </c>
      <c r="D51" s="184" t="s">
        <v>51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8"/>
        <v>0</v>
      </c>
      <c r="AK51" s="35">
        <f t="shared" si="9"/>
        <v>0</v>
      </c>
      <c r="AL51" s="35">
        <f t="shared" si="10"/>
        <v>0</v>
      </c>
      <c r="AM51" s="35">
        <f t="shared" si="11"/>
        <v>0</v>
      </c>
      <c r="AN51" s="35">
        <f t="shared" si="6"/>
        <v>0</v>
      </c>
      <c r="AO51" s="35">
        <f t="shared" si="7"/>
        <v>0</v>
      </c>
    </row>
    <row r="52" spans="1:43" s="54" customFormat="1" ht="30" customHeight="1">
      <c r="A52" s="180">
        <v>4</v>
      </c>
      <c r="B52" s="184" t="s">
        <v>646</v>
      </c>
      <c r="C52" s="184" t="s">
        <v>108</v>
      </c>
      <c r="D52" s="184" t="s">
        <v>52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8"/>
        <v>0</v>
      </c>
      <c r="AK52" s="35">
        <f t="shared" si="9"/>
        <v>0</v>
      </c>
      <c r="AL52" s="35">
        <f t="shared" si="10"/>
        <v>0</v>
      </c>
      <c r="AM52" s="35">
        <f t="shared" si="11"/>
        <v>0</v>
      </c>
      <c r="AN52" s="35">
        <f t="shared" si="6"/>
        <v>0</v>
      </c>
      <c r="AO52" s="35">
        <f t="shared" si="7"/>
        <v>0</v>
      </c>
    </row>
    <row r="53" spans="1:43" s="54" customFormat="1" ht="30" customHeight="1">
      <c r="A53" s="180">
        <v>5</v>
      </c>
      <c r="B53" s="184" t="s">
        <v>647</v>
      </c>
      <c r="C53" s="184" t="s">
        <v>40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8"/>
        <v>0</v>
      </c>
      <c r="AK53" s="35">
        <f t="shared" si="9"/>
        <v>0</v>
      </c>
      <c r="AL53" s="35">
        <f t="shared" si="10"/>
        <v>0</v>
      </c>
      <c r="AM53" s="35">
        <f t="shared" si="11"/>
        <v>0</v>
      </c>
      <c r="AN53" s="35">
        <f t="shared" si="6"/>
        <v>0</v>
      </c>
      <c r="AO53" s="35">
        <f t="shared" si="7"/>
        <v>0</v>
      </c>
    </row>
    <row r="54" spans="1:43" s="54" customFormat="1" ht="30" customHeight="1">
      <c r="A54" s="180">
        <v>6</v>
      </c>
      <c r="B54" s="184" t="s">
        <v>648</v>
      </c>
      <c r="C54" s="184" t="s">
        <v>649</v>
      </c>
      <c r="D54" s="184" t="s">
        <v>436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8"/>
        <v>0</v>
      </c>
      <c r="AK54" s="35">
        <f t="shared" si="9"/>
        <v>0</v>
      </c>
      <c r="AL54" s="35">
        <f t="shared" si="10"/>
        <v>0</v>
      </c>
      <c r="AM54" s="35">
        <f t="shared" si="11"/>
        <v>0</v>
      </c>
      <c r="AN54" s="35">
        <f t="shared" si="6"/>
        <v>0</v>
      </c>
      <c r="AO54" s="35">
        <f t="shared" si="7"/>
        <v>0</v>
      </c>
    </row>
    <row r="55" spans="1:43" s="54" customFormat="1" ht="30" customHeight="1">
      <c r="A55" s="180">
        <v>7</v>
      </c>
      <c r="B55" s="184" t="s">
        <v>650</v>
      </c>
      <c r="C55" s="184" t="s">
        <v>651</v>
      </c>
      <c r="D55" s="184" t="s">
        <v>111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8"/>
        <v>0</v>
      </c>
      <c r="AK55" s="35">
        <f t="shared" si="9"/>
        <v>0</v>
      </c>
      <c r="AL55" s="35">
        <f t="shared" si="10"/>
        <v>0</v>
      </c>
      <c r="AM55" s="35">
        <f t="shared" si="11"/>
        <v>0</v>
      </c>
      <c r="AN55" s="35">
        <f t="shared" si="6"/>
        <v>0</v>
      </c>
      <c r="AO55" s="35">
        <f t="shared" si="7"/>
        <v>0</v>
      </c>
    </row>
    <row r="56" spans="1:43" s="54" customFormat="1" ht="30" customHeight="1">
      <c r="A56" s="180">
        <v>8</v>
      </c>
      <c r="B56" s="184" t="s">
        <v>652</v>
      </c>
      <c r="C56" s="184" t="s">
        <v>71</v>
      </c>
      <c r="D56" s="184" t="s">
        <v>111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8"/>
        <v>0</v>
      </c>
      <c r="AK56" s="35">
        <f t="shared" si="9"/>
        <v>0</v>
      </c>
      <c r="AL56" s="35">
        <f t="shared" si="10"/>
        <v>0</v>
      </c>
      <c r="AM56" s="35">
        <f t="shared" si="11"/>
        <v>0</v>
      </c>
      <c r="AN56" s="35">
        <f t="shared" si="6"/>
        <v>0</v>
      </c>
      <c r="AO56" s="35">
        <f t="shared" si="7"/>
        <v>0</v>
      </c>
    </row>
    <row r="57" spans="1:43" s="54" customFormat="1" ht="30" customHeight="1">
      <c r="A57" s="180">
        <v>9</v>
      </c>
      <c r="B57" s="184" t="s">
        <v>653</v>
      </c>
      <c r="C57" s="184" t="s">
        <v>654</v>
      </c>
      <c r="D57" s="184" t="s">
        <v>59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8"/>
        <v>0</v>
      </c>
      <c r="AK57" s="35">
        <f t="shared" si="9"/>
        <v>0</v>
      </c>
      <c r="AL57" s="35">
        <f t="shared" si="10"/>
        <v>0</v>
      </c>
      <c r="AM57" s="35">
        <f t="shared" si="11"/>
        <v>0</v>
      </c>
      <c r="AN57" s="35">
        <f t="shared" si="6"/>
        <v>0</v>
      </c>
      <c r="AO57" s="35">
        <f t="shared" si="7"/>
        <v>0</v>
      </c>
    </row>
    <row r="58" spans="1:43" s="54" customFormat="1" ht="30" customHeight="1">
      <c r="A58" s="180">
        <v>10</v>
      </c>
      <c r="B58" s="184" t="s">
        <v>655</v>
      </c>
      <c r="C58" s="184" t="s">
        <v>656</v>
      </c>
      <c r="D58" s="184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8"/>
        <v>0</v>
      </c>
      <c r="AK58" s="35">
        <f t="shared" si="9"/>
        <v>0</v>
      </c>
      <c r="AL58" s="35">
        <f t="shared" si="10"/>
        <v>0</v>
      </c>
      <c r="AM58" s="35">
        <f t="shared" si="11"/>
        <v>0</v>
      </c>
      <c r="AN58" s="35">
        <f t="shared" si="6"/>
        <v>0</v>
      </c>
      <c r="AO58" s="35">
        <f t="shared" si="7"/>
        <v>0</v>
      </c>
    </row>
    <row r="59" spans="1:43" s="54" customFormat="1" ht="30" customHeight="1">
      <c r="A59" s="180">
        <v>11</v>
      </c>
      <c r="B59" s="184" t="s">
        <v>657</v>
      </c>
      <c r="C59" s="184" t="s">
        <v>658</v>
      </c>
      <c r="D59" s="184" t="s">
        <v>44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8"/>
        <v>0</v>
      </c>
      <c r="AK59" s="35">
        <f t="shared" si="9"/>
        <v>0</v>
      </c>
      <c r="AL59" s="35">
        <f t="shared" si="10"/>
        <v>0</v>
      </c>
      <c r="AM59" s="35">
        <f t="shared" si="11"/>
        <v>0</v>
      </c>
      <c r="AN59" s="35">
        <f t="shared" si="6"/>
        <v>0</v>
      </c>
      <c r="AO59" s="35">
        <f t="shared" si="7"/>
        <v>0</v>
      </c>
    </row>
    <row r="60" spans="1:43" s="54" customFormat="1" ht="30" customHeight="1">
      <c r="A60" s="180">
        <v>12</v>
      </c>
      <c r="B60" s="184" t="s">
        <v>659</v>
      </c>
      <c r="C60" s="184" t="s">
        <v>660</v>
      </c>
      <c r="D60" s="184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8"/>
        <v>0</v>
      </c>
      <c r="AK60" s="35">
        <f t="shared" si="9"/>
        <v>0</v>
      </c>
      <c r="AL60" s="35">
        <f t="shared" si="10"/>
        <v>0</v>
      </c>
      <c r="AM60" s="35">
        <f t="shared" si="11"/>
        <v>0</v>
      </c>
      <c r="AN60" s="35">
        <f t="shared" si="6"/>
        <v>0</v>
      </c>
      <c r="AO60" s="35">
        <f t="shared" si="7"/>
        <v>0</v>
      </c>
    </row>
    <row r="61" spans="1:43" s="54" customFormat="1" ht="30" customHeight="1">
      <c r="A61" s="180">
        <v>13</v>
      </c>
      <c r="B61" s="184" t="s">
        <v>661</v>
      </c>
      <c r="C61" s="184" t="s">
        <v>662</v>
      </c>
      <c r="D61" s="184" t="s">
        <v>114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0">
        <v>14</v>
      </c>
      <c r="B62" s="184" t="s">
        <v>663</v>
      </c>
      <c r="C62" s="184" t="s">
        <v>113</v>
      </c>
      <c r="D62" s="184" t="s">
        <v>117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M62" s="35"/>
      <c r="AN62" s="35"/>
      <c r="AO62" s="35"/>
    </row>
    <row r="63" spans="1:43" s="54" customFormat="1" ht="30" customHeight="1">
      <c r="A63" s="180">
        <v>15</v>
      </c>
      <c r="B63" s="184" t="s">
        <v>664</v>
      </c>
      <c r="C63" s="184" t="s">
        <v>71</v>
      </c>
      <c r="D63" s="184" t="s">
        <v>665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M63" s="35"/>
      <c r="AN63" s="35"/>
      <c r="AO63" s="35"/>
    </row>
    <row r="64" spans="1:43" s="54" customFormat="1" ht="30" customHeight="1">
      <c r="A64" s="180">
        <v>16</v>
      </c>
      <c r="B64" s="184" t="s">
        <v>666</v>
      </c>
      <c r="C64" s="184" t="s">
        <v>110</v>
      </c>
      <c r="D64" s="184" t="s">
        <v>667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M64" s="35"/>
      <c r="AN64" s="35"/>
      <c r="AO64" s="35"/>
    </row>
    <row r="65" spans="1:41" s="54" customFormat="1" ht="30" customHeight="1">
      <c r="A65" s="180">
        <v>17</v>
      </c>
      <c r="B65" s="184" t="s">
        <v>668</v>
      </c>
      <c r="C65" s="184" t="s">
        <v>73</v>
      </c>
      <c r="D65" s="184" t="s">
        <v>78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M65" s="35"/>
      <c r="AN65" s="35"/>
      <c r="AO65" s="35"/>
    </row>
    <row r="66" spans="1:41" s="54" customFormat="1" ht="30" customHeight="1">
      <c r="A66" s="180">
        <v>18</v>
      </c>
      <c r="B66" s="184" t="s">
        <v>669</v>
      </c>
      <c r="C66" s="184" t="s">
        <v>670</v>
      </c>
      <c r="D66" s="184" t="s">
        <v>78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M66" s="35"/>
      <c r="AN66" s="35"/>
      <c r="AO66" s="35"/>
    </row>
    <row r="67" spans="1:41" s="54" customFormat="1" ht="30" customHeight="1">
      <c r="A67" s="180">
        <v>19</v>
      </c>
      <c r="B67" s="184" t="s">
        <v>671</v>
      </c>
      <c r="C67" s="184" t="s">
        <v>672</v>
      </c>
      <c r="D67" s="184" t="s">
        <v>41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M67" s="35"/>
      <c r="AN67" s="35"/>
      <c r="AO67" s="35"/>
    </row>
    <row r="68" spans="1:41" s="54" customFormat="1" ht="30" customHeight="1">
      <c r="A68" s="180">
        <v>20</v>
      </c>
      <c r="B68" s="184" t="s">
        <v>673</v>
      </c>
      <c r="C68" s="184" t="s">
        <v>110</v>
      </c>
      <c r="D68" s="184" t="s">
        <v>118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M68" s="35"/>
      <c r="AN68" s="35"/>
      <c r="AO68" s="35"/>
    </row>
    <row r="69" spans="1:41" s="54" customFormat="1" ht="30.75" customHeight="1">
      <c r="A69" s="180">
        <v>21</v>
      </c>
      <c r="B69" s="184" t="s">
        <v>674</v>
      </c>
      <c r="C69" s="184" t="s">
        <v>675</v>
      </c>
      <c r="D69" s="184" t="s">
        <v>676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M69" s="35"/>
      <c r="AN69" s="35"/>
      <c r="AO69" s="35"/>
    </row>
    <row r="70" spans="1:41" s="54" customFormat="1" ht="30.75" customHeight="1">
      <c r="A70" s="180">
        <v>22</v>
      </c>
      <c r="B70" s="184" t="s">
        <v>677</v>
      </c>
      <c r="C70" s="184" t="s">
        <v>678</v>
      </c>
      <c r="D70" s="184" t="s">
        <v>70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M70" s="35"/>
      <c r="AN70" s="35"/>
      <c r="AO70" s="35"/>
    </row>
    <row r="71" spans="1:41" ht="51" customHeight="1">
      <c r="A71" s="180">
        <v>23</v>
      </c>
      <c r="B71" s="184" t="s">
        <v>679</v>
      </c>
      <c r="C71" s="184" t="s">
        <v>680</v>
      </c>
      <c r="D71" s="184" t="s">
        <v>32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M71" s="35"/>
      <c r="AN71" s="35"/>
      <c r="AO71" s="35"/>
    </row>
    <row r="72" spans="1:41">
      <c r="A72" s="180">
        <v>24</v>
      </c>
      <c r="B72" s="184" t="s">
        <v>681</v>
      </c>
      <c r="C72" s="184" t="s">
        <v>200</v>
      </c>
      <c r="D72" s="184" t="s">
        <v>89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>
      <c r="A73" s="180">
        <v>25</v>
      </c>
      <c r="B73" s="184" t="s">
        <v>682</v>
      </c>
      <c r="C73" s="184" t="s">
        <v>64</v>
      </c>
      <c r="D73" s="184" t="s">
        <v>72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>
      <c r="A74" s="180">
        <v>26</v>
      </c>
      <c r="B74" s="184" t="s">
        <v>683</v>
      </c>
      <c r="C74" s="184" t="s">
        <v>33</v>
      </c>
      <c r="D74" s="184" t="s">
        <v>38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8"/>
        <v>0</v>
      </c>
      <c r="AK74" s="35">
        <f t="shared" si="9"/>
        <v>0</v>
      </c>
      <c r="AL74" s="35">
        <f t="shared" si="10"/>
        <v>0</v>
      </c>
      <c r="AM74" s="35">
        <f t="shared" ref="AM74:AM83" si="12">COUNTIF(H86:AL86,"CT")</f>
        <v>0</v>
      </c>
      <c r="AN74" s="35">
        <f t="shared" si="6"/>
        <v>0</v>
      </c>
      <c r="AO74" s="35">
        <f t="shared" si="7"/>
        <v>0</v>
      </c>
    </row>
    <row r="75" spans="1:41">
      <c r="A75" s="180">
        <v>27</v>
      </c>
      <c r="B75" s="184" t="s">
        <v>684</v>
      </c>
      <c r="C75" s="184" t="s">
        <v>685</v>
      </c>
      <c r="D75" s="184" t="s">
        <v>57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8"/>
        <v>0</v>
      </c>
      <c r="AK75" s="35">
        <f t="shared" si="9"/>
        <v>0</v>
      </c>
      <c r="AL75" s="35">
        <f t="shared" si="10"/>
        <v>0</v>
      </c>
      <c r="AM75" s="35">
        <f t="shared" si="12"/>
        <v>0</v>
      </c>
      <c r="AN75" s="35">
        <f t="shared" si="6"/>
        <v>0</v>
      </c>
      <c r="AO75" s="35">
        <f t="shared" si="7"/>
        <v>0</v>
      </c>
    </row>
    <row r="76" spans="1:41">
      <c r="A76" s="180">
        <v>28</v>
      </c>
      <c r="B76" s="184" t="s">
        <v>686</v>
      </c>
      <c r="C76" s="184" t="s">
        <v>687</v>
      </c>
      <c r="D76" s="184" t="s">
        <v>95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8"/>
        <v>0</v>
      </c>
      <c r="AK76" s="35">
        <f t="shared" si="9"/>
        <v>0</v>
      </c>
      <c r="AL76" s="35">
        <f t="shared" si="10"/>
        <v>0</v>
      </c>
      <c r="AM76" s="35">
        <f t="shared" si="12"/>
        <v>0</v>
      </c>
      <c r="AN76" s="35">
        <f t="shared" si="6"/>
        <v>0</v>
      </c>
      <c r="AO76" s="35">
        <f t="shared" si="7"/>
        <v>0</v>
      </c>
    </row>
    <row r="77" spans="1:41">
      <c r="A77" s="180">
        <v>29</v>
      </c>
      <c r="B77" s="184" t="s">
        <v>688</v>
      </c>
      <c r="C77" s="184" t="s">
        <v>110</v>
      </c>
      <c r="D77" s="184" t="s">
        <v>689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8"/>
        <v>0</v>
      </c>
      <c r="AK77" s="35">
        <f t="shared" si="9"/>
        <v>0</v>
      </c>
      <c r="AL77" s="35">
        <f t="shared" si="10"/>
        <v>0</v>
      </c>
      <c r="AM77" s="35">
        <f t="shared" si="12"/>
        <v>0</v>
      </c>
      <c r="AN77" s="35">
        <f t="shared" si="6"/>
        <v>0</v>
      </c>
      <c r="AO77" s="35">
        <f t="shared" si="7"/>
        <v>0</v>
      </c>
    </row>
    <row r="78" spans="1:41">
      <c r="A78" s="180">
        <v>30</v>
      </c>
      <c r="B78" s="184" t="s">
        <v>690</v>
      </c>
      <c r="C78" s="184" t="s">
        <v>33</v>
      </c>
      <c r="D78" s="184" t="s">
        <v>86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8"/>
        <v>0</v>
      </c>
      <c r="AK78" s="35">
        <f t="shared" si="9"/>
        <v>0</v>
      </c>
      <c r="AL78" s="35">
        <f t="shared" si="10"/>
        <v>0</v>
      </c>
      <c r="AM78" s="35">
        <f t="shared" si="12"/>
        <v>0</v>
      </c>
      <c r="AN78" s="35">
        <f t="shared" si="6"/>
        <v>0</v>
      </c>
      <c r="AO78" s="35">
        <f t="shared" si="7"/>
        <v>0</v>
      </c>
    </row>
    <row r="79" spans="1:41" ht="36">
      <c r="A79" s="180">
        <v>31</v>
      </c>
      <c r="B79" s="184" t="s">
        <v>691</v>
      </c>
      <c r="C79" s="184" t="s">
        <v>692</v>
      </c>
      <c r="D79" s="184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8"/>
        <v>0</v>
      </c>
      <c r="AK79" s="35">
        <f t="shared" si="9"/>
        <v>0</v>
      </c>
      <c r="AL79" s="35">
        <f t="shared" si="10"/>
        <v>0</v>
      </c>
      <c r="AM79" s="35">
        <f t="shared" si="12"/>
        <v>0</v>
      </c>
      <c r="AN79" s="35">
        <f t="shared" si="6"/>
        <v>0</v>
      </c>
      <c r="AO79" s="35">
        <f t="shared" si="7"/>
        <v>0</v>
      </c>
    </row>
    <row r="80" spans="1:41">
      <c r="A80" s="180">
        <v>32</v>
      </c>
      <c r="B80" s="184" t="s">
        <v>693</v>
      </c>
      <c r="C80" s="184" t="s">
        <v>88</v>
      </c>
      <c r="D80" s="184" t="s">
        <v>83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8"/>
        <v>0</v>
      </c>
      <c r="AK80" s="35">
        <f t="shared" si="9"/>
        <v>0</v>
      </c>
      <c r="AL80" s="35">
        <f t="shared" si="10"/>
        <v>0</v>
      </c>
      <c r="AM80" s="35">
        <f t="shared" si="12"/>
        <v>0</v>
      </c>
      <c r="AN80" s="35">
        <f t="shared" si="6"/>
        <v>0</v>
      </c>
      <c r="AO80" s="35">
        <f t="shared" si="7"/>
        <v>0</v>
      </c>
    </row>
    <row r="81" spans="1:41">
      <c r="A81" s="180">
        <v>33</v>
      </c>
      <c r="B81" s="184" t="s">
        <v>694</v>
      </c>
      <c r="C81" s="184" t="s">
        <v>695</v>
      </c>
      <c r="D81" s="184" t="s">
        <v>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8"/>
        <v>0</v>
      </c>
      <c r="AK81" s="35">
        <f t="shared" si="9"/>
        <v>0</v>
      </c>
      <c r="AL81" s="35">
        <f t="shared" si="10"/>
        <v>0</v>
      </c>
      <c r="AM81" s="35">
        <f t="shared" si="12"/>
        <v>0</v>
      </c>
      <c r="AN81" s="35">
        <f t="shared" si="6"/>
        <v>0</v>
      </c>
      <c r="AO81" s="35">
        <f t="shared" si="7"/>
        <v>0</v>
      </c>
    </row>
    <row r="82" spans="1:41">
      <c r="A82" s="180">
        <v>34</v>
      </c>
      <c r="B82" s="184" t="s">
        <v>696</v>
      </c>
      <c r="C82" s="184" t="s">
        <v>697</v>
      </c>
      <c r="D82" s="184" t="s">
        <v>698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8"/>
        <v>0</v>
      </c>
      <c r="AK82" s="35">
        <f t="shared" si="9"/>
        <v>0</v>
      </c>
      <c r="AL82" s="35">
        <f t="shared" si="10"/>
        <v>0</v>
      </c>
      <c r="AM82" s="35">
        <f t="shared" si="12"/>
        <v>0</v>
      </c>
      <c r="AN82" s="35">
        <f t="shared" si="6"/>
        <v>0</v>
      </c>
      <c r="AO82" s="35">
        <f t="shared" si="7"/>
        <v>0</v>
      </c>
    </row>
    <row r="83" spans="1:41">
      <c r="A83" s="180">
        <v>35</v>
      </c>
      <c r="B83" s="184" t="s">
        <v>699</v>
      </c>
      <c r="C83" s="184" t="s">
        <v>700</v>
      </c>
      <c r="D83" s="184" t="s">
        <v>698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8"/>
        <v>0</v>
      </c>
      <c r="AK83" s="35">
        <f t="shared" si="9"/>
        <v>0</v>
      </c>
      <c r="AL83" s="35">
        <f t="shared" si="10"/>
        <v>0</v>
      </c>
      <c r="AM83" s="35">
        <f t="shared" si="12"/>
        <v>0</v>
      </c>
      <c r="AN83" s="3">
        <f>SUM(AN47:AN82)</f>
        <v>0</v>
      </c>
      <c r="AO83" s="3">
        <f>SUM(AO47:AO82)</f>
        <v>0</v>
      </c>
    </row>
    <row r="84" spans="1:41">
      <c r="A84" s="235" t="s">
        <v>12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6"/>
      <c r="AJ84" s="3">
        <f>SUM(AJ49:AJ83)</f>
        <v>0</v>
      </c>
      <c r="AK84" s="3">
        <f>SUM(AK49:AK83)</f>
        <v>0</v>
      </c>
      <c r="AL84" s="3">
        <f>SUM(AL49:AL83)</f>
        <v>0</v>
      </c>
    </row>
    <row r="85" spans="1:41">
      <c r="A85" s="29"/>
      <c r="B85" s="29"/>
      <c r="C85" s="215"/>
      <c r="D85" s="215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5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15"/>
      <c r="D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15"/>
      <c r="D89" s="215"/>
      <c r="E89" s="215"/>
      <c r="F89" s="215"/>
      <c r="G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15"/>
      <c r="D90" s="215"/>
      <c r="E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15"/>
      <c r="D91" s="21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19">
    <mergeCell ref="A1:P1"/>
    <mergeCell ref="Q1:AL1"/>
    <mergeCell ref="A2:P2"/>
    <mergeCell ref="Q2:AL2"/>
    <mergeCell ref="A4:AL4"/>
    <mergeCell ref="C90:E90"/>
    <mergeCell ref="C91:D91"/>
    <mergeCell ref="C89:G89"/>
    <mergeCell ref="C48:D48"/>
    <mergeCell ref="A5:AL5"/>
    <mergeCell ref="AF6:AK6"/>
    <mergeCell ref="C8:D8"/>
    <mergeCell ref="AP50:AQ50"/>
    <mergeCell ref="A84:AI84"/>
    <mergeCell ref="C85:D85"/>
    <mergeCell ref="C88:D88"/>
    <mergeCell ref="AM22:AN22"/>
    <mergeCell ref="A45:AI45"/>
    <mergeCell ref="A47:AI4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22" zoomScale="55" zoomScaleNormal="55" workbookViewId="0">
      <selection activeCell="R44" sqref="R4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852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202" t="s">
        <v>701</v>
      </c>
      <c r="C9" s="203" t="s">
        <v>702</v>
      </c>
      <c r="D9" s="204" t="s">
        <v>77</v>
      </c>
      <c r="E9" s="9"/>
      <c r="F9" s="146"/>
      <c r="G9" s="146"/>
      <c r="H9" s="146"/>
      <c r="I9" s="146" t="s">
        <v>8</v>
      </c>
      <c r="J9" s="146"/>
      <c r="K9" s="146" t="s">
        <v>886</v>
      </c>
      <c r="L9" s="146"/>
      <c r="M9" s="146"/>
      <c r="N9" s="146" t="s">
        <v>8</v>
      </c>
      <c r="O9" s="146"/>
      <c r="P9" s="154" t="s">
        <v>8</v>
      </c>
      <c r="Q9" s="146" t="s">
        <v>8</v>
      </c>
      <c r="R9" s="146" t="s">
        <v>886</v>
      </c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8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202" t="s">
        <v>703</v>
      </c>
      <c r="C10" s="203" t="s">
        <v>122</v>
      </c>
      <c r="D10" s="204" t="s">
        <v>48</v>
      </c>
      <c r="E10" s="9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4"/>
      <c r="Q10" s="146" t="s">
        <v>8</v>
      </c>
      <c r="R10" s="146" t="s">
        <v>8</v>
      </c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44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202" t="s">
        <v>704</v>
      </c>
      <c r="C11" s="203" t="s">
        <v>705</v>
      </c>
      <c r="D11" s="204" t="s">
        <v>48</v>
      </c>
      <c r="E11" s="9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54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202" t="s">
        <v>706</v>
      </c>
      <c r="C12" s="203" t="s">
        <v>64</v>
      </c>
      <c r="D12" s="204" t="s">
        <v>707</v>
      </c>
      <c r="E12" s="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5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202" t="s">
        <v>708</v>
      </c>
      <c r="C13" s="203" t="s">
        <v>264</v>
      </c>
      <c r="D13" s="204" t="s">
        <v>52</v>
      </c>
      <c r="E13" s="9"/>
      <c r="F13" s="146"/>
      <c r="G13" s="146"/>
      <c r="H13" s="146"/>
      <c r="I13" s="146"/>
      <c r="J13" s="146"/>
      <c r="K13" s="146" t="s">
        <v>8</v>
      </c>
      <c r="L13" s="146"/>
      <c r="M13" s="146"/>
      <c r="N13" s="146"/>
      <c r="O13" s="146"/>
      <c r="P13" s="154"/>
      <c r="Q13" s="146" t="s">
        <v>8</v>
      </c>
      <c r="R13" s="146" t="s">
        <v>8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3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202" t="s">
        <v>709</v>
      </c>
      <c r="C14" s="203" t="s">
        <v>710</v>
      </c>
      <c r="D14" s="204" t="s">
        <v>61</v>
      </c>
      <c r="E14" s="9"/>
      <c r="F14" s="146"/>
      <c r="G14" s="146"/>
      <c r="H14" s="146"/>
      <c r="I14" s="146"/>
      <c r="J14" s="146"/>
      <c r="K14" s="146"/>
      <c r="L14" s="146"/>
      <c r="M14" s="146"/>
      <c r="N14" s="146" t="s">
        <v>8</v>
      </c>
      <c r="O14" s="146"/>
      <c r="P14" s="154"/>
      <c r="Q14" s="146" t="s">
        <v>8</v>
      </c>
      <c r="R14" s="146" t="s">
        <v>886</v>
      </c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4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202" t="s">
        <v>711</v>
      </c>
      <c r="C15" s="203" t="s">
        <v>73</v>
      </c>
      <c r="D15" s="204" t="s">
        <v>87</v>
      </c>
      <c r="E15" s="84"/>
      <c r="F15" s="155"/>
      <c r="G15" s="155"/>
      <c r="H15" s="155"/>
      <c r="I15" s="155"/>
      <c r="J15" s="155"/>
      <c r="K15" s="155" t="s">
        <v>9</v>
      </c>
      <c r="L15" s="155"/>
      <c r="M15" s="155"/>
      <c r="N15" s="155"/>
      <c r="O15" s="155"/>
      <c r="P15" s="154"/>
      <c r="Q15" s="155"/>
      <c r="R15" s="155"/>
      <c r="S15" s="155"/>
      <c r="T15" s="14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1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202" t="s">
        <v>712</v>
      </c>
      <c r="C16" s="203" t="s">
        <v>88</v>
      </c>
      <c r="D16" s="204" t="s">
        <v>87</v>
      </c>
      <c r="E16" s="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54"/>
      <c r="Q16" s="146" t="s">
        <v>8</v>
      </c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1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202" t="s">
        <v>713</v>
      </c>
      <c r="C17" s="203" t="s">
        <v>714</v>
      </c>
      <c r="D17" s="204" t="s">
        <v>30</v>
      </c>
      <c r="E17" s="9"/>
      <c r="F17" s="146"/>
      <c r="G17" s="146"/>
      <c r="H17" s="146"/>
      <c r="I17" s="146" t="s">
        <v>8</v>
      </c>
      <c r="J17" s="146"/>
      <c r="K17" s="146"/>
      <c r="L17" s="146"/>
      <c r="M17" s="146"/>
      <c r="N17" s="146"/>
      <c r="O17" s="146"/>
      <c r="P17" s="154"/>
      <c r="Q17" s="146" t="s">
        <v>8</v>
      </c>
      <c r="R17" s="146" t="s">
        <v>8</v>
      </c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3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202" t="s">
        <v>716</v>
      </c>
      <c r="C18" s="203" t="s">
        <v>290</v>
      </c>
      <c r="D18" s="204" t="s">
        <v>114</v>
      </c>
      <c r="E18" s="9"/>
      <c r="F18" s="146"/>
      <c r="G18" s="146" t="s">
        <v>8</v>
      </c>
      <c r="H18" s="146"/>
      <c r="I18" s="146"/>
      <c r="J18" s="146"/>
      <c r="K18" s="146" t="s">
        <v>8</v>
      </c>
      <c r="L18" s="146"/>
      <c r="M18" s="146"/>
      <c r="N18" s="146"/>
      <c r="O18" s="146"/>
      <c r="P18" s="154"/>
      <c r="Q18" s="146" t="s">
        <v>8</v>
      </c>
      <c r="R18" s="146"/>
      <c r="S18" s="146"/>
      <c r="T18" s="146"/>
      <c r="U18" s="148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3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202" t="s">
        <v>874</v>
      </c>
      <c r="C19" s="203" t="s">
        <v>875</v>
      </c>
      <c r="D19" s="204" t="s">
        <v>439</v>
      </c>
      <c r="E19" s="9"/>
      <c r="F19" s="146"/>
      <c r="G19" s="146" t="s">
        <v>8</v>
      </c>
      <c r="H19" s="146"/>
      <c r="I19" s="146"/>
      <c r="J19" s="146"/>
      <c r="K19" s="146" t="s">
        <v>8</v>
      </c>
      <c r="L19" s="146"/>
      <c r="M19" s="146"/>
      <c r="N19" s="146"/>
      <c r="O19" s="146"/>
      <c r="P19" s="154"/>
      <c r="Q19" s="146" t="s">
        <v>8</v>
      </c>
      <c r="R19" s="146"/>
      <c r="S19" s="146"/>
      <c r="T19" s="146"/>
      <c r="U19" s="148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3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202" t="s">
        <v>717</v>
      </c>
      <c r="C20" s="203" t="s">
        <v>718</v>
      </c>
      <c r="D20" s="204" t="s">
        <v>78</v>
      </c>
      <c r="E20" s="9"/>
      <c r="F20" s="146"/>
      <c r="G20" s="146" t="s">
        <v>8</v>
      </c>
      <c r="H20" s="146"/>
      <c r="I20" s="146"/>
      <c r="J20" s="146"/>
      <c r="K20" s="146"/>
      <c r="L20" s="146"/>
      <c r="M20" s="146"/>
      <c r="N20" s="146"/>
      <c r="O20" s="146"/>
      <c r="P20" s="154"/>
      <c r="Q20" s="146" t="s">
        <v>8</v>
      </c>
      <c r="R20" s="146" t="s">
        <v>886</v>
      </c>
      <c r="S20" s="146"/>
      <c r="T20" s="146"/>
      <c r="U20" s="148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4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202" t="s">
        <v>719</v>
      </c>
      <c r="C21" s="203" t="s">
        <v>720</v>
      </c>
      <c r="D21" s="204" t="s">
        <v>721</v>
      </c>
      <c r="E21" s="38"/>
      <c r="F21" s="156"/>
      <c r="G21" s="156"/>
      <c r="H21" s="156"/>
      <c r="I21" s="156" t="s">
        <v>8</v>
      </c>
      <c r="J21" s="156"/>
      <c r="K21" s="156"/>
      <c r="L21" s="156"/>
      <c r="M21" s="156"/>
      <c r="N21" s="156" t="s">
        <v>8</v>
      </c>
      <c r="O21" s="156"/>
      <c r="P21" s="154"/>
      <c r="Q21" s="156" t="s">
        <v>8</v>
      </c>
      <c r="R21" s="156" t="s">
        <v>886</v>
      </c>
      <c r="S21" s="156"/>
      <c r="T21" s="146"/>
      <c r="U21" s="194"/>
      <c r="V21" s="156"/>
      <c r="W21" s="157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3">
        <f t="shared" si="2"/>
        <v>5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202" t="s">
        <v>722</v>
      </c>
      <c r="C22" s="203" t="s">
        <v>611</v>
      </c>
      <c r="D22" s="204" t="s">
        <v>66</v>
      </c>
      <c r="E22" s="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54"/>
      <c r="Q22" s="146"/>
      <c r="R22" s="146"/>
      <c r="S22" s="156"/>
      <c r="T22" s="146"/>
      <c r="U22" s="148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2"/>
      <c r="AN22" s="213"/>
      <c r="AO22" s="57"/>
    </row>
    <row r="23" spans="1:41" s="54" customFormat="1" ht="30" customHeight="1">
      <c r="A23" s="3">
        <v>15</v>
      </c>
      <c r="B23" s="202" t="s">
        <v>723</v>
      </c>
      <c r="C23" s="203" t="s">
        <v>724</v>
      </c>
      <c r="D23" s="204" t="s">
        <v>67</v>
      </c>
      <c r="E23" s="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54"/>
      <c r="Q23" s="146"/>
      <c r="R23" s="146"/>
      <c r="S23" s="146"/>
      <c r="T23" s="146"/>
      <c r="U23" s="148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202" t="s">
        <v>725</v>
      </c>
      <c r="C24" s="203" t="s">
        <v>726</v>
      </c>
      <c r="D24" s="204" t="s">
        <v>42</v>
      </c>
      <c r="E24" s="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54"/>
      <c r="Q24" s="146" t="s">
        <v>8</v>
      </c>
      <c r="R24" s="146"/>
      <c r="S24" s="146"/>
      <c r="T24" s="146"/>
      <c r="U24" s="148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1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202" t="s">
        <v>727</v>
      </c>
      <c r="C25" s="203" t="s">
        <v>50</v>
      </c>
      <c r="D25" s="204" t="s">
        <v>42</v>
      </c>
      <c r="E25" s="9"/>
      <c r="F25" s="146"/>
      <c r="G25" s="146"/>
      <c r="H25" s="146"/>
      <c r="I25" s="146"/>
      <c r="J25" s="146"/>
      <c r="K25" s="146" t="s">
        <v>10</v>
      </c>
      <c r="L25" s="146"/>
      <c r="M25" s="146"/>
      <c r="N25" s="146" t="s">
        <v>8</v>
      </c>
      <c r="O25" s="146"/>
      <c r="P25" s="154"/>
      <c r="Q25" s="146" t="s">
        <v>8</v>
      </c>
      <c r="R25" s="146"/>
      <c r="S25" s="146"/>
      <c r="T25" s="146"/>
      <c r="U25" s="148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2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202" t="s">
        <v>728</v>
      </c>
      <c r="C26" s="203" t="s">
        <v>729</v>
      </c>
      <c r="D26" s="204" t="s">
        <v>730</v>
      </c>
      <c r="E26" s="9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4"/>
      <c r="Q26" s="146" t="s">
        <v>8</v>
      </c>
      <c r="R26" s="146"/>
      <c r="S26" s="146"/>
      <c r="T26" s="146"/>
      <c r="U26" s="148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1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202" t="s">
        <v>731</v>
      </c>
      <c r="C27" s="203" t="s">
        <v>732</v>
      </c>
      <c r="D27" s="204" t="s">
        <v>37</v>
      </c>
      <c r="E27" s="9"/>
      <c r="F27" s="146"/>
      <c r="G27" s="146"/>
      <c r="H27" s="146"/>
      <c r="I27" s="146"/>
      <c r="J27" s="146"/>
      <c r="K27" s="146" t="s">
        <v>886</v>
      </c>
      <c r="L27" s="146"/>
      <c r="M27" s="146"/>
      <c r="N27" s="146" t="s">
        <v>9</v>
      </c>
      <c r="O27" s="146"/>
      <c r="P27" s="154" t="s">
        <v>10</v>
      </c>
      <c r="Q27" s="146" t="s">
        <v>8</v>
      </c>
      <c r="R27" s="146" t="s">
        <v>886</v>
      </c>
      <c r="S27" s="146"/>
      <c r="T27" s="146"/>
      <c r="U27" s="155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5</v>
      </c>
      <c r="AK27" s="3">
        <f t="shared" si="0"/>
        <v>1</v>
      </c>
      <c r="AL27" s="3">
        <f t="shared" si="1"/>
        <v>1</v>
      </c>
      <c r="AM27" s="57"/>
      <c r="AN27" s="57"/>
      <c r="AO27" s="57"/>
    </row>
    <row r="28" spans="1:41" s="54" customFormat="1" ht="30" customHeight="1">
      <c r="A28" s="3">
        <v>20</v>
      </c>
      <c r="B28" s="202" t="s">
        <v>733</v>
      </c>
      <c r="C28" s="203" t="s">
        <v>105</v>
      </c>
      <c r="D28" s="204" t="s">
        <v>89</v>
      </c>
      <c r="E28" s="90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46" t="s">
        <v>8</v>
      </c>
      <c r="R28" s="146" t="s">
        <v>9</v>
      </c>
      <c r="S28" s="146"/>
      <c r="T28" s="146"/>
      <c r="U28" s="148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1</v>
      </c>
      <c r="AK28" s="3">
        <f t="shared" si="0"/>
        <v>1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202" t="s">
        <v>734</v>
      </c>
      <c r="C29" s="203" t="s">
        <v>735</v>
      </c>
      <c r="D29" s="204" t="s">
        <v>119</v>
      </c>
      <c r="E29" s="9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46"/>
      <c r="R29" s="146"/>
      <c r="S29" s="146"/>
      <c r="T29" s="146"/>
      <c r="U29" s="148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202" t="s">
        <v>736</v>
      </c>
      <c r="C30" s="203" t="s">
        <v>737</v>
      </c>
      <c r="D30" s="204" t="s">
        <v>577</v>
      </c>
      <c r="E30" s="90"/>
      <c r="F30" s="146"/>
      <c r="G30" s="146" t="s">
        <v>8</v>
      </c>
      <c r="H30" s="146"/>
      <c r="I30" s="146"/>
      <c r="J30" s="146"/>
      <c r="K30" s="146" t="s">
        <v>8</v>
      </c>
      <c r="L30" s="146"/>
      <c r="M30" s="146"/>
      <c r="N30" s="146"/>
      <c r="O30" s="146"/>
      <c r="P30" s="154"/>
      <c r="Q30" s="146" t="s">
        <v>8</v>
      </c>
      <c r="R30" s="146" t="s">
        <v>8</v>
      </c>
      <c r="S30" s="146"/>
      <c r="T30" s="146"/>
      <c r="U30" s="148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4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202" t="s">
        <v>738</v>
      </c>
      <c r="C31" s="203" t="s">
        <v>739</v>
      </c>
      <c r="D31" s="204" t="s">
        <v>80</v>
      </c>
      <c r="E31" s="90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5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202" t="s">
        <v>740</v>
      </c>
      <c r="C32" s="203" t="s">
        <v>741</v>
      </c>
      <c r="D32" s="204" t="s">
        <v>80</v>
      </c>
      <c r="E32" s="90"/>
      <c r="F32" s="146"/>
      <c r="G32" s="146"/>
      <c r="H32" s="146"/>
      <c r="I32" s="146"/>
      <c r="J32" s="146"/>
      <c r="K32" s="146" t="s">
        <v>8</v>
      </c>
      <c r="L32" s="146"/>
      <c r="M32" s="146"/>
      <c r="N32" s="146"/>
      <c r="O32" s="146"/>
      <c r="P32" s="154"/>
      <c r="Q32" s="146" t="s">
        <v>8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2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202" t="s">
        <v>742</v>
      </c>
      <c r="C33" s="203" t="s">
        <v>168</v>
      </c>
      <c r="D33" s="204" t="s">
        <v>743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54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202" t="s">
        <v>744</v>
      </c>
      <c r="C34" s="203" t="s">
        <v>40</v>
      </c>
      <c r="D34" s="204" t="s">
        <v>72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202" t="s">
        <v>682</v>
      </c>
      <c r="C35" s="203" t="s">
        <v>64</v>
      </c>
      <c r="D35" s="204" t="s">
        <v>72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202" t="s">
        <v>745</v>
      </c>
      <c r="C36" s="203" t="s">
        <v>184</v>
      </c>
      <c r="D36" s="204" t="s">
        <v>56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202" t="s">
        <v>746</v>
      </c>
      <c r="C37" s="203" t="s">
        <v>60</v>
      </c>
      <c r="D37" s="204" t="s">
        <v>180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54"/>
      <c r="Q37" s="146" t="s">
        <v>8</v>
      </c>
      <c r="R37" s="146" t="s">
        <v>8</v>
      </c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2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202" t="s">
        <v>747</v>
      </c>
      <c r="C38" s="203" t="s">
        <v>28</v>
      </c>
      <c r="D38" s="204" t="s">
        <v>57</v>
      </c>
      <c r="E38" s="9"/>
      <c r="F38" s="146"/>
      <c r="G38" s="146" t="s">
        <v>8</v>
      </c>
      <c r="H38" s="146"/>
      <c r="I38" s="146"/>
      <c r="J38" s="146"/>
      <c r="K38" s="146"/>
      <c r="L38" s="146"/>
      <c r="M38" s="146"/>
      <c r="N38" s="146"/>
      <c r="O38" s="146"/>
      <c r="P38" s="154"/>
      <c r="Q38" s="146" t="s">
        <v>8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2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202" t="s">
        <v>748</v>
      </c>
      <c r="C39" s="203" t="s">
        <v>749</v>
      </c>
      <c r="D39" s="204" t="s">
        <v>57</v>
      </c>
      <c r="E39" s="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4"/>
      <c r="Q39" s="146" t="s">
        <v>8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3">
        <f t="shared" si="2"/>
        <v>1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202" t="s">
        <v>750</v>
      </c>
      <c r="C40" s="203" t="s">
        <v>62</v>
      </c>
      <c r="D40" s="204" t="s">
        <v>29</v>
      </c>
      <c r="E40" s="9"/>
      <c r="F40" s="10"/>
      <c r="G40" s="10"/>
      <c r="H40" s="10"/>
      <c r="I40" s="10"/>
      <c r="J40" s="10"/>
      <c r="K40" s="10" t="s">
        <v>886</v>
      </c>
      <c r="L40" s="10"/>
      <c r="M40" s="10"/>
      <c r="N40" s="10" t="s">
        <v>8</v>
      </c>
      <c r="O40" s="10"/>
      <c r="P40" s="10" t="s">
        <v>10</v>
      </c>
      <c r="Q40" s="10" t="s">
        <v>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4</v>
      </c>
      <c r="AK40" s="3">
        <f t="shared" si="0"/>
        <v>0</v>
      </c>
      <c r="AL40" s="3">
        <f t="shared" si="1"/>
        <v>1</v>
      </c>
      <c r="AM40" s="57"/>
      <c r="AN40" s="57"/>
      <c r="AO40" s="57"/>
    </row>
    <row r="41" spans="1:44" s="54" customFormat="1" ht="30" customHeight="1">
      <c r="A41" s="3">
        <v>33</v>
      </c>
      <c r="B41" s="202" t="s">
        <v>751</v>
      </c>
      <c r="C41" s="203" t="s">
        <v>752</v>
      </c>
      <c r="D41" s="204" t="s">
        <v>189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202" t="s">
        <v>753</v>
      </c>
      <c r="C42" s="203" t="s">
        <v>28</v>
      </c>
      <c r="D42" s="204" t="s">
        <v>754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 t="s">
        <v>8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1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30" customHeight="1">
      <c r="A43" s="3">
        <v>35</v>
      </c>
      <c r="B43" s="45"/>
      <c r="C43" s="5" t="s">
        <v>884</v>
      </c>
      <c r="D43" s="6" t="s">
        <v>30</v>
      </c>
      <c r="E43" s="9"/>
      <c r="F43" s="10"/>
      <c r="G43" s="10" t="s">
        <v>8</v>
      </c>
      <c r="H43" s="10"/>
      <c r="I43" s="10"/>
      <c r="J43" s="10"/>
      <c r="K43" s="10" t="s">
        <v>886</v>
      </c>
      <c r="L43" s="10"/>
      <c r="M43" s="10"/>
      <c r="N43" s="10" t="s">
        <v>8</v>
      </c>
      <c r="O43" s="10"/>
      <c r="P43" s="10"/>
      <c r="Q43" s="10" t="s">
        <v>8</v>
      </c>
      <c r="R43" s="10" t="s">
        <v>8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6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4" s="54" customFormat="1" ht="27" customHeight="1">
      <c r="A44" s="3">
        <v>36</v>
      </c>
      <c r="B44" s="45"/>
      <c r="C44" s="5" t="s">
        <v>887</v>
      </c>
      <c r="D44" s="6" t="s">
        <v>26</v>
      </c>
      <c r="E44" s="9"/>
      <c r="F44" s="10"/>
      <c r="G44" s="10"/>
      <c r="H44" s="10"/>
      <c r="I44" s="10"/>
      <c r="J44" s="10"/>
      <c r="K44" s="10" t="s">
        <v>888</v>
      </c>
      <c r="L44" s="10"/>
      <c r="M44" s="10"/>
      <c r="N44" s="10" t="s">
        <v>8</v>
      </c>
      <c r="O44" s="10"/>
      <c r="P44" s="10" t="s">
        <v>9</v>
      </c>
      <c r="Q44" s="10" t="s">
        <v>8</v>
      </c>
      <c r="R44" s="10" t="s">
        <v>886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5</v>
      </c>
      <c r="AK44" s="3">
        <f t="shared" si="0"/>
        <v>1</v>
      </c>
      <c r="AL44" s="3">
        <f t="shared" si="1"/>
        <v>0</v>
      </c>
      <c r="AM44" s="57"/>
      <c r="AN44" s="57"/>
      <c r="AO44" s="57"/>
    </row>
    <row r="45" spans="1:44" s="54" customFormat="1" ht="48" customHeight="1">
      <c r="A45" s="214" t="s">
        <v>12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3">
        <f>SUM(AJ9:AJ44)</f>
        <v>73</v>
      </c>
      <c r="AK45" s="3">
        <f>SUM(AK9:AK44)</f>
        <v>4</v>
      </c>
      <c r="AL45" s="3">
        <f>SUM(AL9:AL44)</f>
        <v>3</v>
      </c>
      <c r="AM45" s="57"/>
      <c r="AN45" s="29"/>
      <c r="AO45" s="29"/>
      <c r="AP45" s="51"/>
      <c r="AQ45" s="51"/>
      <c r="AR45" s="51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  <c r="AO46" s="57"/>
    </row>
    <row r="47" spans="1:44" s="54" customFormat="1" ht="41.25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</row>
    <row r="48" spans="1:44" s="54" customFormat="1" ht="30" customHeight="1">
      <c r="A48" s="3" t="s">
        <v>5</v>
      </c>
      <c r="B48" s="49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</row>
    <row r="49" spans="1:43" s="54" customFormat="1" ht="30" customHeight="1">
      <c r="A49" s="3">
        <v>1</v>
      </c>
      <c r="B49" s="184" t="s">
        <v>701</v>
      </c>
      <c r="C49" s="184" t="s">
        <v>702</v>
      </c>
      <c r="D49" s="184" t="s">
        <v>77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COUNTIF(H49:AL49,"CT")</f>
        <v>0</v>
      </c>
      <c r="AN49" s="35">
        <f>COUNTIF(I49:AM49,"HT")</f>
        <v>0</v>
      </c>
      <c r="AO49" s="35">
        <f>COUNTIF(J49:AN49,"VK")</f>
        <v>0</v>
      </c>
      <c r="AP49" s="212"/>
      <c r="AQ49" s="213"/>
    </row>
    <row r="50" spans="1:43" s="54" customFormat="1" ht="30" customHeight="1">
      <c r="A50" s="3">
        <v>2</v>
      </c>
      <c r="B50" s="184">
        <v>2010090044</v>
      </c>
      <c r="C50" s="184" t="s">
        <v>122</v>
      </c>
      <c r="D50" s="184" t="s">
        <v>48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2" si="3">COUNTIF(E50:AI50,"BT")</f>
        <v>0</v>
      </c>
      <c r="AK50" s="35">
        <f t="shared" ref="AK50:AK82" si="4">COUNTIF(F50:AJ50,"D")</f>
        <v>0</v>
      </c>
      <c r="AL50" s="35">
        <f t="shared" ref="AL50:AL82" si="5">COUNTIF(G50:AK50,"ĐP")</f>
        <v>0</v>
      </c>
      <c r="AM50" s="35">
        <f t="shared" ref="AM50:AM82" si="6">COUNTIF(H50:AL50,"CT")</f>
        <v>0</v>
      </c>
      <c r="AN50" s="35">
        <f t="shared" ref="AN50:AN82" si="7">COUNTIF(I50:AM50,"HT")</f>
        <v>0</v>
      </c>
      <c r="AO50" s="35">
        <f t="shared" ref="AO50:AO82" si="8">COUNTIF(J50:AN50,"VK")</f>
        <v>0</v>
      </c>
      <c r="AP50" s="57"/>
      <c r="AQ50" s="57"/>
    </row>
    <row r="51" spans="1:43" s="54" customFormat="1" ht="30" customHeight="1">
      <c r="A51" s="3">
        <v>3</v>
      </c>
      <c r="B51" s="184" t="s">
        <v>704</v>
      </c>
      <c r="C51" s="184" t="s">
        <v>705</v>
      </c>
      <c r="D51" s="184" t="s">
        <v>48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4</v>
      </c>
      <c r="B52" s="184" t="s">
        <v>706</v>
      </c>
      <c r="C52" s="184" t="s">
        <v>64</v>
      </c>
      <c r="D52" s="184" t="s">
        <v>707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5</v>
      </c>
      <c r="B53" s="184" t="s">
        <v>708</v>
      </c>
      <c r="C53" s="184" t="s">
        <v>264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6</v>
      </c>
      <c r="B54" s="184" t="s">
        <v>709</v>
      </c>
      <c r="C54" s="184" t="s">
        <v>710</v>
      </c>
      <c r="D54" s="184" t="s">
        <v>61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7</v>
      </c>
      <c r="B55" s="184" t="s">
        <v>711</v>
      </c>
      <c r="C55" s="184" t="s">
        <v>73</v>
      </c>
      <c r="D55" s="184" t="s">
        <v>87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8</v>
      </c>
      <c r="B56" s="184" t="s">
        <v>712</v>
      </c>
      <c r="C56" s="184" t="s">
        <v>88</v>
      </c>
      <c r="D56" s="184" t="s">
        <v>87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9</v>
      </c>
      <c r="B57" s="184" t="s">
        <v>713</v>
      </c>
      <c r="C57" s="184" t="s">
        <v>714</v>
      </c>
      <c r="D57" s="184" t="s">
        <v>30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10</v>
      </c>
      <c r="B58" s="184" t="s">
        <v>715</v>
      </c>
      <c r="C58" s="184" t="s">
        <v>611</v>
      </c>
      <c r="D58" s="184" t="s">
        <v>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11</v>
      </c>
      <c r="B59" s="184" t="s">
        <v>716</v>
      </c>
      <c r="C59" s="184" t="s">
        <v>290</v>
      </c>
      <c r="D59" s="184" t="s">
        <v>114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12</v>
      </c>
      <c r="B60" s="184" t="s">
        <v>717</v>
      </c>
      <c r="C60" s="184" t="s">
        <v>718</v>
      </c>
      <c r="D60" s="184" t="s">
        <v>78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3" s="54" customFormat="1" ht="30" customHeight="1">
      <c r="A61" s="3">
        <v>13</v>
      </c>
      <c r="B61" s="184" t="s">
        <v>719</v>
      </c>
      <c r="C61" s="184" t="s">
        <v>720</v>
      </c>
      <c r="D61" s="184" t="s">
        <v>721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3" s="54" customFormat="1" ht="30" customHeight="1">
      <c r="A62" s="3">
        <v>14</v>
      </c>
      <c r="B62" s="184" t="s">
        <v>722</v>
      </c>
      <c r="C62" s="184" t="s">
        <v>611</v>
      </c>
      <c r="D62" s="184" t="s">
        <v>66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12"/>
      <c r="AQ62" s="213"/>
    </row>
    <row r="63" spans="1:43" s="54" customFormat="1" ht="30" customHeight="1">
      <c r="A63" s="3">
        <v>15</v>
      </c>
      <c r="B63" s="184" t="s">
        <v>723</v>
      </c>
      <c r="C63" s="184" t="s">
        <v>724</v>
      </c>
      <c r="D63" s="184" t="s">
        <v>67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16</v>
      </c>
      <c r="B64" s="184" t="s">
        <v>725</v>
      </c>
      <c r="C64" s="184" t="s">
        <v>726</v>
      </c>
      <c r="D64" s="18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17</v>
      </c>
      <c r="B65" s="184" t="s">
        <v>727</v>
      </c>
      <c r="C65" s="184" t="s">
        <v>50</v>
      </c>
      <c r="D65" s="184" t="s">
        <v>42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18</v>
      </c>
      <c r="B66" s="184" t="s">
        <v>728</v>
      </c>
      <c r="C66" s="184" t="s">
        <v>729</v>
      </c>
      <c r="D66" s="184" t="s">
        <v>730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19</v>
      </c>
      <c r="B67" s="184" t="s">
        <v>731</v>
      </c>
      <c r="C67" s="184" t="s">
        <v>732</v>
      </c>
      <c r="D67" s="184" t="s">
        <v>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15</v>
      </c>
      <c r="AF67" s="10"/>
      <c r="AG67" s="10"/>
      <c r="AH67" s="10"/>
      <c r="AI67" s="10"/>
      <c r="AJ67" s="35">
        <f t="shared" si="3"/>
        <v>0</v>
      </c>
      <c r="AK67" s="35">
        <f t="shared" si="4"/>
        <v>1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20</v>
      </c>
      <c r="B68" s="184" t="s">
        <v>733</v>
      </c>
      <c r="C68" s="184" t="s">
        <v>105</v>
      </c>
      <c r="D68" s="184" t="s">
        <v>89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21</v>
      </c>
      <c r="B69" s="184" t="s">
        <v>734</v>
      </c>
      <c r="C69" s="184" t="s">
        <v>735</v>
      </c>
      <c r="D69" s="184" t="s">
        <v>119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22</v>
      </c>
      <c r="B70" s="184" t="s">
        <v>736</v>
      </c>
      <c r="C70" s="184" t="s">
        <v>737</v>
      </c>
      <c r="D70" s="184" t="s">
        <v>577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23</v>
      </c>
      <c r="B71" s="184" t="s">
        <v>738</v>
      </c>
      <c r="C71" s="184" t="s">
        <v>739</v>
      </c>
      <c r="D71" s="184" t="s">
        <v>80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24</v>
      </c>
      <c r="B72" s="184" t="s">
        <v>740</v>
      </c>
      <c r="C72" s="184" t="s">
        <v>741</v>
      </c>
      <c r="D72" s="184" t="s">
        <v>80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25</v>
      </c>
      <c r="B73" s="184" t="s">
        <v>742</v>
      </c>
      <c r="C73" s="184" t="s">
        <v>168</v>
      </c>
      <c r="D73" s="184" t="s">
        <v>743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26</v>
      </c>
      <c r="B74" s="184" t="s">
        <v>744</v>
      </c>
      <c r="C74" s="184" t="s">
        <v>40</v>
      </c>
      <c r="D74" s="184" t="s">
        <v>72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27</v>
      </c>
      <c r="B75" s="184" t="s">
        <v>745</v>
      </c>
      <c r="C75" s="184" t="s">
        <v>184</v>
      </c>
      <c r="D75" s="184" t="s">
        <v>56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28</v>
      </c>
      <c r="B76" s="184" t="s">
        <v>746</v>
      </c>
      <c r="C76" s="184" t="s">
        <v>60</v>
      </c>
      <c r="D76" s="184" t="s">
        <v>180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29</v>
      </c>
      <c r="B77" s="184" t="s">
        <v>747</v>
      </c>
      <c r="C77" s="184" t="s">
        <v>28</v>
      </c>
      <c r="D77" s="18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30</v>
      </c>
      <c r="B78" s="184" t="s">
        <v>748</v>
      </c>
      <c r="C78" s="184" t="s">
        <v>749</v>
      </c>
      <c r="D78" s="184" t="s">
        <v>57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" customHeight="1">
      <c r="A79" s="3">
        <v>31</v>
      </c>
      <c r="B79" s="184" t="s">
        <v>750</v>
      </c>
      <c r="C79" s="184" t="s">
        <v>62</v>
      </c>
      <c r="D79" s="184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" customHeight="1">
      <c r="A80" s="3">
        <v>32</v>
      </c>
      <c r="B80" s="184" t="s">
        <v>751</v>
      </c>
      <c r="C80" s="184" t="s">
        <v>752</v>
      </c>
      <c r="D80" s="184" t="s">
        <v>189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.75" customHeight="1">
      <c r="A81" s="3">
        <v>33</v>
      </c>
      <c r="B81" s="184" t="s">
        <v>753</v>
      </c>
      <c r="C81" s="184" t="s">
        <v>28</v>
      </c>
      <c r="D81" s="184" t="s">
        <v>754</v>
      </c>
      <c r="E81" s="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.75" customHeight="1">
      <c r="A82" s="3">
        <v>34</v>
      </c>
      <c r="B82" s="49"/>
      <c r="C82" s="11"/>
      <c r="D82" s="1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51" customHeight="1">
      <c r="A83" s="214" t="s">
        <v>12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3">
        <f t="shared" ref="AJ83:AO83" si="9">SUM(AJ49:AJ82)</f>
        <v>0</v>
      </c>
      <c r="AK83" s="3">
        <f t="shared" si="9"/>
        <v>1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9"/>
      <c r="B84" s="29"/>
      <c r="C84" s="215"/>
      <c r="D84" s="215"/>
      <c r="H84" s="60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5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5"/>
      <c r="D87" s="215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5"/>
      <c r="D88" s="215"/>
      <c r="E88" s="215"/>
      <c r="F88" s="215"/>
      <c r="G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 ht="15.75" customHeight="1">
      <c r="C89" s="215"/>
      <c r="D89" s="215"/>
      <c r="E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 ht="15.75" customHeight="1">
      <c r="C90" s="215"/>
      <c r="D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89:E89"/>
    <mergeCell ref="C90:D90"/>
    <mergeCell ref="C88:G88"/>
    <mergeCell ref="C48:D48"/>
    <mergeCell ref="AP49:AQ49"/>
    <mergeCell ref="AP62:AQ62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" zoomScale="55" zoomScaleNormal="55" workbookViewId="0">
      <selection activeCell="T38" sqref="T3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853</v>
      </c>
      <c r="AG6" s="221"/>
      <c r="AH6" s="221"/>
      <c r="AI6" s="221"/>
      <c r="AJ6" s="221"/>
      <c r="AK6" s="221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19" t="s">
        <v>755</v>
      </c>
      <c r="C9" s="210" t="s">
        <v>98</v>
      </c>
      <c r="D9" s="211" t="s">
        <v>26</v>
      </c>
      <c r="E9" s="9"/>
      <c r="F9" s="10"/>
      <c r="G9" s="10"/>
      <c r="H9" s="10"/>
      <c r="I9" s="10"/>
      <c r="J9" s="10"/>
      <c r="K9" s="10"/>
      <c r="L9" s="10"/>
      <c r="M9" s="10" t="s">
        <v>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52" customFormat="1" ht="30" customHeight="1">
      <c r="A10" s="82">
        <v>2</v>
      </c>
      <c r="B10" s="119" t="s">
        <v>756</v>
      </c>
      <c r="C10" s="205" t="s">
        <v>757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2" t="s">
        <v>599</v>
      </c>
      <c r="C11" s="203" t="s">
        <v>33</v>
      </c>
      <c r="D11" s="204" t="s">
        <v>600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52" customFormat="1" ht="30" customHeight="1">
      <c r="A12" s="3">
        <v>4</v>
      </c>
      <c r="B12" s="119" t="s">
        <v>758</v>
      </c>
      <c r="C12" s="205" t="s">
        <v>759</v>
      </c>
      <c r="D12" s="206" t="s">
        <v>49</v>
      </c>
      <c r="E12" s="9"/>
      <c r="F12" s="10"/>
      <c r="G12" s="10"/>
      <c r="H12" s="10"/>
      <c r="I12" s="10"/>
      <c r="J12" s="10"/>
      <c r="K12" s="10"/>
      <c r="L12" s="10"/>
      <c r="M12" s="10" t="s">
        <v>8</v>
      </c>
      <c r="N12" s="10"/>
      <c r="O12" s="10"/>
      <c r="P12" s="10"/>
      <c r="Q12" s="10"/>
      <c r="R12" s="10" t="s">
        <v>8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52" customFormat="1" ht="30" customHeight="1">
      <c r="A13" s="3">
        <v>5</v>
      </c>
      <c r="B13" s="119" t="s">
        <v>760</v>
      </c>
      <c r="C13" s="205" t="s">
        <v>40</v>
      </c>
      <c r="D13" s="206" t="s">
        <v>51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52" customFormat="1" ht="30" customHeight="1">
      <c r="A14" s="3">
        <v>6</v>
      </c>
      <c r="B14" s="119" t="s">
        <v>761</v>
      </c>
      <c r="C14" s="205" t="s">
        <v>286</v>
      </c>
      <c r="D14" s="206" t="s">
        <v>52</v>
      </c>
      <c r="E14" s="9"/>
      <c r="F14" s="10" t="s">
        <v>8</v>
      </c>
      <c r="G14" s="10"/>
      <c r="H14" s="10" t="s">
        <v>8</v>
      </c>
      <c r="I14" s="10" t="s">
        <v>8</v>
      </c>
      <c r="J14" s="10"/>
      <c r="K14" s="10" t="s">
        <v>8</v>
      </c>
      <c r="L14" s="10"/>
      <c r="M14" s="10" t="s">
        <v>8</v>
      </c>
      <c r="N14" s="10"/>
      <c r="O14" s="10"/>
      <c r="P14" s="10"/>
      <c r="Q14" s="10" t="s">
        <v>9</v>
      </c>
      <c r="R14" s="10" t="s">
        <v>8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6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52" customFormat="1" ht="30" customHeight="1">
      <c r="A15" s="3">
        <v>7</v>
      </c>
      <c r="B15" s="119" t="s">
        <v>762</v>
      </c>
      <c r="C15" s="205" t="s">
        <v>98</v>
      </c>
      <c r="D15" s="206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9" t="s">
        <v>763</v>
      </c>
      <c r="C16" s="205" t="s">
        <v>110</v>
      </c>
      <c r="D16" s="206" t="s">
        <v>61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9" t="s">
        <v>764</v>
      </c>
      <c r="C17" s="205" t="s">
        <v>68</v>
      </c>
      <c r="D17" s="206" t="s">
        <v>87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9" t="s">
        <v>765</v>
      </c>
      <c r="C18" s="205" t="s">
        <v>318</v>
      </c>
      <c r="D18" s="206" t="s">
        <v>30</v>
      </c>
      <c r="E18" s="9"/>
      <c r="F18" s="10" t="s">
        <v>8</v>
      </c>
      <c r="G18" s="10"/>
      <c r="H18" s="10" t="s">
        <v>8</v>
      </c>
      <c r="I18" s="10" t="s">
        <v>8</v>
      </c>
      <c r="J18" s="10"/>
      <c r="K18" s="10" t="s">
        <v>8</v>
      </c>
      <c r="L18" s="10"/>
      <c r="M18" s="10" t="s">
        <v>8</v>
      </c>
      <c r="N18" s="10"/>
      <c r="O18" s="10"/>
      <c r="P18" s="10" t="s">
        <v>8</v>
      </c>
      <c r="Q18" s="10"/>
      <c r="R18" s="10" t="s">
        <v>8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7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9" t="s">
        <v>766</v>
      </c>
      <c r="C19" s="205" t="s">
        <v>767</v>
      </c>
      <c r="D19" s="206" t="s">
        <v>26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9" t="s">
        <v>768</v>
      </c>
      <c r="C20" s="205" t="s">
        <v>216</v>
      </c>
      <c r="D20" s="206" t="s">
        <v>210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9" t="s">
        <v>769</v>
      </c>
      <c r="C21" s="205" t="s">
        <v>31</v>
      </c>
      <c r="D21" s="206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 t="s">
        <v>9</v>
      </c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1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9" t="s">
        <v>770</v>
      </c>
      <c r="C22" s="205" t="s">
        <v>771</v>
      </c>
      <c r="D22" s="206" t="s">
        <v>53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9"/>
      <c r="AN22" s="220"/>
      <c r="AO22" s="65"/>
    </row>
    <row r="23" spans="1:41" s="52" customFormat="1" ht="30" customHeight="1">
      <c r="A23" s="3">
        <v>15</v>
      </c>
      <c r="B23" s="119" t="s">
        <v>772</v>
      </c>
      <c r="C23" s="205" t="s">
        <v>773</v>
      </c>
      <c r="D23" s="206" t="s">
        <v>439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9" t="s">
        <v>774</v>
      </c>
      <c r="C24" s="205" t="s">
        <v>775</v>
      </c>
      <c r="D24" s="206" t="s">
        <v>114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9" t="s">
        <v>776</v>
      </c>
      <c r="C25" s="205" t="s">
        <v>76</v>
      </c>
      <c r="D25" s="206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9" t="s">
        <v>777</v>
      </c>
      <c r="C26" s="205" t="s">
        <v>126</v>
      </c>
      <c r="D26" s="206" t="s">
        <v>41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9" t="s">
        <v>779</v>
      </c>
      <c r="C27" s="205" t="s">
        <v>780</v>
      </c>
      <c r="D27" s="206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9" t="s">
        <v>781</v>
      </c>
      <c r="C28" s="205" t="s">
        <v>62</v>
      </c>
      <c r="D28" s="206" t="s">
        <v>782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202" t="s">
        <v>618</v>
      </c>
      <c r="C29" s="203" t="s">
        <v>96</v>
      </c>
      <c r="D29" s="204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9" t="s">
        <v>783</v>
      </c>
      <c r="C30" s="205" t="s">
        <v>784</v>
      </c>
      <c r="D30" s="206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9" t="s">
        <v>785</v>
      </c>
      <c r="C31" s="205" t="s">
        <v>625</v>
      </c>
      <c r="D31" s="206" t="s">
        <v>42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9" t="s">
        <v>786</v>
      </c>
      <c r="C32" s="205" t="s">
        <v>101</v>
      </c>
      <c r="D32" s="206" t="s">
        <v>730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9" t="s">
        <v>787</v>
      </c>
      <c r="C33" s="205" t="s">
        <v>81</v>
      </c>
      <c r="D33" s="206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9" t="s">
        <v>788</v>
      </c>
      <c r="C34" s="205" t="s">
        <v>789</v>
      </c>
      <c r="D34" s="206" t="s">
        <v>72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9" t="s">
        <v>790</v>
      </c>
      <c r="C35" s="205" t="s">
        <v>791</v>
      </c>
      <c r="D35" s="206" t="s">
        <v>56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9" t="s">
        <v>792</v>
      </c>
      <c r="C36" s="205" t="s">
        <v>793</v>
      </c>
      <c r="D36" s="206" t="s">
        <v>180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9" t="s">
        <v>794</v>
      </c>
      <c r="C37" s="205" t="s">
        <v>604</v>
      </c>
      <c r="D37" s="206" t="s">
        <v>91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">
        <v>8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1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19" t="s">
        <v>795</v>
      </c>
      <c r="C38" s="205" t="s">
        <v>796</v>
      </c>
      <c r="D38" s="206" t="s">
        <v>86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19" t="s">
        <v>799</v>
      </c>
      <c r="C39" s="205" t="s">
        <v>800</v>
      </c>
      <c r="D39" s="206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19" t="s">
        <v>801</v>
      </c>
      <c r="C40" s="205" t="s">
        <v>68</v>
      </c>
      <c r="D40" s="206" t="s">
        <v>637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 t="s">
        <v>9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1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19" t="s">
        <v>802</v>
      </c>
      <c r="C41" s="205" t="s">
        <v>803</v>
      </c>
      <c r="D41" s="206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 t="s">
        <v>882</v>
      </c>
      <c r="D42" s="6" t="s">
        <v>106</v>
      </c>
      <c r="E42" s="9"/>
      <c r="F42" s="10" t="s">
        <v>8</v>
      </c>
      <c r="G42" s="10"/>
      <c r="H42" s="10" t="s">
        <v>8</v>
      </c>
      <c r="I42" s="10" t="s">
        <v>8</v>
      </c>
      <c r="J42" s="10"/>
      <c r="K42" s="10" t="s">
        <v>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4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 t="s">
        <v>200</v>
      </c>
      <c r="D43" s="6" t="s">
        <v>89</v>
      </c>
      <c r="E43" s="9"/>
      <c r="F43" s="10"/>
      <c r="G43" s="10"/>
      <c r="H43" s="10"/>
      <c r="I43" s="10"/>
      <c r="J43" s="10"/>
      <c r="K43" s="10"/>
      <c r="L43" s="10"/>
      <c r="M43" s="10" t="s">
        <v>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1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3">
        <f>SUM(AJ9:AJ53)</f>
        <v>21</v>
      </c>
      <c r="AK54" s="3">
        <f>SUM(AK9:AK53)</f>
        <v>5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4" t="s">
        <v>755</v>
      </c>
      <c r="C58" s="184" t="s">
        <v>98</v>
      </c>
      <c r="D58" s="184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52" customFormat="1" ht="30" customHeight="1">
      <c r="A59" s="3">
        <v>2</v>
      </c>
      <c r="B59" s="184" t="s">
        <v>756</v>
      </c>
      <c r="C59" s="184" t="s">
        <v>757</v>
      </c>
      <c r="D59" s="184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4" t="s">
        <v>758</v>
      </c>
      <c r="C60" s="184" t="s">
        <v>759</v>
      </c>
      <c r="D60" s="184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4" t="s">
        <v>760</v>
      </c>
      <c r="C61" s="184" t="s">
        <v>40</v>
      </c>
      <c r="D61" s="184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4" t="s">
        <v>761</v>
      </c>
      <c r="C62" s="184" t="s">
        <v>286</v>
      </c>
      <c r="D62" s="184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4" t="s">
        <v>762</v>
      </c>
      <c r="C63" s="184" t="s">
        <v>98</v>
      </c>
      <c r="D63" s="184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4" t="s">
        <v>763</v>
      </c>
      <c r="C64" s="184" t="s">
        <v>110</v>
      </c>
      <c r="D64" s="18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4" t="s">
        <v>764</v>
      </c>
      <c r="C65" s="184" t="s">
        <v>68</v>
      </c>
      <c r="D65" s="184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4" t="s">
        <v>765</v>
      </c>
      <c r="C66" s="184" t="s">
        <v>318</v>
      </c>
      <c r="D66" s="184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4" t="s">
        <v>766</v>
      </c>
      <c r="C67" s="184" t="s">
        <v>767</v>
      </c>
      <c r="D67" s="184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4" t="s">
        <v>768</v>
      </c>
      <c r="C68" s="184" t="s">
        <v>216</v>
      </c>
      <c r="D68" s="184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4" t="s">
        <v>769</v>
      </c>
      <c r="C69" s="184" t="s">
        <v>31</v>
      </c>
      <c r="D69" s="184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4" t="s">
        <v>770</v>
      </c>
      <c r="C70" s="184" t="s">
        <v>771</v>
      </c>
      <c r="D70" s="184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4" t="s">
        <v>772</v>
      </c>
      <c r="C71" s="184" t="s">
        <v>773</v>
      </c>
      <c r="D71" s="184" t="s">
        <v>439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20"/>
    </row>
    <row r="72" spans="1:43" s="52" customFormat="1" ht="30" customHeight="1">
      <c r="A72" s="3">
        <v>15</v>
      </c>
      <c r="B72" s="184" t="s">
        <v>774</v>
      </c>
      <c r="C72" s="184" t="s">
        <v>775</v>
      </c>
      <c r="D72" s="184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4" t="s">
        <v>776</v>
      </c>
      <c r="C73" s="184" t="s">
        <v>76</v>
      </c>
      <c r="D73" s="184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4" t="s">
        <v>777</v>
      </c>
      <c r="C74" s="184" t="s">
        <v>126</v>
      </c>
      <c r="D74" s="184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4" t="s">
        <v>778</v>
      </c>
      <c r="C75" s="184" t="s">
        <v>71</v>
      </c>
      <c r="D75" s="184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4" t="s">
        <v>779</v>
      </c>
      <c r="C76" s="184" t="s">
        <v>780</v>
      </c>
      <c r="D76" s="184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4" t="s">
        <v>781</v>
      </c>
      <c r="C77" s="184" t="s">
        <v>62</v>
      </c>
      <c r="D77" s="184" t="s">
        <v>782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4" t="s">
        <v>783</v>
      </c>
      <c r="C78" s="184" t="s">
        <v>784</v>
      </c>
      <c r="D78" s="184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4" t="s">
        <v>785</v>
      </c>
      <c r="C79" s="184" t="s">
        <v>625</v>
      </c>
      <c r="D79" s="184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4" t="s">
        <v>786</v>
      </c>
      <c r="C80" s="184" t="s">
        <v>101</v>
      </c>
      <c r="D80" s="184" t="s">
        <v>730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4" t="s">
        <v>787</v>
      </c>
      <c r="C81" s="184" t="s">
        <v>81</v>
      </c>
      <c r="D81" s="184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4" t="s">
        <v>788</v>
      </c>
      <c r="C82" s="184" t="s">
        <v>789</v>
      </c>
      <c r="D82" s="184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4" t="s">
        <v>790</v>
      </c>
      <c r="C83" s="184" t="s">
        <v>791</v>
      </c>
      <c r="D83" s="184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4" t="s">
        <v>792</v>
      </c>
      <c r="C84" s="184" t="s">
        <v>793</v>
      </c>
      <c r="D84" s="184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4" t="s">
        <v>794</v>
      </c>
      <c r="C85" s="184" t="s">
        <v>604</v>
      </c>
      <c r="D85" s="184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4" t="s">
        <v>795</v>
      </c>
      <c r="C86" s="184" t="s">
        <v>796</v>
      </c>
      <c r="D86" s="184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4" t="s">
        <v>797</v>
      </c>
      <c r="C87" s="184" t="s">
        <v>798</v>
      </c>
      <c r="D87" s="184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4" t="s">
        <v>799</v>
      </c>
      <c r="C88" s="184" t="s">
        <v>800</v>
      </c>
      <c r="D88" s="184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4" t="s">
        <v>801</v>
      </c>
      <c r="C89" s="184" t="s">
        <v>68</v>
      </c>
      <c r="D89" s="184" t="s">
        <v>637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4" t="s">
        <v>802</v>
      </c>
      <c r="C90" s="184" t="s">
        <v>803</v>
      </c>
      <c r="D90" s="184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2019-02-19T05:38:52Z</cp:lastPrinted>
  <dcterms:created xsi:type="dcterms:W3CDTF">2001-09-21T17:17:00Z</dcterms:created>
  <dcterms:modified xsi:type="dcterms:W3CDTF">2020-11-16T04:00:08Z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