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7" activeTab="1"/>
  </bookViews>
  <sheets>
    <sheet name="THUD 20.2" sheetId="249" r:id="rId1"/>
    <sheet name="THUD20.3" sheetId="250" r:id="rId2"/>
    <sheet name="TQW20" sheetId="260" r:id="rId3"/>
    <sheet name="CĐT20" sheetId="276" r:id="rId4"/>
    <sheet name="PCMT20" sheetId="255" r:id="rId5"/>
    <sheet name="TKĐH 20.1" sheetId="256" r:id="rId6"/>
    <sheet name="TKĐH 20.2" sheetId="257" r:id="rId7"/>
    <sheet name="TKĐH20.3" sheetId="277" r:id="rId8"/>
    <sheet name="THUD19.1" sheetId="265" r:id="rId9"/>
    <sheet name="THUD19.2" sheetId="266" r:id="rId10"/>
    <sheet name="THUD19.3" sheetId="267" r:id="rId11"/>
    <sheet name="TQW19.1" sheetId="268" r:id="rId12"/>
    <sheet name="TQW19.2" sheetId="269" r:id="rId13"/>
    <sheet name="PCMT19" sheetId="270" r:id="rId14"/>
    <sheet name="CĐT19" sheetId="271" r:id="rId15"/>
    <sheet name="ĐTCN 19" sheetId="273" r:id="rId16"/>
    <sheet name="Sheet13" sheetId="275" r:id="rId17"/>
  </sheets>
  <definedNames>
    <definedName name="_xlnm._FilterDatabase" localSheetId="14" hidden="1">CĐT19!$A$8:$AL$66</definedName>
    <definedName name="_xlnm._FilterDatabase" localSheetId="15" hidden="1">'ĐTCN 19'!$A$8:$AL$32</definedName>
    <definedName name="_xlnm._FilterDatabase" localSheetId="13" hidden="1">PCMT19!$A$8:$AL$62</definedName>
    <definedName name="_xlnm._FilterDatabase" localSheetId="4" hidden="1">PCMT20!$A$8:$AL$65</definedName>
    <definedName name="_xlnm._FilterDatabase" localSheetId="0" hidden="1">'THUD 20.2'!$A$8:$AL$86</definedName>
    <definedName name="_xlnm._FilterDatabase" localSheetId="8" hidden="1">THUD19.1!$A$8:$AL$66</definedName>
    <definedName name="_xlnm._FilterDatabase" localSheetId="9" hidden="1">THUD19.2!$A$8:$AL$62</definedName>
    <definedName name="_xlnm._FilterDatabase" localSheetId="10" hidden="1">THUD19.3!$A$8:$AL$66</definedName>
    <definedName name="_xlnm._FilterDatabase" localSheetId="1" hidden="1">THUD20.3!$A$8:$AL$85</definedName>
    <definedName name="_xlnm._FilterDatabase" localSheetId="5" hidden="1">'TKĐH 20.1'!#REF!</definedName>
    <definedName name="_xlnm._FilterDatabase" localSheetId="6" hidden="1">'TKĐH 20.2'!$A$8:$AL$74</definedName>
    <definedName name="_xlnm._FilterDatabase" localSheetId="11" hidden="1">TQW19.1!$A$8:$AL$68</definedName>
    <definedName name="_xlnm._FilterDatabase" localSheetId="12" hidden="1">TQW19.2!$A$8:$AL$56</definedName>
    <definedName name="_xlnm._FilterDatabase" localSheetId="2" hidden="1">'TQW20'!$A$8:$AL$84</definedName>
    <definedName name="_xlnm.Print_Titles" localSheetId="14">CĐT19!$8:$8</definedName>
    <definedName name="_xlnm.Print_Titles" localSheetId="15">'ĐTCN 19'!$8:$8</definedName>
    <definedName name="_xlnm.Print_Titles" localSheetId="13">PCMT19!$8:$8</definedName>
    <definedName name="_xlnm.Print_Titles" localSheetId="4">PCMT20!$8:$8</definedName>
    <definedName name="_xlnm.Print_Titles" localSheetId="0">'THUD 20.2'!$8:$8</definedName>
    <definedName name="_xlnm.Print_Titles" localSheetId="8">THUD19.1!$8:$8</definedName>
    <definedName name="_xlnm.Print_Titles" localSheetId="9">THUD19.2!$8:$8</definedName>
    <definedName name="_xlnm.Print_Titles" localSheetId="10">THUD19.3!$8:$8</definedName>
    <definedName name="_xlnm.Print_Titles" localSheetId="1">THUD20.3!$8:$8</definedName>
    <definedName name="_xlnm.Print_Titles" localSheetId="5">'TKĐH 20.1'!$8:$8</definedName>
    <definedName name="_xlnm.Print_Titles" localSheetId="6">'TKĐH 20.2'!$8:$8</definedName>
    <definedName name="_xlnm.Print_Titles" localSheetId="11">TQW19.1!$8:$8</definedName>
    <definedName name="_xlnm.Print_Titles" localSheetId="12">TQW19.2!$8:$8</definedName>
    <definedName name="_xlnm.Print_Titles" localSheetId="2">'TQW20'!$8:$8</definedName>
    <definedName name="Z_DC1AF667_86ED_4035_8279_B6038EE7C7B4_.wvu.PrintTitles" localSheetId="14" hidden="1">CĐT19!$8:$8</definedName>
    <definedName name="Z_DC1AF667_86ED_4035_8279_B6038EE7C7B4_.wvu.PrintTitles" localSheetId="15" hidden="1">'ĐTCN 19'!$8:$8</definedName>
    <definedName name="Z_DC1AF667_86ED_4035_8279_B6038EE7C7B4_.wvu.PrintTitles" localSheetId="13" hidden="1">PCMT19!$8:$8</definedName>
    <definedName name="Z_DC1AF667_86ED_4035_8279_B6038EE7C7B4_.wvu.PrintTitles" localSheetId="4" hidden="1">PCMT20!$8:$8</definedName>
    <definedName name="Z_DC1AF667_86ED_4035_8279_B6038EE7C7B4_.wvu.PrintTitles" localSheetId="0" hidden="1">'THUD 20.2'!$8:$8</definedName>
    <definedName name="Z_DC1AF667_86ED_4035_8279_B6038EE7C7B4_.wvu.PrintTitles" localSheetId="8" hidden="1">THUD19.1!$8:$8</definedName>
    <definedName name="Z_DC1AF667_86ED_4035_8279_B6038EE7C7B4_.wvu.PrintTitles" localSheetId="9" hidden="1">THUD19.2!$8:$8</definedName>
    <definedName name="Z_DC1AF667_86ED_4035_8279_B6038EE7C7B4_.wvu.PrintTitles" localSheetId="10" hidden="1">THUD19.3!$8:$8</definedName>
    <definedName name="Z_DC1AF667_86ED_4035_8279_B6038EE7C7B4_.wvu.PrintTitles" localSheetId="1" hidden="1">THUD20.3!$8:$8</definedName>
    <definedName name="Z_DC1AF667_86ED_4035_8279_B6038EE7C7B4_.wvu.PrintTitles" localSheetId="5" hidden="1">'TKĐH 20.1'!$8:$8</definedName>
    <definedName name="Z_DC1AF667_86ED_4035_8279_B6038EE7C7B4_.wvu.PrintTitles" localSheetId="6" hidden="1">'TKĐH 20.2'!$8:$8</definedName>
    <definedName name="Z_DC1AF667_86ED_4035_8279_B6038EE7C7B4_.wvu.PrintTitles" localSheetId="11" hidden="1">TQW19.1!$8:$8</definedName>
    <definedName name="Z_DC1AF667_86ED_4035_8279_B6038EE7C7B4_.wvu.PrintTitles" localSheetId="12" hidden="1">TQW19.2!$8:$8</definedName>
    <definedName name="Z_DC1AF667_86ED_4035_8279_B6038EE7C7B4_.wvu.PrintTitles" localSheetId="2" hidden="1">'TQW20'!$8:$8</definedName>
  </definedNames>
  <calcPr calcId="144525"/>
</workbook>
</file>

<file path=xl/calcChain.xml><?xml version="1.0" encoding="utf-8"?>
<calcChain xmlns="http://schemas.openxmlformats.org/spreadsheetml/2006/main">
  <c r="AJ15" i="269" l="1"/>
  <c r="AK15" i="269"/>
  <c r="AL15" i="269"/>
  <c r="AL40" i="256" l="1"/>
  <c r="AJ40" i="256"/>
  <c r="AK40" i="256" s="1"/>
  <c r="AL39" i="256"/>
  <c r="AJ39" i="256"/>
  <c r="AK39" i="256" s="1"/>
  <c r="AJ43" i="249"/>
  <c r="AK43" i="249" s="1"/>
  <c r="AL43" i="249"/>
  <c r="AJ44" i="249"/>
  <c r="AK44" i="249"/>
  <c r="AL44" i="249"/>
  <c r="AJ23" i="271" l="1"/>
  <c r="AK23" i="271" s="1"/>
  <c r="AL23" i="271"/>
  <c r="AJ24" i="271"/>
  <c r="AK24" i="271"/>
  <c r="AL24" i="271"/>
  <c r="AJ25" i="271"/>
  <c r="AK25" i="271" s="1"/>
  <c r="AL25" i="271"/>
  <c r="AJ38" i="256"/>
  <c r="AK38" i="256" s="1"/>
  <c r="AL38" i="256"/>
  <c r="AJ80" i="250" l="1"/>
  <c r="AK80" i="250" s="1"/>
  <c r="AJ81" i="250"/>
  <c r="AK81" i="250" s="1"/>
  <c r="AJ82" i="250"/>
  <c r="AJ83" i="250"/>
  <c r="AK83" i="250" s="1"/>
  <c r="AJ37" i="250"/>
  <c r="AK37" i="250" s="1"/>
  <c r="AL37" i="250"/>
  <c r="AJ38" i="250"/>
  <c r="AK38" i="250" s="1"/>
  <c r="AL38" i="250"/>
  <c r="AJ39" i="250"/>
  <c r="AK39" i="250" s="1"/>
  <c r="AL39" i="250"/>
  <c r="AJ40" i="250"/>
  <c r="AK40" i="250" s="1"/>
  <c r="AL40" i="250"/>
  <c r="AJ41" i="250"/>
  <c r="AK41" i="250" s="1"/>
  <c r="AL41" i="250"/>
  <c r="AJ42" i="250"/>
  <c r="AK42" i="250" s="1"/>
  <c r="AL42" i="250"/>
  <c r="AL71" i="277"/>
  <c r="AK71" i="277"/>
  <c r="AJ71" i="277"/>
  <c r="AJ70" i="277"/>
  <c r="AK70" i="277" s="1"/>
  <c r="AJ69" i="277"/>
  <c r="AK69" i="277" s="1"/>
  <c r="AL69" i="277" s="1"/>
  <c r="AJ68" i="277"/>
  <c r="AK68" i="277" s="1"/>
  <c r="AL68" i="277" s="1"/>
  <c r="AJ67" i="277"/>
  <c r="AJ66" i="277"/>
  <c r="AK66" i="277" s="1"/>
  <c r="AJ65" i="277"/>
  <c r="AK65" i="277" s="1"/>
  <c r="AL65" i="277" s="1"/>
  <c r="AJ64" i="277"/>
  <c r="AK64" i="277" s="1"/>
  <c r="AL64" i="277" s="1"/>
  <c r="AJ63" i="277"/>
  <c r="AJ62" i="277"/>
  <c r="AK62" i="277" s="1"/>
  <c r="AJ61" i="277"/>
  <c r="AK61" i="277" s="1"/>
  <c r="AL61" i="277" s="1"/>
  <c r="AJ60" i="277"/>
  <c r="AK60" i="277" s="1"/>
  <c r="AL60" i="277" s="1"/>
  <c r="AJ59" i="277"/>
  <c r="AJ58" i="277"/>
  <c r="AK58" i="277" s="1"/>
  <c r="AJ57" i="277"/>
  <c r="AK57" i="277" s="1"/>
  <c r="AL57" i="277" s="1"/>
  <c r="AJ56" i="277"/>
  <c r="AK56" i="277" s="1"/>
  <c r="AL56" i="277" s="1"/>
  <c r="AJ55" i="277"/>
  <c r="AJ54" i="277"/>
  <c r="AK54" i="277" s="1"/>
  <c r="AJ53" i="277"/>
  <c r="AK53" i="277" s="1"/>
  <c r="AL53" i="277" s="1"/>
  <c r="AJ52" i="277"/>
  <c r="AK52" i="277" s="1"/>
  <c r="AL52" i="277" s="1"/>
  <c r="AJ51" i="277"/>
  <c r="AJ50" i="277"/>
  <c r="AK50" i="277" s="1"/>
  <c r="AJ49" i="277"/>
  <c r="AK49" i="277" s="1"/>
  <c r="AL49" i="277" s="1"/>
  <c r="AK48" i="277"/>
  <c r="AL48" i="277" s="1"/>
  <c r="AJ48" i="277"/>
  <c r="AJ47" i="277"/>
  <c r="AJ46" i="277"/>
  <c r="AK46" i="277" s="1"/>
  <c r="AJ45" i="277"/>
  <c r="AK45" i="277" s="1"/>
  <c r="AL45" i="277" s="1"/>
  <c r="AJ44" i="277"/>
  <c r="AK44" i="277" s="1"/>
  <c r="AL44" i="277" s="1"/>
  <c r="AJ43" i="277"/>
  <c r="AJ42" i="277"/>
  <c r="AK42" i="277" s="1"/>
  <c r="AL37" i="277"/>
  <c r="AJ37" i="277"/>
  <c r="AK37" i="277" s="1"/>
  <c r="AL34" i="277"/>
  <c r="AJ34" i="277"/>
  <c r="AK34" i="277" s="1"/>
  <c r="AL33" i="277"/>
  <c r="AJ33" i="277"/>
  <c r="AK33" i="277" s="1"/>
  <c r="AL32" i="277"/>
  <c r="AJ32" i="277"/>
  <c r="AK32" i="277" s="1"/>
  <c r="AL31" i="277"/>
  <c r="AJ31" i="277"/>
  <c r="AK31" i="277" s="1"/>
  <c r="AL30" i="277"/>
  <c r="AJ30" i="277"/>
  <c r="AK30" i="277" s="1"/>
  <c r="AL29" i="277"/>
  <c r="AJ29" i="277"/>
  <c r="AK29" i="277" s="1"/>
  <c r="AL28" i="277"/>
  <c r="AJ28" i="277"/>
  <c r="AK28" i="277" s="1"/>
  <c r="AL27" i="277"/>
  <c r="AJ27" i="277"/>
  <c r="AK27" i="277" s="1"/>
  <c r="AL26" i="277"/>
  <c r="AJ26" i="277"/>
  <c r="AK26" i="277" s="1"/>
  <c r="AL25" i="277"/>
  <c r="AJ25" i="277"/>
  <c r="AK25" i="277" s="1"/>
  <c r="AL24" i="277"/>
  <c r="AJ24" i="277"/>
  <c r="AK24" i="277" s="1"/>
  <c r="AL23" i="277"/>
  <c r="AJ23" i="277"/>
  <c r="AK23" i="277" s="1"/>
  <c r="AL22" i="277"/>
  <c r="AJ22" i="277"/>
  <c r="AK22" i="277" s="1"/>
  <c r="AL21" i="277"/>
  <c r="AJ21" i="277"/>
  <c r="AK21" i="277" s="1"/>
  <c r="AL20" i="277"/>
  <c r="AJ20" i="277"/>
  <c r="AK20" i="277" s="1"/>
  <c r="AL19" i="277"/>
  <c r="AJ19" i="277"/>
  <c r="AK19" i="277" s="1"/>
  <c r="AL18" i="277"/>
  <c r="AJ18" i="277"/>
  <c r="AK18" i="277" s="1"/>
  <c r="AL17" i="277"/>
  <c r="AJ17" i="277"/>
  <c r="AK17" i="277" s="1"/>
  <c r="AL16" i="277"/>
  <c r="AJ16" i="277"/>
  <c r="AK16" i="277" s="1"/>
  <c r="AL15" i="277"/>
  <c r="AJ15" i="277"/>
  <c r="AK15" i="277" s="1"/>
  <c r="AL14" i="277"/>
  <c r="AJ14" i="277"/>
  <c r="AK14" i="277" s="1"/>
  <c r="AL13" i="277"/>
  <c r="AJ13" i="277"/>
  <c r="AK13" i="277" s="1"/>
  <c r="AL12" i="277"/>
  <c r="AJ12" i="277"/>
  <c r="AK12" i="277" s="1"/>
  <c r="AL11" i="277"/>
  <c r="AJ11" i="277"/>
  <c r="AK11" i="277" s="1"/>
  <c r="AL10" i="277"/>
  <c r="AJ10" i="277"/>
  <c r="AK10" i="277" s="1"/>
  <c r="AL9" i="277"/>
  <c r="AJ9" i="277"/>
  <c r="AJ79" i="260"/>
  <c r="AK79" i="260"/>
  <c r="AL79" i="260"/>
  <c r="AM79" i="260"/>
  <c r="AN79" i="260"/>
  <c r="AO79" i="260"/>
  <c r="AJ80" i="260"/>
  <c r="AM80" i="260"/>
  <c r="AN80" i="260"/>
  <c r="AO80" i="260"/>
  <c r="AJ81" i="260"/>
  <c r="AK81" i="260"/>
  <c r="AL81" i="260"/>
  <c r="AM81" i="260"/>
  <c r="AN81" i="260"/>
  <c r="AO81" i="260"/>
  <c r="AK82" i="250" l="1"/>
  <c r="AL82" i="250" s="1"/>
  <c r="AL80" i="250"/>
  <c r="AM79" i="250" s="1"/>
  <c r="AL38" i="277"/>
  <c r="AL83" i="250"/>
  <c r="AM82" i="250" s="1"/>
  <c r="AL81" i="250"/>
  <c r="AM80" i="250" s="1"/>
  <c r="AN80" i="250" s="1"/>
  <c r="AJ38" i="277"/>
  <c r="AL42" i="277"/>
  <c r="AL46" i="277"/>
  <c r="AL50" i="277"/>
  <c r="AL54" i="277"/>
  <c r="AL58" i="277"/>
  <c r="AL62" i="277"/>
  <c r="AL66" i="277"/>
  <c r="AL70" i="277"/>
  <c r="AK9" i="277"/>
  <c r="AK38" i="277" s="1"/>
  <c r="AK43" i="277"/>
  <c r="AL43" i="277" s="1"/>
  <c r="AK47" i="277"/>
  <c r="AL47" i="277" s="1"/>
  <c r="AK51" i="277"/>
  <c r="AL51" i="277" s="1"/>
  <c r="AK55" i="277"/>
  <c r="AL55" i="277" s="1"/>
  <c r="AK59" i="277"/>
  <c r="AL59" i="277" s="1"/>
  <c r="AK63" i="277"/>
  <c r="AL63" i="277" s="1"/>
  <c r="AK67" i="277"/>
  <c r="AL67" i="277" s="1"/>
  <c r="AK80" i="260"/>
  <c r="AL80" i="260" s="1"/>
  <c r="AM81" i="250" l="1"/>
  <c r="AN82" i="250"/>
  <c r="AO82" i="250" s="1"/>
  <c r="AO80" i="250"/>
  <c r="AN46" i="276"/>
  <c r="AO46" i="276"/>
  <c r="AN47" i="276"/>
  <c r="AN48" i="276"/>
  <c r="AO48" i="276"/>
  <c r="AN49" i="276"/>
  <c r="AO49" i="276"/>
  <c r="AN50" i="276"/>
  <c r="AO47" i="276" s="1"/>
  <c r="AO50" i="276"/>
  <c r="AM43" i="276"/>
  <c r="AM44" i="276"/>
  <c r="AM45" i="276"/>
  <c r="AM46" i="276"/>
  <c r="AM47" i="276"/>
  <c r="AM48" i="276"/>
  <c r="AO55" i="276"/>
  <c r="AN55" i="276"/>
  <c r="AM55" i="276"/>
  <c r="AJ55" i="276"/>
  <c r="AK55" i="276" s="1"/>
  <c r="AL55" i="276" s="1"/>
  <c r="AO54" i="276"/>
  <c r="AN54" i="276"/>
  <c r="AM54" i="276"/>
  <c r="AJ54" i="276"/>
  <c r="AO53" i="276"/>
  <c r="AN53" i="276"/>
  <c r="AM53" i="276"/>
  <c r="AK53" i="276"/>
  <c r="AL53" i="276" s="1"/>
  <c r="AJ53" i="276"/>
  <c r="AO52" i="276"/>
  <c r="AN52" i="276"/>
  <c r="AM52" i="276"/>
  <c r="AJ52" i="276"/>
  <c r="AO51" i="276"/>
  <c r="AN51" i="276"/>
  <c r="AM51" i="276"/>
  <c r="AK51" i="276"/>
  <c r="AL51" i="276" s="1"/>
  <c r="AJ51" i="276"/>
  <c r="AM50" i="276"/>
  <c r="AJ50" i="276"/>
  <c r="AM49" i="276"/>
  <c r="AK49" i="276"/>
  <c r="AL49" i="276" s="1"/>
  <c r="AJ49" i="276"/>
  <c r="AJ48" i="276"/>
  <c r="AK47" i="276"/>
  <c r="AL47" i="276" s="1"/>
  <c r="AJ47" i="276"/>
  <c r="AJ46" i="276"/>
  <c r="AK45" i="276"/>
  <c r="AL45" i="276" s="1"/>
  <c r="AJ45" i="276"/>
  <c r="AJ44" i="276"/>
  <c r="AJ43" i="276"/>
  <c r="AK43" i="276" s="1"/>
  <c r="AL43" i="276" s="1"/>
  <c r="AJ42" i="276"/>
  <c r="AJ41" i="276"/>
  <c r="AK41" i="276" s="1"/>
  <c r="AJ40" i="276"/>
  <c r="AJ39" i="276"/>
  <c r="AK39" i="276" s="1"/>
  <c r="AJ38" i="276"/>
  <c r="AJ37" i="276"/>
  <c r="AK37" i="276" s="1"/>
  <c r="AJ36" i="276"/>
  <c r="AK35" i="276"/>
  <c r="AJ35" i="276"/>
  <c r="AL35" i="276" s="1"/>
  <c r="AL29" i="276"/>
  <c r="AJ29" i="276"/>
  <c r="AK29" i="276" s="1"/>
  <c r="AL28" i="276"/>
  <c r="AJ28" i="276"/>
  <c r="AK28" i="276" s="1"/>
  <c r="AL27" i="276"/>
  <c r="AJ27" i="276"/>
  <c r="AK27" i="276" s="1"/>
  <c r="AL26" i="276"/>
  <c r="AJ26" i="276"/>
  <c r="AK26" i="276" s="1"/>
  <c r="AL25" i="276"/>
  <c r="AJ25" i="276"/>
  <c r="AK25" i="276" s="1"/>
  <c r="AL24" i="276"/>
  <c r="AJ24" i="276"/>
  <c r="AK24" i="276" s="1"/>
  <c r="AL23" i="276"/>
  <c r="AJ23" i="276"/>
  <c r="AK23" i="276" s="1"/>
  <c r="AL22" i="276"/>
  <c r="AJ22" i="276"/>
  <c r="AK22" i="276" s="1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N81" i="250" l="1"/>
  <c r="AO81" i="250" s="1"/>
  <c r="AM35" i="276"/>
  <c r="AL37" i="276"/>
  <c r="AL39" i="276"/>
  <c r="AL41" i="276"/>
  <c r="AL30" i="276"/>
  <c r="AK54" i="276"/>
  <c r="AL54" i="276" s="1"/>
  <c r="AM39" i="276"/>
  <c r="AM37" i="276"/>
  <c r="AM41" i="276"/>
  <c r="AL46" i="276"/>
  <c r="AK36" i="276"/>
  <c r="AL36" i="276" s="1"/>
  <c r="AK38" i="276"/>
  <c r="AL38" i="276" s="1"/>
  <c r="AK40" i="276"/>
  <c r="AK42" i="276"/>
  <c r="AL42" i="276" s="1"/>
  <c r="AK44" i="276"/>
  <c r="AL44" i="276" s="1"/>
  <c r="AK46" i="276"/>
  <c r="AK48" i="276"/>
  <c r="AK50" i="276"/>
  <c r="AL50" i="276" s="1"/>
  <c r="AK52" i="276"/>
  <c r="AL52" i="276" s="1"/>
  <c r="AK30" i="276"/>
  <c r="AJ30" i="276"/>
  <c r="AJ41" i="249"/>
  <c r="AK41" i="249" s="1"/>
  <c r="AL41" i="249"/>
  <c r="AN42" i="276" l="1"/>
  <c r="AO45" i="276"/>
  <c r="AO43" i="276"/>
  <c r="AN40" i="276"/>
  <c r="AM40" i="276"/>
  <c r="AN43" i="276"/>
  <c r="AO40" i="276" s="1"/>
  <c r="AL48" i="276"/>
  <c r="AN45" i="276" s="1"/>
  <c r="AO42" i="276" s="1"/>
  <c r="AN38" i="276"/>
  <c r="AN36" i="276"/>
  <c r="AM38" i="276"/>
  <c r="AN41" i="276"/>
  <c r="AO38" i="276" s="1"/>
  <c r="AM36" i="276"/>
  <c r="AL40" i="276"/>
  <c r="AO37" i="276" s="1"/>
  <c r="AJ10" i="256"/>
  <c r="AK10" i="256" s="1"/>
  <c r="AL10" i="256"/>
  <c r="AJ11" i="256"/>
  <c r="AK11" i="256" s="1"/>
  <c r="AL11" i="256"/>
  <c r="AJ12" i="256"/>
  <c r="AK12" i="256" s="1"/>
  <c r="AL12" i="256"/>
  <c r="AJ13" i="256"/>
  <c r="AK13" i="256" s="1"/>
  <c r="AL13" i="256"/>
  <c r="AJ14" i="256"/>
  <c r="AK14" i="256" s="1"/>
  <c r="AL14" i="256"/>
  <c r="AJ15" i="256"/>
  <c r="AK15" i="256" s="1"/>
  <c r="AL15" i="256"/>
  <c r="AJ16" i="256"/>
  <c r="AK16" i="256" s="1"/>
  <c r="AL16" i="256"/>
  <c r="AJ17" i="256"/>
  <c r="AK17" i="256" s="1"/>
  <c r="AL17" i="256"/>
  <c r="AJ18" i="256"/>
  <c r="AK18" i="256" s="1"/>
  <c r="AL18" i="256"/>
  <c r="AJ19" i="256"/>
  <c r="AK19" i="256" s="1"/>
  <c r="AL19" i="256"/>
  <c r="AJ20" i="256"/>
  <c r="AK20" i="256" s="1"/>
  <c r="AL20" i="256"/>
  <c r="AJ21" i="256"/>
  <c r="AK21" i="256" s="1"/>
  <c r="AL21" i="256"/>
  <c r="AJ22" i="256"/>
  <c r="AK22" i="256" s="1"/>
  <c r="AL22" i="256"/>
  <c r="AJ23" i="256"/>
  <c r="AK23" i="256" s="1"/>
  <c r="AL23" i="256"/>
  <c r="AJ24" i="256"/>
  <c r="AK24" i="256" s="1"/>
  <c r="AL24" i="256"/>
  <c r="AJ25" i="256"/>
  <c r="AK25" i="256" s="1"/>
  <c r="AL25" i="256"/>
  <c r="AJ26" i="256"/>
  <c r="AK26" i="256" s="1"/>
  <c r="AL26" i="256"/>
  <c r="AJ27" i="256"/>
  <c r="AK27" i="256" s="1"/>
  <c r="AL27" i="256"/>
  <c r="AJ28" i="256"/>
  <c r="AK28" i="256" s="1"/>
  <c r="AL28" i="256"/>
  <c r="AJ29" i="256"/>
  <c r="AK29" i="256" s="1"/>
  <c r="AL29" i="256"/>
  <c r="AJ30" i="256"/>
  <c r="AK30" i="256" s="1"/>
  <c r="AL30" i="256"/>
  <c r="AJ31" i="256"/>
  <c r="AK31" i="256" s="1"/>
  <c r="AL31" i="256"/>
  <c r="AJ32" i="256"/>
  <c r="AK32" i="256" s="1"/>
  <c r="AL32" i="256"/>
  <c r="AJ33" i="256"/>
  <c r="AK33" i="256" s="1"/>
  <c r="AL33" i="256"/>
  <c r="AJ34" i="256"/>
  <c r="AK34" i="256" s="1"/>
  <c r="AL34" i="256"/>
  <c r="AJ35" i="256"/>
  <c r="AK35" i="256" s="1"/>
  <c r="AL35" i="256"/>
  <c r="AJ36" i="256"/>
  <c r="AK36" i="256" s="1"/>
  <c r="AL36" i="256"/>
  <c r="AJ37" i="256"/>
  <c r="AK37" i="256" s="1"/>
  <c r="AL37" i="256"/>
  <c r="AO35" i="276" l="1"/>
  <c r="AN37" i="276"/>
  <c r="AN35" i="276"/>
  <c r="AM42" i="276"/>
  <c r="AJ20" i="255"/>
  <c r="AK20" i="255" s="1"/>
  <c r="AL20" i="255"/>
  <c r="AJ21" i="255"/>
  <c r="AK21" i="255" s="1"/>
  <c r="AL21" i="255"/>
  <c r="AJ22" i="255"/>
  <c r="AK22" i="255" s="1"/>
  <c r="AL22" i="255"/>
  <c r="AJ23" i="255"/>
  <c r="AK23" i="255" s="1"/>
  <c r="AL23" i="255"/>
  <c r="AJ24" i="255"/>
  <c r="AK24" i="255" s="1"/>
  <c r="AL24" i="255"/>
  <c r="AJ25" i="255"/>
  <c r="AK25" i="255" s="1"/>
  <c r="AL25" i="255"/>
  <c r="AJ26" i="255"/>
  <c r="AK26" i="255" s="1"/>
  <c r="AL26" i="255"/>
  <c r="AJ27" i="255"/>
  <c r="AK27" i="255" s="1"/>
  <c r="AL27" i="255"/>
  <c r="AJ28" i="255"/>
  <c r="AK28" i="255" s="1"/>
  <c r="AL28" i="255"/>
  <c r="AJ29" i="255"/>
  <c r="AK29" i="255" s="1"/>
  <c r="AL29" i="255"/>
  <c r="AJ30" i="255"/>
  <c r="AK30" i="255" s="1"/>
  <c r="AL30" i="255"/>
  <c r="AJ31" i="255"/>
  <c r="AK31" i="255" s="1"/>
  <c r="AL31" i="255"/>
  <c r="AJ32" i="255"/>
  <c r="AK32" i="255" s="1"/>
  <c r="AL32" i="255"/>
  <c r="AJ51" i="255"/>
  <c r="AJ52" i="255"/>
  <c r="AK52" i="255" s="1"/>
  <c r="AJ53" i="255"/>
  <c r="AJ54" i="255"/>
  <c r="AJ55" i="255"/>
  <c r="AK55" i="255" s="1"/>
  <c r="AL55" i="255" s="1"/>
  <c r="AJ56" i="255"/>
  <c r="AK56" i="255" s="1"/>
  <c r="AJ57" i="255"/>
  <c r="AM50" i="255"/>
  <c r="AM51" i="255"/>
  <c r="AM52" i="255"/>
  <c r="AM53" i="255"/>
  <c r="AN53" i="255"/>
  <c r="AO53" i="255"/>
  <c r="AM54" i="255"/>
  <c r="AN54" i="255"/>
  <c r="AO54" i="255"/>
  <c r="AM55" i="255"/>
  <c r="AN55" i="255"/>
  <c r="AO55" i="255"/>
  <c r="AM56" i="255"/>
  <c r="AN56" i="255"/>
  <c r="AO56" i="255"/>
  <c r="AM57" i="255"/>
  <c r="AN57" i="255"/>
  <c r="AO57" i="255"/>
  <c r="AM58" i="255"/>
  <c r="AN58" i="255"/>
  <c r="AO58" i="255"/>
  <c r="AM59" i="255"/>
  <c r="AN59" i="255"/>
  <c r="AO59" i="255"/>
  <c r="AM60" i="255"/>
  <c r="AN60" i="255"/>
  <c r="AO60" i="255"/>
  <c r="AM61" i="255"/>
  <c r="AN61" i="255"/>
  <c r="AO61" i="255"/>
  <c r="AJ62" i="260"/>
  <c r="AK62" i="260" s="1"/>
  <c r="AJ63" i="260"/>
  <c r="AK63" i="260" s="1"/>
  <c r="AJ64" i="260"/>
  <c r="AK64" i="260" s="1"/>
  <c r="AJ65" i="260"/>
  <c r="AK65" i="260" s="1"/>
  <c r="AJ66" i="260"/>
  <c r="AK66" i="260" s="1"/>
  <c r="AJ67" i="260"/>
  <c r="AK67" i="260"/>
  <c r="AL67" i="260" s="1"/>
  <c r="AJ68" i="260"/>
  <c r="AK68" i="260"/>
  <c r="AL68" i="260"/>
  <c r="AJ69" i="260"/>
  <c r="AK69" i="260" s="1"/>
  <c r="AJ70" i="260"/>
  <c r="AK70" i="260"/>
  <c r="AJ71" i="260"/>
  <c r="AK71" i="260" s="1"/>
  <c r="AJ72" i="260"/>
  <c r="AK72" i="260"/>
  <c r="AL72" i="260" s="1"/>
  <c r="AJ73" i="260"/>
  <c r="AK73" i="260" s="1"/>
  <c r="AJ74" i="260"/>
  <c r="AK74" i="260"/>
  <c r="AJ75" i="260"/>
  <c r="AK75" i="260" s="1"/>
  <c r="AL75" i="260" s="1"/>
  <c r="AJ76" i="260"/>
  <c r="AK76" i="260" s="1"/>
  <c r="AM52" i="260"/>
  <c r="AM53" i="260"/>
  <c r="AM54" i="260"/>
  <c r="AM55" i="260"/>
  <c r="AM56" i="260"/>
  <c r="AM57" i="260"/>
  <c r="AM58" i="260"/>
  <c r="AM59" i="260"/>
  <c r="AM60" i="260"/>
  <c r="AM61" i="260"/>
  <c r="AM62" i="260"/>
  <c r="AM63" i="260"/>
  <c r="AM64" i="260"/>
  <c r="AM65" i="260"/>
  <c r="AM66" i="260"/>
  <c r="AM67" i="260"/>
  <c r="AM68" i="260"/>
  <c r="AM69" i="260"/>
  <c r="AM70" i="260"/>
  <c r="AM71" i="260"/>
  <c r="AM72" i="260"/>
  <c r="AM73" i="260"/>
  <c r="AM74" i="260"/>
  <c r="AM75" i="260"/>
  <c r="AM76" i="260"/>
  <c r="AM77" i="260"/>
  <c r="AM78" i="260"/>
  <c r="AM82" i="260"/>
  <c r="AN82" i="260"/>
  <c r="AO82" i="260"/>
  <c r="AM83" i="260"/>
  <c r="AN83" i="260"/>
  <c r="AO83" i="260"/>
  <c r="AJ27" i="260"/>
  <c r="AK27" i="260" s="1"/>
  <c r="AL27" i="260"/>
  <c r="AJ28" i="260"/>
  <c r="AK28" i="260" s="1"/>
  <c r="AL28" i="260"/>
  <c r="AJ29" i="260"/>
  <c r="AK29" i="260" s="1"/>
  <c r="AL29" i="260"/>
  <c r="AJ30" i="260"/>
  <c r="AK30" i="260" s="1"/>
  <c r="AL30" i="260"/>
  <c r="AJ31" i="260"/>
  <c r="AK31" i="260" s="1"/>
  <c r="AL31" i="260"/>
  <c r="AJ32" i="260"/>
  <c r="AK32" i="260" s="1"/>
  <c r="AL32" i="260"/>
  <c r="AJ33" i="260"/>
  <c r="AK33" i="260" s="1"/>
  <c r="AL33" i="260"/>
  <c r="AJ34" i="260"/>
  <c r="AK34" i="260" s="1"/>
  <c r="AL34" i="260"/>
  <c r="AJ35" i="260"/>
  <c r="AK35" i="260" s="1"/>
  <c r="AL35" i="260"/>
  <c r="AJ36" i="260"/>
  <c r="AK36" i="260" s="1"/>
  <c r="AL36" i="260"/>
  <c r="AJ37" i="260"/>
  <c r="AK37" i="260" s="1"/>
  <c r="AL37" i="260"/>
  <c r="AJ42" i="260"/>
  <c r="AK42" i="260" s="1"/>
  <c r="AL42" i="260"/>
  <c r="AJ46" i="257"/>
  <c r="AK46" i="257" s="1"/>
  <c r="AJ47" i="257"/>
  <c r="AK47" i="257" s="1"/>
  <c r="AJ48" i="257"/>
  <c r="AK48" i="257" s="1"/>
  <c r="AL48" i="257" s="1"/>
  <c r="AJ49" i="257"/>
  <c r="AK49" i="257" s="1"/>
  <c r="AL49" i="257" s="1"/>
  <c r="AJ50" i="257"/>
  <c r="AK50" i="257" s="1"/>
  <c r="AJ51" i="257"/>
  <c r="AK51" i="257" s="1"/>
  <c r="AJ52" i="257"/>
  <c r="AK52" i="257" s="1"/>
  <c r="AL52" i="257" s="1"/>
  <c r="AJ53" i="257"/>
  <c r="AK53" i="257" s="1"/>
  <c r="AL53" i="257" s="1"/>
  <c r="AJ54" i="257"/>
  <c r="AK54" i="257" s="1"/>
  <c r="AJ55" i="257"/>
  <c r="AK55" i="257" s="1"/>
  <c r="AJ56" i="257"/>
  <c r="AK56" i="257" s="1"/>
  <c r="AL56" i="257" s="1"/>
  <c r="AJ57" i="257"/>
  <c r="AK57" i="257" s="1"/>
  <c r="AL57" i="257" s="1"/>
  <c r="AJ58" i="257"/>
  <c r="AK58" i="257" s="1"/>
  <c r="AJ59" i="257"/>
  <c r="AK59" i="257" s="1"/>
  <c r="AJ60" i="257"/>
  <c r="AK60" i="257" s="1"/>
  <c r="AL60" i="257" s="1"/>
  <c r="AJ61" i="257"/>
  <c r="AK61" i="257" s="1"/>
  <c r="AL61" i="257" s="1"/>
  <c r="AJ62" i="257"/>
  <c r="AK62" i="257" s="1"/>
  <c r="AJ63" i="257"/>
  <c r="AK63" i="257" s="1"/>
  <c r="AJ64" i="257"/>
  <c r="AK64" i="257" s="1"/>
  <c r="AL64" i="257" s="1"/>
  <c r="AJ65" i="257"/>
  <c r="AK65" i="257" s="1"/>
  <c r="AL65" i="257" s="1"/>
  <c r="AJ66" i="257"/>
  <c r="AK66" i="257" s="1"/>
  <c r="AJ67" i="257"/>
  <c r="AK67" i="257" s="1"/>
  <c r="AJ68" i="257"/>
  <c r="AK68" i="257" s="1"/>
  <c r="AL68" i="257" s="1"/>
  <c r="AJ69" i="257"/>
  <c r="AK69" i="257" s="1"/>
  <c r="AL69" i="257" s="1"/>
  <c r="AJ70" i="257"/>
  <c r="AK70" i="257" s="1"/>
  <c r="AJ71" i="257"/>
  <c r="AK71" i="257" s="1"/>
  <c r="AJ72" i="257"/>
  <c r="AK72" i="257" s="1"/>
  <c r="AL72" i="257" s="1"/>
  <c r="AJ73" i="257"/>
  <c r="AK73" i="257" s="1"/>
  <c r="AL73" i="257" s="1"/>
  <c r="AJ74" i="257"/>
  <c r="AK74" i="257" s="1"/>
  <c r="AJ45" i="257"/>
  <c r="AK45" i="257" s="1"/>
  <c r="AL45" i="257" s="1"/>
  <c r="AJ35" i="257"/>
  <c r="AK35" i="257" s="1"/>
  <c r="AL35" i="257"/>
  <c r="AJ36" i="257"/>
  <c r="AK36" i="257" s="1"/>
  <c r="AL36" i="257"/>
  <c r="AJ39" i="257"/>
  <c r="AK39" i="257" s="1"/>
  <c r="AL39" i="257"/>
  <c r="AJ40" i="257"/>
  <c r="AK40" i="257" s="1"/>
  <c r="AL40" i="257"/>
  <c r="AJ10" i="257"/>
  <c r="AL10" i="257"/>
  <c r="AJ11" i="257"/>
  <c r="AK11" i="257" s="1"/>
  <c r="AL11" i="257"/>
  <c r="AJ12" i="257"/>
  <c r="AK12" i="257" s="1"/>
  <c r="AL12" i="257"/>
  <c r="AJ13" i="257"/>
  <c r="AK13" i="257" s="1"/>
  <c r="AL13" i="257"/>
  <c r="AJ14" i="257"/>
  <c r="AK14" i="257" s="1"/>
  <c r="AL14" i="257"/>
  <c r="AJ15" i="257"/>
  <c r="AK15" i="257" s="1"/>
  <c r="AL15" i="257"/>
  <c r="AJ16" i="257"/>
  <c r="AK16" i="257" s="1"/>
  <c r="AL16" i="257"/>
  <c r="AJ17" i="257"/>
  <c r="AK17" i="257" s="1"/>
  <c r="AL17" i="257"/>
  <c r="AJ18" i="257"/>
  <c r="AK18" i="257" s="1"/>
  <c r="AL18" i="257"/>
  <c r="AJ19" i="257"/>
  <c r="AK19" i="257" s="1"/>
  <c r="AL19" i="257"/>
  <c r="AJ20" i="257"/>
  <c r="AK20" i="257" s="1"/>
  <c r="AL20" i="257"/>
  <c r="AJ21" i="257"/>
  <c r="AK21" i="257" s="1"/>
  <c r="AL21" i="257"/>
  <c r="AJ22" i="257"/>
  <c r="AK22" i="257" s="1"/>
  <c r="AL22" i="257"/>
  <c r="AJ23" i="257"/>
  <c r="AK23" i="257" s="1"/>
  <c r="AL23" i="257"/>
  <c r="AJ24" i="257"/>
  <c r="AK24" i="257" s="1"/>
  <c r="AL24" i="257"/>
  <c r="AJ25" i="257"/>
  <c r="AL25" i="257"/>
  <c r="AJ26" i="257"/>
  <c r="AK26" i="257" s="1"/>
  <c r="AL26" i="257"/>
  <c r="AJ27" i="257"/>
  <c r="AK27" i="257" s="1"/>
  <c r="AL27" i="257"/>
  <c r="AJ28" i="257"/>
  <c r="AK28" i="257" s="1"/>
  <c r="AL28" i="257"/>
  <c r="AJ29" i="257"/>
  <c r="AK29" i="257" s="1"/>
  <c r="AL29" i="257"/>
  <c r="AJ30" i="257"/>
  <c r="AK30" i="257" s="1"/>
  <c r="AL30" i="257"/>
  <c r="AJ31" i="257"/>
  <c r="AK31" i="257" s="1"/>
  <c r="AL31" i="257"/>
  <c r="AJ32" i="257"/>
  <c r="AK32" i="257" s="1"/>
  <c r="AL32" i="257"/>
  <c r="AL9" i="257"/>
  <c r="AJ9" i="257"/>
  <c r="AK9" i="257" s="1"/>
  <c r="AL9" i="256"/>
  <c r="AL44" i="256" s="1"/>
  <c r="AJ9" i="256"/>
  <c r="AJ59" i="256"/>
  <c r="AK59" i="256" s="1"/>
  <c r="AJ58" i="256"/>
  <c r="AK58" i="256" s="1"/>
  <c r="AJ57" i="256"/>
  <c r="AK57" i="256" s="1"/>
  <c r="AL57" i="256" s="1"/>
  <c r="AJ56" i="256"/>
  <c r="AK56" i="256" s="1"/>
  <c r="AJ55" i="256"/>
  <c r="AK55" i="256" s="1"/>
  <c r="AJ54" i="256"/>
  <c r="AK54" i="256" s="1"/>
  <c r="AJ53" i="256"/>
  <c r="AK53" i="256" s="1"/>
  <c r="AJ52" i="256"/>
  <c r="AK52" i="256" s="1"/>
  <c r="AJ51" i="256"/>
  <c r="AK51" i="256" s="1"/>
  <c r="AJ50" i="256"/>
  <c r="AK50" i="256" s="1"/>
  <c r="AJ49" i="256"/>
  <c r="AJ48" i="256"/>
  <c r="AN64" i="260" l="1"/>
  <c r="AL74" i="260"/>
  <c r="AN68" i="260"/>
  <c r="AO64" i="260" s="1"/>
  <c r="AL76" i="260"/>
  <c r="AN72" i="260" s="1"/>
  <c r="AO68" i="260" s="1"/>
  <c r="AL71" i="260"/>
  <c r="AL70" i="260"/>
  <c r="AL63" i="260"/>
  <c r="AN59" i="260" s="1"/>
  <c r="AL66" i="260"/>
  <c r="AN62" i="260" s="1"/>
  <c r="AO58" i="260" s="1"/>
  <c r="AK25" i="257"/>
  <c r="AK10" i="257"/>
  <c r="AK9" i="256"/>
  <c r="AK44" i="256" s="1"/>
  <c r="AJ44" i="256"/>
  <c r="AO39" i="276"/>
  <c r="AN39" i="276"/>
  <c r="AO36" i="276" s="1"/>
  <c r="AN44" i="276"/>
  <c r="AO41" i="276" s="1"/>
  <c r="AO44" i="276"/>
  <c r="AL56" i="255"/>
  <c r="AK51" i="255"/>
  <c r="AL51" i="255" s="1"/>
  <c r="AL52" i="255"/>
  <c r="AK54" i="255"/>
  <c r="AL54" i="255" s="1"/>
  <c r="AK57" i="255"/>
  <c r="AL57" i="255" s="1"/>
  <c r="AK53" i="255"/>
  <c r="AL53" i="255" s="1"/>
  <c r="AL64" i="260"/>
  <c r="AN60" i="260" s="1"/>
  <c r="AN66" i="260"/>
  <c r="AL73" i="260"/>
  <c r="AN69" i="260" s="1"/>
  <c r="AL69" i="260"/>
  <c r="AO65" i="260" s="1"/>
  <c r="AL65" i="260"/>
  <c r="AL62" i="260"/>
  <c r="AN58" i="260" s="1"/>
  <c r="AN71" i="260"/>
  <c r="AN63" i="260"/>
  <c r="AO59" i="260" s="1"/>
  <c r="AL74" i="257"/>
  <c r="AL70" i="257"/>
  <c r="AL66" i="257"/>
  <c r="AL62" i="257"/>
  <c r="AL58" i="257"/>
  <c r="AL54" i="257"/>
  <c r="AL50" i="257"/>
  <c r="AL46" i="257"/>
  <c r="AL71" i="257"/>
  <c r="AL67" i="257"/>
  <c r="AL63" i="257"/>
  <c r="AL59" i="257"/>
  <c r="AL55" i="257"/>
  <c r="AL51" i="257"/>
  <c r="AL47" i="257"/>
  <c r="AK49" i="256"/>
  <c r="AL49" i="256" s="1"/>
  <c r="AL52" i="256"/>
  <c r="AL53" i="256"/>
  <c r="AK48" i="256"/>
  <c r="AL56" i="256"/>
  <c r="AL50" i="256"/>
  <c r="AL58" i="256"/>
  <c r="AL54" i="256"/>
  <c r="AL51" i="256"/>
  <c r="AL55" i="256"/>
  <c r="AL59" i="256"/>
  <c r="AJ60" i="256"/>
  <c r="AJ74" i="249"/>
  <c r="AK74" i="249" s="1"/>
  <c r="AL74" i="249" s="1"/>
  <c r="AJ75" i="249"/>
  <c r="AK75" i="249" s="1"/>
  <c r="AJ76" i="249"/>
  <c r="AK76" i="249" s="1"/>
  <c r="AM74" i="249"/>
  <c r="AJ77" i="249"/>
  <c r="AK77" i="249" s="1"/>
  <c r="AM75" i="249"/>
  <c r="AJ78" i="249"/>
  <c r="AK78" i="249" s="1"/>
  <c r="AM76" i="249"/>
  <c r="AJ72" i="249"/>
  <c r="AK72" i="249" s="1"/>
  <c r="AJ73" i="249"/>
  <c r="AK73" i="249" s="1"/>
  <c r="AJ79" i="249"/>
  <c r="AK79" i="249" s="1"/>
  <c r="AM77" i="249"/>
  <c r="AJ81" i="249"/>
  <c r="AK81" i="249" s="1"/>
  <c r="AM79" i="249"/>
  <c r="AJ83" i="249"/>
  <c r="AK83" i="249" s="1"/>
  <c r="AM81" i="249"/>
  <c r="AJ31" i="249"/>
  <c r="AK31" i="249" s="1"/>
  <c r="AL31" i="249"/>
  <c r="AJ32" i="249"/>
  <c r="AK32" i="249" s="1"/>
  <c r="AL32" i="249"/>
  <c r="AJ33" i="249"/>
  <c r="AK33" i="249" s="1"/>
  <c r="AL33" i="249"/>
  <c r="AJ34" i="249"/>
  <c r="AK34" i="249" s="1"/>
  <c r="AL34" i="249"/>
  <c r="AJ35" i="249"/>
  <c r="AK35" i="249" s="1"/>
  <c r="AL35" i="249"/>
  <c r="AL9" i="249"/>
  <c r="AJ9" i="249"/>
  <c r="AK9" i="249" s="1"/>
  <c r="AO67" i="260" l="1"/>
  <c r="AN65" i="260"/>
  <c r="AO61" i="260" s="1"/>
  <c r="AN67" i="260"/>
  <c r="AO63" i="260" s="1"/>
  <c r="AN70" i="260"/>
  <c r="AO66" i="260" s="1"/>
  <c r="AN61" i="260"/>
  <c r="AO62" i="260"/>
  <c r="AL78" i="249"/>
  <c r="AL72" i="249"/>
  <c r="AL81" i="249"/>
  <c r="AL73" i="249"/>
  <c r="AL76" i="249"/>
  <c r="AN74" i="249" s="1"/>
  <c r="AO74" i="249" s="1"/>
  <c r="AO60" i="260"/>
  <c r="AK60" i="256"/>
  <c r="AL48" i="256"/>
  <c r="AL77" i="249"/>
  <c r="AN75" i="249" s="1"/>
  <c r="AO75" i="249" s="1"/>
  <c r="AL75" i="249"/>
  <c r="AL79" i="249"/>
  <c r="AL83" i="249"/>
  <c r="AN81" i="249" s="1"/>
  <c r="AO81" i="249" s="1"/>
  <c r="AN76" i="249" l="1"/>
  <c r="AO76" i="249" s="1"/>
  <c r="AN77" i="249"/>
  <c r="AO77" i="249" s="1"/>
  <c r="AN79" i="249"/>
  <c r="AO79" i="249"/>
  <c r="AL60" i="256"/>
  <c r="AJ21" i="249"/>
  <c r="AJ32" i="273" l="1"/>
  <c r="AK32" i="273" s="1"/>
  <c r="AJ31" i="273"/>
  <c r="AK31" i="273" s="1"/>
  <c r="AJ30" i="273"/>
  <c r="AK30" i="273" s="1"/>
  <c r="AJ29" i="273"/>
  <c r="AK29" i="273" s="1"/>
  <c r="AJ28" i="273"/>
  <c r="AK28" i="273" s="1"/>
  <c r="AJ27" i="273"/>
  <c r="AK27" i="273" s="1"/>
  <c r="AJ26" i="273"/>
  <c r="AK26" i="273" s="1"/>
  <c r="AJ25" i="273"/>
  <c r="AK25" i="273" s="1"/>
  <c r="AJ24" i="273"/>
  <c r="AK24" i="273" s="1"/>
  <c r="AJ23" i="273"/>
  <c r="AK23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62" i="270"/>
  <c r="AJ61" i="270"/>
  <c r="AJ60" i="270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J43" i="270"/>
  <c r="AK43" i="270" s="1"/>
  <c r="AJ42" i="270"/>
  <c r="AK42" i="270" s="1"/>
  <c r="AJ41" i="270"/>
  <c r="AK41" i="270" s="1"/>
  <c r="AJ40" i="270"/>
  <c r="AK40" i="270" s="1"/>
  <c r="AJ39" i="270"/>
  <c r="AK39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56" i="269"/>
  <c r="AJ55" i="269"/>
  <c r="AJ54" i="269"/>
  <c r="AJ53" i="269"/>
  <c r="AJ52" i="269"/>
  <c r="AJ51" i="269"/>
  <c r="AJ50" i="269"/>
  <c r="AJ49" i="269"/>
  <c r="AJ48" i="269"/>
  <c r="AJ47" i="269"/>
  <c r="AJ46" i="269"/>
  <c r="AJ45" i="269"/>
  <c r="AJ44" i="269"/>
  <c r="AJ43" i="269"/>
  <c r="AJ42" i="269"/>
  <c r="AJ41" i="269"/>
  <c r="AJ40" i="269"/>
  <c r="AJ39" i="269"/>
  <c r="AJ38" i="269"/>
  <c r="AJ37" i="269"/>
  <c r="AJ36" i="269"/>
  <c r="AJ35" i="269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J55" i="268"/>
  <c r="AJ54" i="268"/>
  <c r="AJ53" i="268"/>
  <c r="AJ52" i="268"/>
  <c r="AJ51" i="268"/>
  <c r="AJ50" i="268"/>
  <c r="AJ49" i="268"/>
  <c r="AJ48" i="268"/>
  <c r="AJ47" i="268"/>
  <c r="AK47" i="268" s="1"/>
  <c r="AJ46" i="268"/>
  <c r="AK46" i="268" s="1"/>
  <c r="AJ45" i="268"/>
  <c r="AK45" i="268" s="1"/>
  <c r="AJ44" i="268"/>
  <c r="AK44" i="268" s="1"/>
  <c r="AJ43" i="268"/>
  <c r="AK43" i="268" s="1"/>
  <c r="AJ42" i="268"/>
  <c r="AK42" i="268" s="1"/>
  <c r="AJ41" i="268"/>
  <c r="AK41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45" i="267"/>
  <c r="AJ44" i="267"/>
  <c r="AJ43" i="267"/>
  <c r="AJ42" i="267"/>
  <c r="AJ41" i="267"/>
  <c r="AJ40" i="267"/>
  <c r="AJ67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J48" i="266"/>
  <c r="AJ47" i="266"/>
  <c r="AJ46" i="266"/>
  <c r="AJ45" i="266"/>
  <c r="AJ44" i="266"/>
  <c r="AJ43" i="266"/>
  <c r="AJ42" i="266"/>
  <c r="AJ41" i="266"/>
  <c r="AJ40" i="266"/>
  <c r="AJ39" i="266"/>
  <c r="AJ38" i="266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J53" i="265"/>
  <c r="AJ52" i="265"/>
  <c r="AJ51" i="265"/>
  <c r="AJ50" i="265"/>
  <c r="AJ49" i="265"/>
  <c r="AJ48" i="265"/>
  <c r="AJ47" i="265"/>
  <c r="AJ46" i="265"/>
  <c r="AK46" i="265" s="1"/>
  <c r="AJ45" i="265"/>
  <c r="AK45" i="265" s="1"/>
  <c r="AJ44" i="265"/>
  <c r="AK44" i="265" s="1"/>
  <c r="AJ43" i="265"/>
  <c r="AK43" i="265" s="1"/>
  <c r="AJ42" i="265"/>
  <c r="AK42" i="265" s="1"/>
  <c r="AJ41" i="265"/>
  <c r="AJ40" i="265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19" i="273" l="1"/>
  <c r="AL34" i="270"/>
  <c r="AL36" i="267"/>
  <c r="AJ31" i="269"/>
  <c r="AJ34" i="270"/>
  <c r="AK12" i="267"/>
  <c r="AJ36" i="267"/>
  <c r="AJ19" i="273"/>
  <c r="AJ57" i="269"/>
  <c r="AJ63" i="266"/>
  <c r="AJ67" i="265"/>
  <c r="AJ34" i="266"/>
  <c r="AL34" i="266"/>
  <c r="AJ69" i="268"/>
  <c r="AJ63" i="270"/>
  <c r="AK38" i="270"/>
  <c r="AL38" i="270" s="1"/>
  <c r="AM38" i="270" s="1"/>
  <c r="AJ67" i="271"/>
  <c r="AJ36" i="265"/>
  <c r="AL36" i="265"/>
  <c r="AJ33" i="273"/>
  <c r="AJ29" i="271"/>
  <c r="AL29" i="271"/>
  <c r="AL37" i="268"/>
  <c r="AL31" i="269"/>
  <c r="AJ37" i="268"/>
  <c r="AL23" i="273"/>
  <c r="AM23" i="273" s="1"/>
  <c r="AL24" i="273"/>
  <c r="AL25" i="273"/>
  <c r="AM25" i="273" s="1"/>
  <c r="AL26" i="273"/>
  <c r="AM26" i="273" s="1"/>
  <c r="AK9" i="273"/>
  <c r="AK19" i="273" s="1"/>
  <c r="AM24" i="273"/>
  <c r="AL27" i="273"/>
  <c r="AL28" i="273"/>
  <c r="AM28" i="273" s="1"/>
  <c r="AN28" i="273" s="1"/>
  <c r="AL29" i="273"/>
  <c r="AM29" i="273" s="1"/>
  <c r="AN29" i="273" s="1"/>
  <c r="AL30" i="273"/>
  <c r="AL31" i="273"/>
  <c r="AM31" i="273" s="1"/>
  <c r="AL32" i="273"/>
  <c r="AM32" i="273" s="1"/>
  <c r="AM30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4" i="270" s="1"/>
  <c r="AL39" i="270"/>
  <c r="AM39" i="270" s="1"/>
  <c r="AL40" i="270"/>
  <c r="AM40" i="270" s="1"/>
  <c r="AL41" i="270"/>
  <c r="AL42" i="270"/>
  <c r="AL43" i="270"/>
  <c r="AM43" i="270" s="1"/>
  <c r="AL44" i="270"/>
  <c r="AM44" i="270" s="1"/>
  <c r="AL45" i="270"/>
  <c r="AL46" i="270"/>
  <c r="AL47" i="270"/>
  <c r="AM47" i="270" s="1"/>
  <c r="AL48" i="270"/>
  <c r="AM48" i="270" s="1"/>
  <c r="AL49" i="270"/>
  <c r="AL50" i="270"/>
  <c r="AL51" i="270"/>
  <c r="AM51" i="270" s="1"/>
  <c r="AL52" i="270"/>
  <c r="AM52" i="270" s="1"/>
  <c r="AL53" i="270"/>
  <c r="AL54" i="270"/>
  <c r="AL55" i="270"/>
  <c r="AM55" i="270" s="1"/>
  <c r="AL56" i="270"/>
  <c r="AM56" i="270" s="1"/>
  <c r="AL57" i="270"/>
  <c r="AL58" i="270"/>
  <c r="AL59" i="270"/>
  <c r="AM59" i="270" s="1"/>
  <c r="AN59" i="270" s="1"/>
  <c r="AM41" i="270"/>
  <c r="AM42" i="270"/>
  <c r="AM45" i="270"/>
  <c r="AM46" i="270"/>
  <c r="AM49" i="270"/>
  <c r="AM50" i="270"/>
  <c r="AM53" i="270"/>
  <c r="AM54" i="270"/>
  <c r="AM57" i="270"/>
  <c r="AM58" i="270"/>
  <c r="AK60" i="270"/>
  <c r="AK61" i="270"/>
  <c r="AK62" i="270"/>
  <c r="AK9" i="269"/>
  <c r="AK35" i="269"/>
  <c r="AL35" i="269" s="1"/>
  <c r="AK36" i="269"/>
  <c r="AK37" i="269"/>
  <c r="AK38" i="269"/>
  <c r="AK39" i="269"/>
  <c r="AK40" i="269"/>
  <c r="AK41" i="269"/>
  <c r="AL41" i="269" s="1"/>
  <c r="AK42" i="269"/>
  <c r="AK43" i="269"/>
  <c r="AK44" i="269"/>
  <c r="AK45" i="269"/>
  <c r="AK46" i="269"/>
  <c r="AK47" i="269"/>
  <c r="AK48" i="269"/>
  <c r="AK49" i="269"/>
  <c r="AK50" i="269"/>
  <c r="AK51" i="269"/>
  <c r="AK52" i="269"/>
  <c r="AK53" i="269"/>
  <c r="AK54" i="269"/>
  <c r="AK55" i="269"/>
  <c r="AK56" i="269"/>
  <c r="AL41" i="268"/>
  <c r="AL42" i="268"/>
  <c r="AL43" i="268"/>
  <c r="AM43" i="268" s="1"/>
  <c r="AL44" i="268"/>
  <c r="AM44" i="268" s="1"/>
  <c r="AL45" i="268"/>
  <c r="AM45" i="268" s="1"/>
  <c r="AL46" i="268"/>
  <c r="AM46" i="268" s="1"/>
  <c r="AL47" i="268"/>
  <c r="AM47" i="268" s="1"/>
  <c r="AK9" i="268"/>
  <c r="AK37" i="268" s="1"/>
  <c r="AM41" i="268"/>
  <c r="AM42" i="268"/>
  <c r="AK48" i="268"/>
  <c r="AK49" i="268"/>
  <c r="AK50" i="268"/>
  <c r="AK51" i="268"/>
  <c r="AK52" i="268"/>
  <c r="AK53" i="268"/>
  <c r="AK54" i="268"/>
  <c r="AK55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9" i="267"/>
  <c r="AK40" i="267"/>
  <c r="AL40" i="267" s="1"/>
  <c r="AK41" i="267"/>
  <c r="AK42" i="267"/>
  <c r="AL42" i="267" s="1"/>
  <c r="AM41" i="267" s="1"/>
  <c r="AK43" i="267"/>
  <c r="AK44" i="267"/>
  <c r="AK45" i="267"/>
  <c r="AK46" i="267"/>
  <c r="AL41" i="267"/>
  <c r="AL43" i="267"/>
  <c r="AL45" i="267"/>
  <c r="AK47" i="267"/>
  <c r="AK48" i="267"/>
  <c r="AK49" i="267"/>
  <c r="AK50" i="267"/>
  <c r="AK51" i="267"/>
  <c r="AK52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9" i="266"/>
  <c r="AK34" i="266" s="1"/>
  <c r="AK38" i="266"/>
  <c r="AL38" i="266" s="1"/>
  <c r="AK39" i="266"/>
  <c r="AL39" i="266" s="1"/>
  <c r="AK40" i="266"/>
  <c r="AK41" i="266"/>
  <c r="AL41" i="266" s="1"/>
  <c r="AK42" i="266"/>
  <c r="AL42" i="266" s="1"/>
  <c r="AM42" i="266" s="1"/>
  <c r="AK43" i="266"/>
  <c r="AL43" i="266" s="1"/>
  <c r="AK44" i="266"/>
  <c r="AL40" i="266"/>
  <c r="AM40" i="266" s="1"/>
  <c r="AL44" i="266"/>
  <c r="AK45" i="266"/>
  <c r="AK46" i="266"/>
  <c r="AK47" i="266"/>
  <c r="AK48" i="266"/>
  <c r="AK49" i="266"/>
  <c r="AK50" i="266"/>
  <c r="AK51" i="266"/>
  <c r="AK52" i="266"/>
  <c r="AK53" i="266"/>
  <c r="AK54" i="266"/>
  <c r="AK55" i="266"/>
  <c r="AK56" i="266"/>
  <c r="AK57" i="266"/>
  <c r="AK58" i="266"/>
  <c r="AK59" i="266"/>
  <c r="AK60" i="266"/>
  <c r="AK61" i="266"/>
  <c r="AK62" i="266"/>
  <c r="AK36" i="265"/>
  <c r="AL42" i="265"/>
  <c r="AM42" i="265" s="1"/>
  <c r="AL43" i="265"/>
  <c r="AM43" i="265" s="1"/>
  <c r="AL44" i="265"/>
  <c r="AM44" i="265" s="1"/>
  <c r="AL45" i="265"/>
  <c r="AL46" i="265"/>
  <c r="AK40" i="265"/>
  <c r="AK41" i="265"/>
  <c r="AL41" i="265" s="1"/>
  <c r="AM45" i="265"/>
  <c r="AK47" i="265"/>
  <c r="AK48" i="265"/>
  <c r="AK49" i="265"/>
  <c r="AL49" i="265" s="1"/>
  <c r="AK50" i="265"/>
  <c r="AL50" i="265" s="1"/>
  <c r="AK51" i="265"/>
  <c r="AK52" i="265"/>
  <c r="AK53" i="265"/>
  <c r="AL53" i="265" s="1"/>
  <c r="AK54" i="265"/>
  <c r="AL54" i="265" s="1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36" i="267" l="1"/>
  <c r="AK31" i="269"/>
  <c r="AM44" i="266"/>
  <c r="AN44" i="266" s="1"/>
  <c r="AO44" i="266" s="1"/>
  <c r="AL46" i="267"/>
  <c r="AM45" i="267" s="1"/>
  <c r="AN45" i="267" s="1"/>
  <c r="AO45" i="267" s="1"/>
  <c r="AL44" i="267"/>
  <c r="AM43" i="267" s="1"/>
  <c r="AN41" i="268"/>
  <c r="AO41" i="268" s="1"/>
  <c r="AN58" i="270"/>
  <c r="AN56" i="270"/>
  <c r="AO56" i="270" s="1"/>
  <c r="AN54" i="270"/>
  <c r="AN52" i="270"/>
  <c r="AN50" i="270"/>
  <c r="AN48" i="270"/>
  <c r="AO48" i="270" s="1"/>
  <c r="AN46" i="270"/>
  <c r="AN44" i="270"/>
  <c r="AN42" i="270"/>
  <c r="AN40" i="270"/>
  <c r="AO40" i="270" s="1"/>
  <c r="AN57" i="270"/>
  <c r="AN55" i="270"/>
  <c r="AO55" i="270" s="1"/>
  <c r="AN53" i="270"/>
  <c r="AN51" i="270"/>
  <c r="AN49" i="270"/>
  <c r="AN47" i="270"/>
  <c r="AO47" i="270" s="1"/>
  <c r="AN45" i="270"/>
  <c r="AN43" i="270"/>
  <c r="AO43" i="270" s="1"/>
  <c r="AN41" i="270"/>
  <c r="AN39" i="270"/>
  <c r="AN32" i="273"/>
  <c r="AO32" i="273" s="1"/>
  <c r="AN30" i="273"/>
  <c r="AO30" i="273" s="1"/>
  <c r="AO28" i="273"/>
  <c r="AK33" i="273"/>
  <c r="AN25" i="273"/>
  <c r="AO25" i="273" s="1"/>
  <c r="AM27" i="273"/>
  <c r="AN27" i="273" s="1"/>
  <c r="AN31" i="273"/>
  <c r="AO31" i="273" s="1"/>
  <c r="AO29" i="273"/>
  <c r="AN23" i="273"/>
  <c r="AN26" i="273"/>
  <c r="AO26" i="273" s="1"/>
  <c r="AN24" i="273"/>
  <c r="AO24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59" i="270"/>
  <c r="AL62" i="270"/>
  <c r="AM62" i="270" s="1"/>
  <c r="AL61" i="270"/>
  <c r="AM61" i="270" s="1"/>
  <c r="AL60" i="270"/>
  <c r="AM60" i="270" s="1"/>
  <c r="AO57" i="270"/>
  <c r="AO53" i="270"/>
  <c r="AO51" i="270"/>
  <c r="AO49" i="270"/>
  <c r="AO45" i="270"/>
  <c r="AO41" i="270"/>
  <c r="AO39" i="270"/>
  <c r="AN60" i="270"/>
  <c r="AN38" i="270"/>
  <c r="AO58" i="270"/>
  <c r="AO54" i="270"/>
  <c r="AO52" i="270"/>
  <c r="AO50" i="270"/>
  <c r="AO46" i="270"/>
  <c r="AO44" i="270"/>
  <c r="AO42" i="270"/>
  <c r="AK63" i="270"/>
  <c r="AM35" i="269"/>
  <c r="AN35" i="269" s="1"/>
  <c r="AL56" i="269"/>
  <c r="AL55" i="269"/>
  <c r="AL54" i="269"/>
  <c r="AL53" i="269"/>
  <c r="AL52" i="269"/>
  <c r="AL51" i="269"/>
  <c r="AL50" i="269"/>
  <c r="AL49" i="269"/>
  <c r="AL48" i="269"/>
  <c r="AL47" i="269"/>
  <c r="AL46" i="269"/>
  <c r="AL45" i="269"/>
  <c r="AL44" i="269"/>
  <c r="AL43" i="269"/>
  <c r="AL42" i="269"/>
  <c r="AL40" i="269"/>
  <c r="AM40" i="269" s="1"/>
  <c r="AL39" i="269"/>
  <c r="AL38" i="269"/>
  <c r="AL37" i="269"/>
  <c r="AL36" i="269"/>
  <c r="AM56" i="269"/>
  <c r="AM55" i="269"/>
  <c r="AM54" i="269"/>
  <c r="AM53" i="269"/>
  <c r="AM52" i="269"/>
  <c r="AM51" i="269"/>
  <c r="AN51" i="269" s="1"/>
  <c r="AM50" i="269"/>
  <c r="AM49" i="269"/>
  <c r="AM48" i="269"/>
  <c r="AM47" i="269"/>
  <c r="AN47" i="269" s="1"/>
  <c r="AM46" i="269"/>
  <c r="AM45" i="269"/>
  <c r="AM44" i="269"/>
  <c r="AM43" i="269"/>
  <c r="AM42" i="269"/>
  <c r="AM41" i="269"/>
  <c r="AM38" i="269"/>
  <c r="AK57" i="269"/>
  <c r="AN47" i="268"/>
  <c r="AO47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L55" i="268"/>
  <c r="AM55" i="268" s="1"/>
  <c r="AL54" i="268"/>
  <c r="AM54" i="268" s="1"/>
  <c r="AL53" i="268"/>
  <c r="AM53" i="268" s="1"/>
  <c r="AL52" i="268"/>
  <c r="AM52" i="268" s="1"/>
  <c r="AL51" i="268"/>
  <c r="AM51" i="268" s="1"/>
  <c r="AL50" i="268"/>
  <c r="AM50" i="268" s="1"/>
  <c r="AL49" i="268"/>
  <c r="AM49" i="268" s="1"/>
  <c r="AL48" i="268"/>
  <c r="AM48" i="268" s="1"/>
  <c r="AK69" i="268"/>
  <c r="AN46" i="268"/>
  <c r="AO46" i="268" s="1"/>
  <c r="AN45" i="268"/>
  <c r="AO45" i="268" s="1"/>
  <c r="AN44" i="268"/>
  <c r="AO44" i="268" s="1"/>
  <c r="AN43" i="268"/>
  <c r="AO43" i="268" s="1"/>
  <c r="AN42" i="268"/>
  <c r="AO42" i="268" s="1"/>
  <c r="AN63" i="268"/>
  <c r="AN41" i="267"/>
  <c r="AO41" i="267" s="1"/>
  <c r="AL66" i="267"/>
  <c r="AM65" i="267" s="1"/>
  <c r="AL65" i="267"/>
  <c r="AL64" i="267"/>
  <c r="AL63" i="267"/>
  <c r="AL62" i="267"/>
  <c r="AM61" i="267" s="1"/>
  <c r="AL61" i="267"/>
  <c r="AL60" i="267"/>
  <c r="AL59" i="267"/>
  <c r="AL58" i="267"/>
  <c r="AM57" i="267" s="1"/>
  <c r="AL57" i="267"/>
  <c r="AL56" i="267"/>
  <c r="AL55" i="267"/>
  <c r="AL54" i="267"/>
  <c r="AM53" i="267" s="1"/>
  <c r="AL53" i="267"/>
  <c r="AL52" i="267"/>
  <c r="AL51" i="267"/>
  <c r="AL50" i="267"/>
  <c r="AM49" i="267" s="1"/>
  <c r="AL49" i="267"/>
  <c r="AL67" i="267" s="1"/>
  <c r="AL48" i="267"/>
  <c r="AL47" i="267"/>
  <c r="AM44" i="267"/>
  <c r="AM42" i="267"/>
  <c r="AM40" i="267"/>
  <c r="AN40" i="267" s="1"/>
  <c r="AK67" i="267"/>
  <c r="AM63" i="267"/>
  <c r="AN63" i="267" s="1"/>
  <c r="AM59" i="267"/>
  <c r="AN59" i="267" s="1"/>
  <c r="AM55" i="267"/>
  <c r="AN55" i="267" s="1"/>
  <c r="AM51" i="267"/>
  <c r="AN51" i="267" s="1"/>
  <c r="AM47" i="267"/>
  <c r="AN47" i="267" s="1"/>
  <c r="AM39" i="267"/>
  <c r="AN42" i="266"/>
  <c r="AO42" i="266" s="1"/>
  <c r="AN40" i="266"/>
  <c r="AL62" i="266"/>
  <c r="AL61" i="266"/>
  <c r="AL60" i="266"/>
  <c r="AM60" i="266" s="1"/>
  <c r="AL59" i="266"/>
  <c r="AL58" i="266"/>
  <c r="AL57" i="266"/>
  <c r="AL56" i="266"/>
  <c r="AL55" i="266"/>
  <c r="AL54" i="266"/>
  <c r="AL53" i="266"/>
  <c r="AL52" i="266"/>
  <c r="AM52" i="266" s="1"/>
  <c r="AL51" i="266"/>
  <c r="AL50" i="266"/>
  <c r="AL49" i="266"/>
  <c r="AL48" i="266"/>
  <c r="AL47" i="266"/>
  <c r="AL46" i="266"/>
  <c r="AL45" i="266"/>
  <c r="AM43" i="266"/>
  <c r="AM41" i="266"/>
  <c r="AN41" i="266" s="1"/>
  <c r="AO40" i="266"/>
  <c r="AM39" i="266"/>
  <c r="AK63" i="266"/>
  <c r="AM62" i="266"/>
  <c r="AN62" i="266" s="1"/>
  <c r="AM58" i="266"/>
  <c r="AN58" i="266" s="1"/>
  <c r="AM56" i="266"/>
  <c r="AM54" i="266"/>
  <c r="AN54" i="266" s="1"/>
  <c r="AM50" i="266"/>
  <c r="AN50" i="266" s="1"/>
  <c r="AM48" i="266"/>
  <c r="AM46" i="266"/>
  <c r="AN46" i="266" s="1"/>
  <c r="AM38" i="266"/>
  <c r="AM66" i="265"/>
  <c r="AN66" i="265" s="1"/>
  <c r="AM65" i="265"/>
  <c r="AN65" i="265" s="1"/>
  <c r="AO65" i="265" s="1"/>
  <c r="AM62" i="265"/>
  <c r="AN62" i="265" s="1"/>
  <c r="AO62" i="265" s="1"/>
  <c r="AM61" i="265"/>
  <c r="AN61" i="265" s="1"/>
  <c r="AO61" i="265" s="1"/>
  <c r="AM58" i="265"/>
  <c r="AN58" i="265" s="1"/>
  <c r="AM57" i="265"/>
  <c r="AM54" i="265"/>
  <c r="AN54" i="265" s="1"/>
  <c r="AO54" i="265" s="1"/>
  <c r="AM53" i="265"/>
  <c r="AN53" i="265" s="1"/>
  <c r="AM50" i="265"/>
  <c r="AN50" i="265" s="1"/>
  <c r="AM49" i="265"/>
  <c r="AN57" i="265"/>
  <c r="AO57" i="265" s="1"/>
  <c r="AN49" i="265"/>
  <c r="AO49" i="265" s="1"/>
  <c r="AM41" i="265"/>
  <c r="AN41" i="265" s="1"/>
  <c r="AO41" i="265" s="1"/>
  <c r="AK67" i="265"/>
  <c r="AM46" i="265"/>
  <c r="AN46" i="265" s="1"/>
  <c r="AN45" i="265"/>
  <c r="AO45" i="265" s="1"/>
  <c r="AN44" i="265"/>
  <c r="AO44" i="265" s="1"/>
  <c r="AN43" i="265"/>
  <c r="AO43" i="265" s="1"/>
  <c r="AN42" i="265"/>
  <c r="AO42" i="265" s="1"/>
  <c r="AL64" i="265"/>
  <c r="AL63" i="265"/>
  <c r="AL60" i="265"/>
  <c r="AM60" i="265" s="1"/>
  <c r="AL59" i="265"/>
  <c r="AL56" i="265"/>
  <c r="AL55" i="265"/>
  <c r="AL52" i="265"/>
  <c r="AM52" i="265" s="1"/>
  <c r="AL51" i="265"/>
  <c r="AL48" i="265"/>
  <c r="AL47" i="265"/>
  <c r="AL40" i="265"/>
  <c r="AJ84" i="260"/>
  <c r="AJ83" i="260"/>
  <c r="AJ82" i="260"/>
  <c r="AJ78" i="260"/>
  <c r="AK78" i="260" s="1"/>
  <c r="AL78" i="260" s="1"/>
  <c r="AJ77" i="260"/>
  <c r="AJ61" i="260"/>
  <c r="AJ60" i="260"/>
  <c r="AJ59" i="260"/>
  <c r="AK59" i="260" s="1"/>
  <c r="AL59" i="260" s="1"/>
  <c r="AJ58" i="260"/>
  <c r="AJ57" i="260"/>
  <c r="AJ56" i="260"/>
  <c r="AJ55" i="260"/>
  <c r="AJ54" i="260"/>
  <c r="AJ53" i="260"/>
  <c r="AJ52" i="260"/>
  <c r="AJ51" i="260"/>
  <c r="AK51" i="260" s="1"/>
  <c r="AL51" i="260" s="1"/>
  <c r="AJ50" i="260"/>
  <c r="AJ49" i="260"/>
  <c r="AJ48" i="260"/>
  <c r="AL43" i="260"/>
  <c r="AJ43" i="260"/>
  <c r="AK43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56" i="260"/>
  <c r="AL56" i="260" s="1"/>
  <c r="AK48" i="260"/>
  <c r="AK49" i="260"/>
  <c r="AL49" i="260" s="1"/>
  <c r="AK50" i="260"/>
  <c r="AK52" i="260"/>
  <c r="AK53" i="260"/>
  <c r="AL53" i="260" s="1"/>
  <c r="AK57" i="260"/>
  <c r="AL57" i="260" s="1"/>
  <c r="AK60" i="260"/>
  <c r="AL60" i="260" s="1"/>
  <c r="AK61" i="260"/>
  <c r="AL61" i="260" s="1"/>
  <c r="AK82" i="260"/>
  <c r="AL82" i="260" s="1"/>
  <c r="AK83" i="260"/>
  <c r="AK84" i="260"/>
  <c r="AL84" i="260" s="1"/>
  <c r="AL34" i="257"/>
  <c r="AJ34" i="257"/>
  <c r="AL33" i="257"/>
  <c r="AJ33" i="257"/>
  <c r="AK33" i="257" s="1"/>
  <c r="AJ60" i="255"/>
  <c r="AJ59" i="255"/>
  <c r="AK59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5" i="250"/>
  <c r="AK85" i="250" s="1"/>
  <c r="AL85" i="250" s="1"/>
  <c r="AJ84" i="250"/>
  <c r="AK84" i="250" s="1"/>
  <c r="AJ79" i="250"/>
  <c r="AJ78" i="250"/>
  <c r="AK78" i="250" s="1"/>
  <c r="AL78" i="250" s="1"/>
  <c r="AM77" i="250" s="1"/>
  <c r="AJ77" i="250"/>
  <c r="AK77" i="250" s="1"/>
  <c r="AL77" i="250" s="1"/>
  <c r="AJ76" i="250"/>
  <c r="AJ75" i="250"/>
  <c r="AK75" i="250" s="1"/>
  <c r="AL75" i="250" s="1"/>
  <c r="AJ74" i="250"/>
  <c r="AJ73" i="250"/>
  <c r="AK73" i="250" s="1"/>
  <c r="AL73" i="250" s="1"/>
  <c r="AJ72" i="250"/>
  <c r="AJ71" i="250"/>
  <c r="AK71" i="250" s="1"/>
  <c r="AJ70" i="250"/>
  <c r="AJ69" i="250"/>
  <c r="AK69" i="250" s="1"/>
  <c r="AJ68" i="250"/>
  <c r="AJ67" i="250"/>
  <c r="AJ66" i="250"/>
  <c r="AJ65" i="250"/>
  <c r="AK65" i="250" s="1"/>
  <c r="AJ64" i="250"/>
  <c r="AJ63" i="250"/>
  <c r="AK63" i="250" s="1"/>
  <c r="AJ62" i="250"/>
  <c r="AJ61" i="250"/>
  <c r="AK61" i="250" s="1"/>
  <c r="AJ60" i="250"/>
  <c r="AJ59" i="250"/>
  <c r="AJ58" i="250"/>
  <c r="AJ57" i="250"/>
  <c r="AK57" i="250" s="1"/>
  <c r="AJ56" i="250"/>
  <c r="AJ55" i="250"/>
  <c r="AK55" i="250" s="1"/>
  <c r="AJ54" i="250"/>
  <c r="AJ53" i="250"/>
  <c r="AK53" i="250" s="1"/>
  <c r="AL53" i="250" s="1"/>
  <c r="AJ52" i="250"/>
  <c r="AJ51" i="250"/>
  <c r="AK51" i="250" s="1"/>
  <c r="AJ50" i="250"/>
  <c r="AL45" i="250"/>
  <c r="AJ45" i="250"/>
  <c r="AK45" i="250" s="1"/>
  <c r="AL43" i="250"/>
  <c r="AJ43" i="250"/>
  <c r="AK43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6" i="249"/>
  <c r="AJ85" i="249"/>
  <c r="AJ84" i="249"/>
  <c r="AK84" i="249" s="1"/>
  <c r="AL84" i="249" s="1"/>
  <c r="AJ71" i="249"/>
  <c r="AJ70" i="249"/>
  <c r="AJ69" i="249"/>
  <c r="AJ68" i="249"/>
  <c r="AK68" i="249" s="1"/>
  <c r="AL68" i="249" s="1"/>
  <c r="AJ67" i="249"/>
  <c r="AJ66" i="249"/>
  <c r="AJ65" i="249"/>
  <c r="AJ64" i="249"/>
  <c r="AK64" i="249" s="1"/>
  <c r="AL64" i="249" s="1"/>
  <c r="AJ63" i="249"/>
  <c r="AJ62" i="249"/>
  <c r="AJ61" i="249"/>
  <c r="AJ60" i="249"/>
  <c r="AK60" i="249" s="1"/>
  <c r="AL60" i="249" s="1"/>
  <c r="AM53" i="249" s="1"/>
  <c r="AJ59" i="249"/>
  <c r="AJ58" i="249"/>
  <c r="AJ57" i="249"/>
  <c r="AJ56" i="249"/>
  <c r="AK56" i="249" s="1"/>
  <c r="AL56" i="249" s="1"/>
  <c r="AJ55" i="249"/>
  <c r="AJ54" i="249"/>
  <c r="AJ53" i="249"/>
  <c r="AJ52" i="249"/>
  <c r="AK52" i="249" s="1"/>
  <c r="AL52" i="249" s="1"/>
  <c r="AJ51" i="249"/>
  <c r="AL46" i="249"/>
  <c r="AJ46" i="249"/>
  <c r="AK46" i="249" s="1"/>
  <c r="AL45" i="249"/>
  <c r="AJ45" i="249"/>
  <c r="AK45" i="249" s="1"/>
  <c r="AL42" i="249"/>
  <c r="AJ42" i="249"/>
  <c r="AK42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J22" i="249"/>
  <c r="AK22" i="249" s="1"/>
  <c r="AL21" i="249"/>
  <c r="AK21" i="249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K51" i="249"/>
  <c r="AL51" i="249" s="1"/>
  <c r="AK53" i="249"/>
  <c r="AL53" i="249" s="1"/>
  <c r="AK54" i="249"/>
  <c r="AL54" i="249" s="1"/>
  <c r="AK55" i="249"/>
  <c r="AK57" i="249"/>
  <c r="AL57" i="249" s="1"/>
  <c r="AK58" i="249"/>
  <c r="AL58" i="249" s="1"/>
  <c r="AM51" i="249" s="1"/>
  <c r="AK59" i="249"/>
  <c r="AK61" i="249"/>
  <c r="AL61" i="249" s="1"/>
  <c r="AM55" i="249" s="1"/>
  <c r="AK62" i="249"/>
  <c r="AK63" i="249"/>
  <c r="AL63" i="249" s="1"/>
  <c r="AK65" i="249"/>
  <c r="AL65" i="249" s="1"/>
  <c r="AK66" i="249"/>
  <c r="AL66" i="249" s="1"/>
  <c r="AK67" i="249"/>
  <c r="AK69" i="249"/>
  <c r="AL69" i="249" s="1"/>
  <c r="AM62" i="249" s="1"/>
  <c r="AK70" i="249"/>
  <c r="AK71" i="249"/>
  <c r="AL71" i="249" s="1"/>
  <c r="AK85" i="249"/>
  <c r="AL85" i="249" s="1"/>
  <c r="AM66" i="249" s="1"/>
  <c r="AK86" i="249"/>
  <c r="AL86" i="249" s="1"/>
  <c r="AM68" i="249"/>
  <c r="AM82" i="249"/>
  <c r="AK50" i="250"/>
  <c r="AL50" i="250" s="1"/>
  <c r="AM49" i="250" s="1"/>
  <c r="AK52" i="250"/>
  <c r="AL52" i="250" s="1"/>
  <c r="AM51" i="250" s="1"/>
  <c r="AK54" i="250"/>
  <c r="AL54" i="250" s="1"/>
  <c r="AK56" i="250"/>
  <c r="AL56" i="250" s="1"/>
  <c r="AK58" i="250"/>
  <c r="AL58" i="250" s="1"/>
  <c r="AK59" i="250"/>
  <c r="AK60" i="250"/>
  <c r="AL60" i="250" s="1"/>
  <c r="AK62" i="250"/>
  <c r="AL62" i="250" s="1"/>
  <c r="AM61" i="250" s="1"/>
  <c r="AK64" i="250"/>
  <c r="AK66" i="250"/>
  <c r="AL66" i="250" s="1"/>
  <c r="AK67" i="250"/>
  <c r="AK68" i="250"/>
  <c r="AL68" i="250" s="1"/>
  <c r="AK70" i="250"/>
  <c r="AL70" i="250" s="1"/>
  <c r="AL59" i="249"/>
  <c r="AL64" i="250"/>
  <c r="AK72" i="250"/>
  <c r="AL72" i="250" s="1"/>
  <c r="AK74" i="250"/>
  <c r="AL74" i="250" s="1"/>
  <c r="AK76" i="250"/>
  <c r="AL76" i="250" s="1"/>
  <c r="AL71" i="250"/>
  <c r="AK79" i="250" l="1"/>
  <c r="AL79" i="250" s="1"/>
  <c r="AN55" i="249"/>
  <c r="AO55" i="249" s="1"/>
  <c r="AK55" i="260"/>
  <c r="AN55" i="260"/>
  <c r="AO55" i="260"/>
  <c r="AN74" i="260"/>
  <c r="AO70" i="260" s="1"/>
  <c r="AN52" i="260"/>
  <c r="AN56" i="260"/>
  <c r="AO52" i="260" s="1"/>
  <c r="AO56" i="260"/>
  <c r="AN75" i="260"/>
  <c r="AO71" i="260" s="1"/>
  <c r="AO75" i="260"/>
  <c r="AN49" i="260"/>
  <c r="AN53" i="260"/>
  <c r="AO49" i="260" s="1"/>
  <c r="AO53" i="260"/>
  <c r="AN57" i="260"/>
  <c r="AO57" i="260"/>
  <c r="AK54" i="260"/>
  <c r="AL54" i="260" s="1"/>
  <c r="AN50" i="260" s="1"/>
  <c r="AK58" i="260"/>
  <c r="AL58" i="260" s="1"/>
  <c r="AO54" i="260"/>
  <c r="AK77" i="260"/>
  <c r="AN77" i="260"/>
  <c r="AO77" i="260"/>
  <c r="AM50" i="260"/>
  <c r="AN40" i="269"/>
  <c r="AO40" i="269" s="1"/>
  <c r="AM36" i="269"/>
  <c r="AN36" i="269" s="1"/>
  <c r="AL41" i="257"/>
  <c r="AJ41" i="257"/>
  <c r="AK34" i="257"/>
  <c r="AN51" i="249"/>
  <c r="AO51" i="249" s="1"/>
  <c r="AN82" i="249"/>
  <c r="AO82" i="249" s="1"/>
  <c r="AN66" i="249"/>
  <c r="AO66" i="249" s="1"/>
  <c r="AM70" i="249"/>
  <c r="AJ87" i="249"/>
  <c r="AK87" i="249"/>
  <c r="AM72" i="249"/>
  <c r="AM33" i="273"/>
  <c r="AN43" i="269"/>
  <c r="AN55" i="269"/>
  <c r="AO55" i="269" s="1"/>
  <c r="AM69" i="268"/>
  <c r="AL63" i="266"/>
  <c r="AO53" i="265"/>
  <c r="AK60" i="255"/>
  <c r="AL83" i="260"/>
  <c r="AO76" i="260" s="1"/>
  <c r="AM49" i="249"/>
  <c r="AN49" i="249" s="1"/>
  <c r="AM64" i="249"/>
  <c r="AN64" i="249" s="1"/>
  <c r="AL67" i="249"/>
  <c r="AM60" i="249" s="1"/>
  <c r="AM57" i="249"/>
  <c r="AN57" i="249" s="1"/>
  <c r="AO57" i="249" s="1"/>
  <c r="AM84" i="249"/>
  <c r="AN84" i="249" s="1"/>
  <c r="AO84" i="249" s="1"/>
  <c r="AL84" i="250"/>
  <c r="AM83" i="250" s="1"/>
  <c r="AM53" i="250"/>
  <c r="AM67" i="249"/>
  <c r="AN67" i="249" s="1"/>
  <c r="AO67" i="249" s="1"/>
  <c r="AM59" i="249"/>
  <c r="AN59" i="249" s="1"/>
  <c r="AO59" i="249" s="1"/>
  <c r="AM52" i="249"/>
  <c r="AN52" i="249" s="1"/>
  <c r="AO52" i="249" s="1"/>
  <c r="AJ86" i="250"/>
  <c r="AJ75" i="257"/>
  <c r="AN55" i="268"/>
  <c r="AL63" i="270"/>
  <c r="AM69" i="250"/>
  <c r="AL70" i="249"/>
  <c r="AM63" i="249" s="1"/>
  <c r="AN63" i="249" s="1"/>
  <c r="AO63" i="249" s="1"/>
  <c r="AL62" i="249"/>
  <c r="AM56" i="249" s="1"/>
  <c r="AN56" i="249" s="1"/>
  <c r="AO56" i="249" s="1"/>
  <c r="AL55" i="249"/>
  <c r="AM67" i="250"/>
  <c r="AM59" i="250"/>
  <c r="AN59" i="250" s="1"/>
  <c r="AL57" i="250"/>
  <c r="AM56" i="250" s="1"/>
  <c r="AN56" i="250" s="1"/>
  <c r="AL65" i="250"/>
  <c r="AM64" i="250" s="1"/>
  <c r="AN77" i="250"/>
  <c r="AO77" i="250" s="1"/>
  <c r="AM45" i="260"/>
  <c r="AL47" i="249"/>
  <c r="AJ46" i="250"/>
  <c r="AJ61" i="255"/>
  <c r="AM63" i="270"/>
  <c r="AM69" i="249"/>
  <c r="AN69" i="249" s="1"/>
  <c r="AO69" i="249" s="1"/>
  <c r="AM65" i="249"/>
  <c r="AM58" i="249"/>
  <c r="AN58" i="249" s="1"/>
  <c r="AO58" i="249" s="1"/>
  <c r="AM54" i="249"/>
  <c r="AN54" i="249" s="1"/>
  <c r="AO54" i="249" s="1"/>
  <c r="AM50" i="249"/>
  <c r="AN50" i="249" s="1"/>
  <c r="AO50" i="249" s="1"/>
  <c r="AM61" i="249"/>
  <c r="AN61" i="249" s="1"/>
  <c r="AO61" i="249" s="1"/>
  <c r="AM75" i="250"/>
  <c r="AN75" i="250" s="1"/>
  <c r="AM71" i="250"/>
  <c r="AN71" i="250" s="1"/>
  <c r="AM57" i="250"/>
  <c r="AM65" i="250"/>
  <c r="AN65" i="250" s="1"/>
  <c r="AM73" i="250"/>
  <c r="AN73" i="250" s="1"/>
  <c r="AO73" i="250" s="1"/>
  <c r="AM63" i="250"/>
  <c r="AM55" i="250"/>
  <c r="AN61" i="250"/>
  <c r="AO61" i="250" s="1"/>
  <c r="AN53" i="250"/>
  <c r="AO53" i="250" s="1"/>
  <c r="AO56" i="250"/>
  <c r="AM70" i="250"/>
  <c r="AM72" i="250"/>
  <c r="AN72" i="250" s="1"/>
  <c r="AM74" i="250"/>
  <c r="AM76" i="250"/>
  <c r="AN76" i="250" s="1"/>
  <c r="AN49" i="250"/>
  <c r="AM84" i="250"/>
  <c r="AN84" i="250" s="1"/>
  <c r="AL69" i="250"/>
  <c r="AM68" i="250" s="1"/>
  <c r="AN68" i="250" s="1"/>
  <c r="AL67" i="250"/>
  <c r="AL63" i="250"/>
  <c r="AM62" i="250" s="1"/>
  <c r="AL61" i="250"/>
  <c r="AL59" i="250"/>
  <c r="AL55" i="250"/>
  <c r="AM52" i="250"/>
  <c r="AL51" i="250"/>
  <c r="AN51" i="250" s="1"/>
  <c r="AJ85" i="260"/>
  <c r="AL50" i="260"/>
  <c r="AL52" i="260"/>
  <c r="AL48" i="260"/>
  <c r="AM44" i="260"/>
  <c r="AM48" i="260"/>
  <c r="AL55" i="260"/>
  <c r="AN51" i="260" s="1"/>
  <c r="AJ33" i="255"/>
  <c r="AL38" i="255"/>
  <c r="AL40" i="255"/>
  <c r="AL42" i="255"/>
  <c r="AL44" i="255"/>
  <c r="AM38" i="255" s="1"/>
  <c r="AL46" i="255"/>
  <c r="AL48" i="255"/>
  <c r="AM42" i="255" s="1"/>
  <c r="AL50" i="255"/>
  <c r="AM44" i="255" s="1"/>
  <c r="AN51" i="255"/>
  <c r="AL39" i="255"/>
  <c r="AL41" i="255"/>
  <c r="AL43" i="255"/>
  <c r="AM37" i="255" s="1"/>
  <c r="AL45" i="255"/>
  <c r="AL47" i="255"/>
  <c r="AM41" i="255" s="1"/>
  <c r="AL49" i="255"/>
  <c r="AM43" i="255" s="1"/>
  <c r="AL59" i="255"/>
  <c r="AM45" i="255" s="1"/>
  <c r="AN50" i="255"/>
  <c r="AK37" i="255"/>
  <c r="AO50" i="265"/>
  <c r="AO58" i="265"/>
  <c r="AO66" i="265"/>
  <c r="AO46" i="265"/>
  <c r="AM45" i="266"/>
  <c r="AM47" i="266"/>
  <c r="AN47" i="266" s="1"/>
  <c r="AM49" i="266"/>
  <c r="AM51" i="266"/>
  <c r="AN51" i="266" s="1"/>
  <c r="AM53" i="266"/>
  <c r="AM55" i="266"/>
  <c r="AN55" i="266" s="1"/>
  <c r="AM57" i="266"/>
  <c r="AM59" i="266"/>
  <c r="AN59" i="266" s="1"/>
  <c r="AM61" i="266"/>
  <c r="AO46" i="266"/>
  <c r="AN48" i="266"/>
  <c r="AO48" i="266" s="1"/>
  <c r="AO50" i="266"/>
  <c r="AN52" i="266"/>
  <c r="AO52" i="266" s="1"/>
  <c r="AO54" i="266"/>
  <c r="AN56" i="266"/>
  <c r="AO56" i="266" s="1"/>
  <c r="AO58" i="266"/>
  <c r="AN60" i="266"/>
  <c r="AO60" i="266" s="1"/>
  <c r="AO62" i="266"/>
  <c r="AN43" i="267"/>
  <c r="AO43" i="267" s="1"/>
  <c r="AM46" i="267"/>
  <c r="AM48" i="267"/>
  <c r="AN48" i="267" s="1"/>
  <c r="AM50" i="267"/>
  <c r="AM52" i="267"/>
  <c r="AN52" i="267" s="1"/>
  <c r="AM54" i="267"/>
  <c r="AM56" i="267"/>
  <c r="AN56" i="267" s="1"/>
  <c r="AM58" i="267"/>
  <c r="AM60" i="267"/>
  <c r="AN60" i="267" s="1"/>
  <c r="AM62" i="267"/>
  <c r="AM64" i="267"/>
  <c r="AN64" i="267" s="1"/>
  <c r="AM66" i="267"/>
  <c r="AO47" i="267"/>
  <c r="AN49" i="267"/>
  <c r="AO49" i="267" s="1"/>
  <c r="AO51" i="267"/>
  <c r="AN53" i="267"/>
  <c r="AO53" i="267" s="1"/>
  <c r="AO55" i="267"/>
  <c r="AN57" i="267"/>
  <c r="AO57" i="267" s="1"/>
  <c r="AO59" i="267"/>
  <c r="AN61" i="267"/>
  <c r="AO61" i="267" s="1"/>
  <c r="AO63" i="267"/>
  <c r="AN65" i="267"/>
  <c r="AO65" i="267" s="1"/>
  <c r="AN51" i="268"/>
  <c r="AN59" i="268"/>
  <c r="AO59" i="268" s="1"/>
  <c r="AN67" i="268"/>
  <c r="AN42" i="269"/>
  <c r="AO42" i="269" s="1"/>
  <c r="AN46" i="269"/>
  <c r="AO46" i="269" s="1"/>
  <c r="AN50" i="269"/>
  <c r="AO50" i="269" s="1"/>
  <c r="AN54" i="269"/>
  <c r="AO54" i="269" s="1"/>
  <c r="AM37" i="269"/>
  <c r="AM39" i="269"/>
  <c r="AN39" i="269" s="1"/>
  <c r="AN44" i="269"/>
  <c r="AO44" i="269" s="1"/>
  <c r="AN48" i="269"/>
  <c r="AO48" i="269" s="1"/>
  <c r="AN52" i="269"/>
  <c r="AO52" i="269" s="1"/>
  <c r="AN56" i="269"/>
  <c r="AO56" i="269" s="1"/>
  <c r="AN38" i="269"/>
  <c r="AO38" i="269" s="1"/>
  <c r="AO43" i="269"/>
  <c r="AN45" i="269"/>
  <c r="AO45" i="269" s="1"/>
  <c r="AO47" i="269"/>
  <c r="AN49" i="269"/>
  <c r="AO49" i="269" s="1"/>
  <c r="AO51" i="269"/>
  <c r="AN53" i="269"/>
  <c r="AO53" i="269" s="1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33" i="255"/>
  <c r="AL33" i="273"/>
  <c r="AO27" i="273"/>
  <c r="AO2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38" i="270"/>
  <c r="AN61" i="270"/>
  <c r="AO61" i="270" s="1"/>
  <c r="AO60" i="270"/>
  <c r="AN62" i="270"/>
  <c r="AO62" i="270" s="1"/>
  <c r="AN41" i="269"/>
  <c r="AO41" i="269" s="1"/>
  <c r="AL57" i="269"/>
  <c r="AO35" i="269"/>
  <c r="AL69" i="268"/>
  <c r="AN50" i="268"/>
  <c r="AO50" i="268" s="1"/>
  <c r="AN54" i="268"/>
  <c r="AN58" i="268"/>
  <c r="AO58" i="268" s="1"/>
  <c r="AN62" i="268"/>
  <c r="AO62" i="268" s="1"/>
  <c r="AN66" i="268"/>
  <c r="AO66" i="268" s="1"/>
  <c r="AN48" i="268"/>
  <c r="AO48" i="268" s="1"/>
  <c r="AN52" i="268"/>
  <c r="AO52" i="268" s="1"/>
  <c r="AN56" i="268"/>
  <c r="AO56" i="268" s="1"/>
  <c r="AN60" i="268"/>
  <c r="AO60" i="268" s="1"/>
  <c r="AN64" i="268"/>
  <c r="AO64" i="268" s="1"/>
  <c r="AN68" i="268"/>
  <c r="AO68" i="268" s="1"/>
  <c r="AN49" i="268"/>
  <c r="AO49" i="268" s="1"/>
  <c r="AN53" i="268"/>
  <c r="AO53" i="268" s="1"/>
  <c r="AN57" i="268"/>
  <c r="AO57" i="268" s="1"/>
  <c r="AN61" i="268"/>
  <c r="AO61" i="268" s="1"/>
  <c r="AN65" i="268"/>
  <c r="AO65" i="268" s="1"/>
  <c r="AO54" i="268"/>
  <c r="AO51" i="268"/>
  <c r="AO55" i="268"/>
  <c r="AO63" i="268"/>
  <c r="AO67" i="268"/>
  <c r="AN39" i="267"/>
  <c r="AO39" i="267" s="1"/>
  <c r="AN42" i="267"/>
  <c r="AO42" i="267" s="1"/>
  <c r="AO40" i="267"/>
  <c r="AN44" i="267"/>
  <c r="AO44" i="267" s="1"/>
  <c r="AN39" i="266"/>
  <c r="AO39" i="266" s="1"/>
  <c r="AN43" i="266"/>
  <c r="AO43" i="266" s="1"/>
  <c r="AO41" i="266"/>
  <c r="AN38" i="266"/>
  <c r="AL67" i="265"/>
  <c r="AM40" i="265"/>
  <c r="AN40" i="265" s="1"/>
  <c r="AN52" i="265"/>
  <c r="AO52" i="265" s="1"/>
  <c r="AN60" i="265"/>
  <c r="AO60" i="265" s="1"/>
  <c r="AM47" i="265"/>
  <c r="AM51" i="265"/>
  <c r="AN51" i="265" s="1"/>
  <c r="AO51" i="265" s="1"/>
  <c r="AM55" i="265"/>
  <c r="AN55" i="265" s="1"/>
  <c r="AO55" i="265" s="1"/>
  <c r="AM59" i="265"/>
  <c r="AN59" i="265" s="1"/>
  <c r="AO59" i="265" s="1"/>
  <c r="AM63" i="265"/>
  <c r="AN63" i="265" s="1"/>
  <c r="AO63" i="265" s="1"/>
  <c r="AN47" i="265"/>
  <c r="AO47" i="265" s="1"/>
  <c r="AM48" i="265"/>
  <c r="AN48" i="265" s="1"/>
  <c r="AO48" i="265" s="1"/>
  <c r="AM56" i="265"/>
  <c r="AN56" i="265" s="1"/>
  <c r="AO56" i="265" s="1"/>
  <c r="AM64" i="265"/>
  <c r="AN64" i="265" s="1"/>
  <c r="AO64" i="265" s="1"/>
  <c r="AL44" i="260"/>
  <c r="AJ47" i="249"/>
  <c r="AK10" i="249"/>
  <c r="AK47" i="249" s="1"/>
  <c r="AK33" i="255"/>
  <c r="AL46" i="250"/>
  <c r="AK46" i="250"/>
  <c r="AJ44" i="260"/>
  <c r="AK44" i="260"/>
  <c r="AN55" i="250" l="1"/>
  <c r="AK86" i="250"/>
  <c r="AN63" i="250"/>
  <c r="AO63" i="250" s="1"/>
  <c r="AM78" i="250"/>
  <c r="AN78" i="250" s="1"/>
  <c r="AN79" i="250"/>
  <c r="AO79" i="250" s="1"/>
  <c r="AO51" i="250"/>
  <c r="AN69" i="250"/>
  <c r="AO69" i="250" s="1"/>
  <c r="AN67" i="250"/>
  <c r="AO67" i="250" s="1"/>
  <c r="AN62" i="249"/>
  <c r="AO62" i="249" s="1"/>
  <c r="AO59" i="250"/>
  <c r="AO51" i="260"/>
  <c r="AN76" i="260"/>
  <c r="AO72" i="260" s="1"/>
  <c r="AK85" i="260"/>
  <c r="AL77" i="260"/>
  <c r="AO73" i="260" s="1"/>
  <c r="AM49" i="260"/>
  <c r="AN54" i="260"/>
  <c r="AO50" i="260" s="1"/>
  <c r="AM57" i="269"/>
  <c r="AO36" i="269"/>
  <c r="AK41" i="257"/>
  <c r="AO51" i="255"/>
  <c r="AM83" i="249"/>
  <c r="AN83" i="249" s="1"/>
  <c r="AO83" i="249" s="1"/>
  <c r="AN72" i="249"/>
  <c r="AO72" i="249" s="1"/>
  <c r="AN70" i="249"/>
  <c r="AO70" i="249" s="1"/>
  <c r="AM63" i="266"/>
  <c r="AO50" i="255"/>
  <c r="AL60" i="255"/>
  <c r="AM46" i="255" s="1"/>
  <c r="AN43" i="255" s="1"/>
  <c r="AN45" i="260"/>
  <c r="AO45" i="260"/>
  <c r="AK75" i="257"/>
  <c r="AN65" i="249"/>
  <c r="AO65" i="249" s="1"/>
  <c r="AN53" i="249"/>
  <c r="AO53" i="249" s="1"/>
  <c r="AO64" i="249"/>
  <c r="AN68" i="249"/>
  <c r="AO68" i="249" s="1"/>
  <c r="AO49" i="249"/>
  <c r="AN60" i="249"/>
  <c r="AO60" i="249" s="1"/>
  <c r="AN83" i="250"/>
  <c r="AO83" i="250" s="1"/>
  <c r="AO72" i="250"/>
  <c r="AO55" i="250"/>
  <c r="AO62" i="271"/>
  <c r="AO54" i="271"/>
  <c r="AO46" i="271"/>
  <c r="AO60" i="267"/>
  <c r="AO52" i="267"/>
  <c r="AO66" i="271"/>
  <c r="AO58" i="271"/>
  <c r="AO50" i="271"/>
  <c r="AO42" i="271"/>
  <c r="AO64" i="267"/>
  <c r="AO56" i="267"/>
  <c r="AO48" i="267"/>
  <c r="AM47" i="255"/>
  <c r="AN47" i="255" s="1"/>
  <c r="AO76" i="250"/>
  <c r="AN62" i="250"/>
  <c r="AO62" i="250" s="1"/>
  <c r="AN64" i="250"/>
  <c r="AO64" i="250" s="1"/>
  <c r="AL86" i="250"/>
  <c r="AM50" i="250"/>
  <c r="AN50" i="250" s="1"/>
  <c r="AO50" i="250" s="1"/>
  <c r="AO84" i="250"/>
  <c r="AN74" i="250"/>
  <c r="AO74" i="250" s="1"/>
  <c r="AO49" i="250"/>
  <c r="AM54" i="250"/>
  <c r="AO68" i="250"/>
  <c r="AN52" i="250"/>
  <c r="AO52" i="250" s="1"/>
  <c r="AO78" i="250"/>
  <c r="AM60" i="250"/>
  <c r="AN60" i="250" s="1"/>
  <c r="AO65" i="250"/>
  <c r="AM66" i="250"/>
  <c r="AN66" i="250" s="1"/>
  <c r="AM58" i="250"/>
  <c r="AN58" i="250" s="1"/>
  <c r="AN57" i="250"/>
  <c r="AO57" i="250" s="1"/>
  <c r="AO71" i="250"/>
  <c r="AO75" i="250"/>
  <c r="AN70" i="250"/>
  <c r="AO70" i="250" s="1"/>
  <c r="AN44" i="260"/>
  <c r="AN48" i="260"/>
  <c r="AN38" i="255"/>
  <c r="AM39" i="255"/>
  <c r="AN39" i="255" s="1"/>
  <c r="AM48" i="255"/>
  <c r="AN48" i="255" s="1"/>
  <c r="AN42" i="255"/>
  <c r="AM40" i="255"/>
  <c r="AN40" i="255" s="1"/>
  <c r="AK61" i="255"/>
  <c r="AL37" i="255"/>
  <c r="AN41" i="255"/>
  <c r="AL75" i="257"/>
  <c r="AO40" i="265"/>
  <c r="AO67" i="265" s="1"/>
  <c r="AO59" i="266"/>
  <c r="AO55" i="266"/>
  <c r="AO51" i="266"/>
  <c r="AO47" i="266"/>
  <c r="AN61" i="266"/>
  <c r="AO61" i="266" s="1"/>
  <c r="AN57" i="266"/>
  <c r="AO57" i="266" s="1"/>
  <c r="AN53" i="266"/>
  <c r="AO53" i="266" s="1"/>
  <c r="AN49" i="266"/>
  <c r="AO49" i="266" s="1"/>
  <c r="AN45" i="266"/>
  <c r="AO45" i="266" s="1"/>
  <c r="AN66" i="267"/>
  <c r="AO66" i="267" s="1"/>
  <c r="AN62" i="267"/>
  <c r="AO62" i="267" s="1"/>
  <c r="AN58" i="267"/>
  <c r="AO58" i="267" s="1"/>
  <c r="AN54" i="267"/>
  <c r="AO54" i="267" s="1"/>
  <c r="AN50" i="267"/>
  <c r="AO50" i="267" s="1"/>
  <c r="AN46" i="267"/>
  <c r="AO46" i="267" s="1"/>
  <c r="AO39" i="269"/>
  <c r="AN37" i="269"/>
  <c r="AO37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3" i="273"/>
  <c r="AO33" i="273"/>
  <c r="AM67" i="271"/>
  <c r="AN33" i="271"/>
  <c r="AN37" i="271"/>
  <c r="AO37" i="271" s="1"/>
  <c r="AO36" i="271"/>
  <c r="AO63" i="270"/>
  <c r="AN63" i="270"/>
  <c r="AO69" i="268"/>
  <c r="AN69" i="268"/>
  <c r="AO38" i="266"/>
  <c r="AN67" i="265"/>
  <c r="AM67" i="265"/>
  <c r="AN73" i="260" l="1"/>
  <c r="AO69" i="260" s="1"/>
  <c r="AL85" i="260"/>
  <c r="AL61" i="255"/>
  <c r="AO52" i="255" s="1"/>
  <c r="AO49" i="255"/>
  <c r="AL87" i="249"/>
  <c r="AM71" i="249"/>
  <c r="AN45" i="255"/>
  <c r="AO42" i="255" s="1"/>
  <c r="AN49" i="255"/>
  <c r="AN44" i="255"/>
  <c r="AO44" i="255" s="1"/>
  <c r="AO45" i="255"/>
  <c r="AO40" i="255"/>
  <c r="AO47" i="255"/>
  <c r="AN37" i="255"/>
  <c r="AO37" i="255" s="1"/>
  <c r="AO38" i="255"/>
  <c r="AO39" i="255"/>
  <c r="AO44" i="260"/>
  <c r="AO48" i="260"/>
  <c r="AM73" i="249"/>
  <c r="AN57" i="269"/>
  <c r="AO57" i="269"/>
  <c r="AO58" i="250"/>
  <c r="AO60" i="250"/>
  <c r="AO66" i="250"/>
  <c r="AN54" i="250"/>
  <c r="AO54" i="250" s="1"/>
  <c r="AM85" i="250"/>
  <c r="AN63" i="266"/>
  <c r="AO63" i="266"/>
  <c r="AN67" i="271"/>
  <c r="AO33" i="271"/>
  <c r="AO67" i="271" s="1"/>
  <c r="AO85" i="250" l="1"/>
  <c r="AN78" i="260"/>
  <c r="AO74" i="260" s="1"/>
  <c r="AM51" i="260"/>
  <c r="AO78" i="260"/>
  <c r="AN52" i="255"/>
  <c r="AM49" i="255"/>
  <c r="AN46" i="255" s="1"/>
  <c r="AO43" i="255" s="1"/>
  <c r="AN71" i="249"/>
  <c r="AO71" i="249" s="1"/>
  <c r="AO41" i="255"/>
  <c r="AN73" i="249"/>
  <c r="AO73" i="249" s="1"/>
  <c r="AN85" i="250"/>
  <c r="AO46" i="255" l="1"/>
  <c r="AO48" i="255"/>
</calcChain>
</file>

<file path=xl/sharedStrings.xml><?xml version="1.0" encoding="utf-8"?>
<sst xmlns="http://schemas.openxmlformats.org/spreadsheetml/2006/main" count="3173" uniqueCount="968">
  <si>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</si>
  <si>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</si>
  <si>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</si>
  <si>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</si>
  <si>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</si>
  <si>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</si>
  <si>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</si>
  <si>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</si>
  <si>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</si>
  <si>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</si>
  <si>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</si>
  <si>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</si>
  <si>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</si>
  <si>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</si>
  <si>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</si>
  <si>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</si>
  <si>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</si>
  <si>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</si>
  <si>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</si>
  <si>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</si>
  <si>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</si>
  <si>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</si>
  <si>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</si>
  <si>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</si>
  <si>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</si>
  <si>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</si>
  <si>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</si>
  <si>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</si>
  <si>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</si>
  <si>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</si>
  <si>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</si>
  <si>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</si>
  <si>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</si>
  <si>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</si>
  <si>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</si>
  <si>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</si>
  <si>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</si>
  <si>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</si>
  <si>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</si>
  <si>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Giang</t>
  </si>
  <si>
    <t>Nhân</t>
  </si>
  <si>
    <t>Đức</t>
  </si>
  <si>
    <t>Hưng</t>
  </si>
  <si>
    <t>Trần Quốc</t>
  </si>
  <si>
    <t>Mai</t>
  </si>
  <si>
    <t>Khánh</t>
  </si>
  <si>
    <t>Bùi Minh</t>
  </si>
  <si>
    <t>Nguyễn Hoài</t>
  </si>
  <si>
    <t>Nguyễn Nhựt</t>
  </si>
  <si>
    <t>An</t>
  </si>
  <si>
    <t>Bảo</t>
  </si>
  <si>
    <t>Nguyễn Thành</t>
  </si>
  <si>
    <t>Đạt</t>
  </si>
  <si>
    <t>Duy</t>
  </si>
  <si>
    <t>Khang</t>
  </si>
  <si>
    <t>Nghĩa</t>
  </si>
  <si>
    <t>Quân</t>
  </si>
  <si>
    <t>Tâm</t>
  </si>
  <si>
    <t>Thanh</t>
  </si>
  <si>
    <t>Thịnh</t>
  </si>
  <si>
    <t>Ân</t>
  </si>
  <si>
    <t>Hào</t>
  </si>
  <si>
    <t>Hậu</t>
  </si>
  <si>
    <t>Hiếu</t>
  </si>
  <si>
    <t>Trần Quang</t>
  </si>
  <si>
    <t>Minh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</si>
  <si>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</si>
  <si>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</si>
  <si>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</si>
  <si>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</si>
  <si>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</si>
  <si>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</si>
  <si>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</si>
  <si>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</si>
  <si>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</si>
  <si>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</si>
  <si>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</si>
  <si>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</si>
  <si>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</si>
  <si>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</si>
  <si>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</si>
  <si>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</si>
  <si>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</si>
  <si>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</si>
  <si>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</si>
  <si>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</si>
  <si>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</si>
  <si>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Trọng</t>
  </si>
  <si>
    <t>Hoàng</t>
  </si>
  <si>
    <t>Nguyễn Anh</t>
  </si>
  <si>
    <t xml:space="preserve">Nguyễn Hữu </t>
  </si>
  <si>
    <t>Phúc</t>
  </si>
  <si>
    <t>Phương</t>
  </si>
  <si>
    <t>Nguyễn Minh</t>
  </si>
  <si>
    <t>Trí</t>
  </si>
  <si>
    <t>Bình</t>
  </si>
  <si>
    <t>Dũng</t>
  </si>
  <si>
    <t>Thuận</t>
  </si>
  <si>
    <t>Ngân</t>
  </si>
  <si>
    <t>Ngọc</t>
  </si>
  <si>
    <t>Như</t>
  </si>
  <si>
    <t>Nguyễn Hồng</t>
  </si>
  <si>
    <t>Vy</t>
  </si>
  <si>
    <t>Yến</t>
  </si>
  <si>
    <t>Trần Đức</t>
  </si>
  <si>
    <t>Khoa</t>
  </si>
  <si>
    <t xml:space="preserve">Nguyễn Quốc </t>
  </si>
  <si>
    <t>Lộc</t>
  </si>
  <si>
    <t>Nguyễn Ngọc</t>
  </si>
  <si>
    <t>Phạm Hoàng</t>
  </si>
  <si>
    <t>Võ Minh</t>
  </si>
  <si>
    <t>Sang</t>
  </si>
  <si>
    <t>Thiện</t>
  </si>
  <si>
    <t>Vinh</t>
  </si>
  <si>
    <t>Phạm Minh</t>
  </si>
  <si>
    <t>Nguyễn Thị Thanh</t>
  </si>
  <si>
    <t>Nhi</t>
  </si>
  <si>
    <t>Tùng</t>
  </si>
  <si>
    <t>Vân</t>
  </si>
  <si>
    <t>Nguyên</t>
  </si>
  <si>
    <t>Trúc</t>
  </si>
  <si>
    <t>Kim</t>
  </si>
  <si>
    <t>Thi</t>
  </si>
  <si>
    <t>Nguyễn Thị Thúy</t>
  </si>
  <si>
    <t xml:space="preserve">Nguyễn Trọng </t>
  </si>
  <si>
    <t>Thắng</t>
  </si>
  <si>
    <t>Danh</t>
  </si>
  <si>
    <t>Khanh</t>
  </si>
  <si>
    <t>Phan Duy</t>
  </si>
  <si>
    <t>Phượng</t>
  </si>
  <si>
    <t>Hân</t>
  </si>
  <si>
    <t>Trần Anh</t>
  </si>
  <si>
    <t xml:space="preserve">Trần Đình </t>
  </si>
  <si>
    <t>Tấn</t>
  </si>
  <si>
    <t>Nguyễn Gia</t>
  </si>
  <si>
    <t>My</t>
  </si>
  <si>
    <t>Nguyễn Hoàng Minh</t>
  </si>
  <si>
    <t>Nguyễn Viết</t>
  </si>
  <si>
    <t>Việt</t>
  </si>
  <si>
    <t>Khương</t>
  </si>
  <si>
    <t>Nguyễn Xuân Tuấn</t>
  </si>
  <si>
    <t>Lê Trung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</si>
  <si>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</si>
  <si>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</si>
  <si>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</si>
  <si>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</si>
  <si>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</si>
  <si>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</si>
  <si>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</si>
  <si>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1810140026</t>
  </si>
  <si>
    <t xml:space="preserve">Lê Hoàng </t>
  </si>
  <si>
    <t>1810080063</t>
  </si>
  <si>
    <t xml:space="preserve">Trương Hồng </t>
  </si>
  <si>
    <t xml:space="preserve">Võ Thanh </t>
  </si>
  <si>
    <t>1810160008</t>
  </si>
  <si>
    <t xml:space="preserve">Ngô Trung </t>
  </si>
  <si>
    <t>Hoàng Tuấn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</si>
  <si>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</si>
  <si>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</si>
  <si>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</si>
  <si>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</si>
  <si>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</si>
  <si>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</si>
  <si>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</si>
  <si>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</si>
  <si>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</si>
  <si>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</si>
  <si>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</si>
  <si>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</si>
  <si>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</si>
  <si>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</si>
  <si>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</si>
  <si>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</si>
  <si>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</si>
  <si>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</si>
  <si>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</si>
  <si>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</si>
  <si>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</si>
  <si>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</si>
  <si>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</si>
  <si>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</si>
  <si>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</si>
  <si>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</si>
  <si>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</si>
  <si>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</si>
  <si>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</si>
  <si>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</si>
  <si>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</si>
  <si>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</si>
  <si>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</si>
  <si>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</si>
  <si>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</si>
  <si>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</si>
  <si>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</si>
  <si>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</si>
  <si>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</si>
  <si>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</si>
  <si>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</si>
  <si>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</si>
  <si>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</si>
  <si>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</si>
  <si>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</si>
  <si>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</si>
  <si>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</si>
  <si>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</si>
  <si>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</si>
  <si>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</si>
  <si>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</si>
  <si>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</si>
  <si>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</si>
  <si>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</si>
  <si>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</si>
  <si>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</si>
  <si>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</si>
  <si>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</si>
  <si>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</si>
  <si>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</si>
  <si>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</si>
  <si>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</si>
  <si>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</si>
  <si>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</si>
  <si>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</si>
  <si>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</si>
  <si>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</si>
  <si>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</si>
  <si>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</si>
  <si>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</si>
  <si>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</si>
  <si>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</si>
  <si>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</si>
  <si>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</si>
  <si>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</si>
  <si>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</si>
  <si>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</si>
  <si>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</si>
  <si>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</si>
  <si>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</si>
  <si>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1910110049</t>
  </si>
  <si>
    <t>Trà Đào Nhật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</si>
  <si>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</si>
  <si>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</si>
  <si>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</si>
  <si>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</si>
  <si>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</si>
  <si>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</si>
  <si>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</si>
  <si>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</si>
  <si>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</si>
  <si>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</si>
  <si>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</si>
  <si>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</si>
  <si>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</si>
  <si>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</si>
  <si>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1910110054</t>
  </si>
  <si>
    <t>Dương Trần Hồng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</si>
  <si>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</si>
  <si>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</si>
  <si>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</si>
  <si>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</si>
  <si>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</si>
  <si>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</si>
  <si>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</si>
  <si>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</si>
  <si>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</si>
  <si>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</si>
  <si>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</si>
  <si>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</si>
  <si>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</si>
  <si>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</si>
  <si>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</si>
  <si>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</si>
  <si>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</si>
  <si>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</si>
  <si>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</si>
  <si>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</si>
  <si>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</si>
  <si>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</si>
  <si>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</si>
  <si>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</si>
  <si>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</si>
  <si>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</si>
  <si>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</si>
  <si>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</si>
  <si>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</si>
  <si>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</si>
  <si>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</si>
  <si>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</si>
  <si>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</si>
  <si>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</si>
  <si>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</si>
  <si>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</si>
  <si>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</si>
  <si>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</si>
  <si>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</si>
  <si>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1910110069</t>
  </si>
  <si>
    <t>Phạm Thành</t>
  </si>
  <si>
    <t>1910060039</t>
  </si>
  <si>
    <t>Trần Trúc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</si>
  <si>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</si>
  <si>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</si>
  <si>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</si>
  <si>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</si>
  <si>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</si>
  <si>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</si>
  <si>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</si>
  <si>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</si>
  <si>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</si>
  <si>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</si>
  <si>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</si>
  <si>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</si>
  <si>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</si>
  <si>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</si>
  <si>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</si>
  <si>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</si>
  <si>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</si>
  <si>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</si>
  <si>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</si>
  <si>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</si>
  <si>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</si>
  <si>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</si>
  <si>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</si>
  <si>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</si>
  <si>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</si>
  <si>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</si>
  <si>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</si>
  <si>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</si>
  <si>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</si>
  <si>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</si>
  <si>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</si>
  <si>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</si>
  <si>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</si>
  <si>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</si>
  <si>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</si>
  <si>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</si>
  <si>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</si>
  <si>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</si>
  <si>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</si>
  <si>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</si>
  <si>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</si>
  <si>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</si>
  <si>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</si>
  <si>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</si>
  <si>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</si>
  <si>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</si>
  <si>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</si>
  <si>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</si>
  <si>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</si>
  <si>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</si>
  <si>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</si>
  <si>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</si>
  <si>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</si>
  <si>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</si>
  <si>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</si>
  <si>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</si>
  <si>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</si>
  <si>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</si>
  <si>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</si>
  <si>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</si>
  <si>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</si>
  <si>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</si>
  <si>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</si>
  <si>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</si>
  <si>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</si>
  <si>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</si>
  <si>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</si>
  <si>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</si>
  <si>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</si>
  <si>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</si>
  <si>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</si>
  <si>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</si>
  <si>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</si>
  <si>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</si>
  <si>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</si>
  <si>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</si>
  <si>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</si>
  <si>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1910120043</t>
  </si>
  <si>
    <t xml:space="preserve">Lê Thị Thu </t>
  </si>
  <si>
    <t>Hằng</t>
  </si>
  <si>
    <t>1910120035</t>
  </si>
  <si>
    <t xml:space="preserve">Nguyễn Phúc Huy </t>
  </si>
  <si>
    <t xml:space="preserve">Hoàng </t>
  </si>
  <si>
    <t>1910120042</t>
  </si>
  <si>
    <t>Lê Văn</t>
  </si>
  <si>
    <t>1910040016</t>
  </si>
  <si>
    <t>Trang Hồ Phúc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</si>
  <si>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</si>
  <si>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</si>
  <si>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</si>
  <si>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</si>
  <si>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</si>
  <si>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</si>
  <si>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</si>
  <si>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</si>
  <si>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</si>
  <si>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</si>
  <si>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</si>
  <si>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</si>
  <si>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</si>
  <si>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</si>
  <si>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</si>
  <si>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</si>
  <si>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</si>
  <si>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</si>
  <si>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</si>
  <si>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</si>
  <si>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</si>
  <si>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</si>
  <si>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</si>
  <si>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</si>
  <si>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</si>
  <si>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</si>
  <si>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</si>
  <si>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</si>
  <si>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</si>
  <si>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</si>
  <si>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</si>
  <si>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</si>
  <si>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</si>
  <si>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</si>
  <si>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</si>
  <si>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</si>
  <si>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</si>
  <si>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</si>
  <si>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</si>
  <si>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</si>
  <si>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</si>
  <si>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</si>
  <si>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</si>
  <si>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</si>
  <si>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Kha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</si>
  <si>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</si>
  <si>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</si>
  <si>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</si>
  <si>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</si>
  <si>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</si>
  <si>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</si>
  <si>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</si>
  <si>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</si>
  <si>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</si>
  <si>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</si>
  <si>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</si>
  <si>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</si>
  <si>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</si>
  <si>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</si>
  <si>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</si>
  <si>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</si>
  <si>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</si>
  <si>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</si>
  <si>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</si>
  <si>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1910130008</t>
  </si>
  <si>
    <t>1910130002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</si>
  <si>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</si>
  <si>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</si>
  <si>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</si>
  <si>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</si>
  <si>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</si>
  <si>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</si>
  <si>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</si>
  <si>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</si>
  <si>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</si>
  <si>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</si>
  <si>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</si>
  <si>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</si>
  <si>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</si>
  <si>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</si>
  <si>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</si>
  <si>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</si>
  <si>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</si>
  <si>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</si>
  <si>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</si>
  <si>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</si>
  <si>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</si>
  <si>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</si>
  <si>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</si>
  <si>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</si>
  <si>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</si>
  <si>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</si>
  <si>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</si>
  <si>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</si>
  <si>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</si>
  <si>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</si>
  <si>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</si>
  <si>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</si>
  <si>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</si>
  <si>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</si>
  <si>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</si>
  <si>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</si>
  <si>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</si>
  <si>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</si>
  <si>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</si>
  <si>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</si>
  <si>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</si>
  <si>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</si>
  <si>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</si>
  <si>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</si>
  <si>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</si>
  <si>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</si>
  <si>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</si>
  <si>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</si>
  <si>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</si>
  <si>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</si>
  <si>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</si>
  <si>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</si>
  <si>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</si>
  <si>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</si>
  <si>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</si>
  <si>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</si>
  <si>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</si>
  <si>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</si>
  <si>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</si>
  <si>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</si>
  <si>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</si>
  <si>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</si>
  <si>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</si>
  <si>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</si>
  <si>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Vũ Trần Lê Quốc</t>
  </si>
  <si>
    <t>Vương</t>
  </si>
  <si>
    <t xml:space="preserve">Nguyễn Phương </t>
  </si>
  <si>
    <t xml:space="preserve">Nguyễn Tấn </t>
  </si>
  <si>
    <t>1810140018</t>
  </si>
  <si>
    <t>Nguyễn Phạm Khánh</t>
  </si>
  <si>
    <t>1910130029</t>
  </si>
  <si>
    <t>2010110028</t>
  </si>
  <si>
    <t>2010110060</t>
  </si>
  <si>
    <t>2010210003</t>
  </si>
  <si>
    <t>2010110006</t>
  </si>
  <si>
    <t>2010110077</t>
  </si>
  <si>
    <t>Lê Trọng</t>
  </si>
  <si>
    <t>2010110068</t>
  </si>
  <si>
    <t>Nguyễn Lương</t>
  </si>
  <si>
    <t>2010110027</t>
  </si>
  <si>
    <t>2010110081</t>
  </si>
  <si>
    <t>Nguyễn Huy</t>
  </si>
  <si>
    <t>2010110044</t>
  </si>
  <si>
    <t>Bùi Quang</t>
  </si>
  <si>
    <t>2010110067</t>
  </si>
  <si>
    <t>2010110070</t>
  </si>
  <si>
    <t>Nguyễn Huỳnh</t>
  </si>
  <si>
    <t>2010110048</t>
  </si>
  <si>
    <t>2010110058</t>
  </si>
  <si>
    <t>2010240044</t>
  </si>
  <si>
    <t>2010110030</t>
  </si>
  <si>
    <t>Trần Đăng Anh</t>
  </si>
  <si>
    <t>2010110032</t>
  </si>
  <si>
    <t>2010110010</t>
  </si>
  <si>
    <t>Dương Thái</t>
  </si>
  <si>
    <t>2010110062</t>
  </si>
  <si>
    <t>Lê Hoàng</t>
  </si>
  <si>
    <t>2010110074</t>
  </si>
  <si>
    <t>2010110031</t>
  </si>
  <si>
    <t>Lê Nguyễn</t>
  </si>
  <si>
    <t>2010110082</t>
  </si>
  <si>
    <t>2010210006</t>
  </si>
  <si>
    <t>Trần Thiện</t>
  </si>
  <si>
    <t>2010090015</t>
  </si>
  <si>
    <t>2010110011</t>
  </si>
  <si>
    <t>Phạm Thiên</t>
  </si>
  <si>
    <t>2010110056</t>
  </si>
  <si>
    <t>Nguyễn Mạnh Minh</t>
  </si>
  <si>
    <t>2010110026</t>
  </si>
  <si>
    <t>Dương Thanh</t>
  </si>
  <si>
    <t>2010110021</t>
  </si>
  <si>
    <t>2010110012</t>
  </si>
  <si>
    <t>Chu Nguyễn Mạnh</t>
  </si>
  <si>
    <t>2010110073</t>
  </si>
  <si>
    <t>Võ Văn</t>
  </si>
  <si>
    <t>Thêm</t>
  </si>
  <si>
    <t>2010110008</t>
  </si>
  <si>
    <t>Huỳnh Võ Trí</t>
  </si>
  <si>
    <t>2010110009</t>
  </si>
  <si>
    <t>Đỗ Chí</t>
  </si>
  <si>
    <t>2010110024</t>
  </si>
  <si>
    <t>2010110052</t>
  </si>
  <si>
    <t>Võ Thanh</t>
  </si>
  <si>
    <t>2010110043</t>
  </si>
  <si>
    <t>Phạm Huỳnh Yến</t>
  </si>
  <si>
    <t>2010110063</t>
  </si>
  <si>
    <t>Võ Ngọc Thảo</t>
  </si>
  <si>
    <t>LỚP: THUD20,2</t>
  </si>
  <si>
    <t>2010110083</t>
  </si>
  <si>
    <t>Trần Ngọc Gia</t>
  </si>
  <si>
    <t>2010110053</t>
  </si>
  <si>
    <t>Kiều Kiên</t>
  </si>
  <si>
    <t>2010110080</t>
  </si>
  <si>
    <t>Lê Duy</t>
  </si>
  <si>
    <t>2010110020</t>
  </si>
  <si>
    <t>Ngô Văn</t>
  </si>
  <si>
    <t>2010110054</t>
  </si>
  <si>
    <t>Nguyễn Đỗ</t>
  </si>
  <si>
    <t>2010110042</t>
  </si>
  <si>
    <t>Nguyễn Hoàng Tiến</t>
  </si>
  <si>
    <t>2010110025</t>
  </si>
  <si>
    <t>Nguyễn Trường</t>
  </si>
  <si>
    <t>2010110057</t>
  </si>
  <si>
    <t>Cao Anh</t>
  </si>
  <si>
    <t>2010110005</t>
  </si>
  <si>
    <t>Lê Ngọc</t>
  </si>
  <si>
    <t>2010110076</t>
  </si>
  <si>
    <t xml:space="preserve">Trịnh Phúc </t>
  </si>
  <si>
    <t>2010110014</t>
  </si>
  <si>
    <t>Phạm Quốc</t>
  </si>
  <si>
    <t>2010110045</t>
  </si>
  <si>
    <t>Trần Phú</t>
  </si>
  <si>
    <t>2010110051</t>
  </si>
  <si>
    <t>2010110066</t>
  </si>
  <si>
    <t>Khuất Trương Tài</t>
  </si>
  <si>
    <t>2010110035</t>
  </si>
  <si>
    <t>Luận</t>
  </si>
  <si>
    <t>2010110069</t>
  </si>
  <si>
    <t>Diệp Quang</t>
  </si>
  <si>
    <t>2010110015</t>
  </si>
  <si>
    <t>Vương Hoài</t>
  </si>
  <si>
    <t>2010110022</t>
  </si>
  <si>
    <t>Đặng Phạm Minh</t>
  </si>
  <si>
    <t>2010110050</t>
  </si>
  <si>
    <t>Mai Anh</t>
  </si>
  <si>
    <t>2010110013</t>
  </si>
  <si>
    <t>Nguyễn Xuân</t>
  </si>
  <si>
    <t>2010110029</t>
  </si>
  <si>
    <t>2010110059</t>
  </si>
  <si>
    <t>2010110075</t>
  </si>
  <si>
    <t>2010110046</t>
  </si>
  <si>
    <t>Hoàng Nguyên</t>
  </si>
  <si>
    <t>2010110033</t>
  </si>
  <si>
    <t>Phan Minh</t>
  </si>
  <si>
    <t>2010110036</t>
  </si>
  <si>
    <t>Mai Trần Thế</t>
  </si>
  <si>
    <t>2010110065</t>
  </si>
  <si>
    <t>Huỳnh Quang</t>
  </si>
  <si>
    <t>2010110071</t>
  </si>
  <si>
    <t>2010110023</t>
  </si>
  <si>
    <t>Trần Nguyễn Việt</t>
  </si>
  <si>
    <t>2010110061</t>
  </si>
  <si>
    <t>Nguyễn Khoa</t>
  </si>
  <si>
    <t>2010110049</t>
  </si>
  <si>
    <t>Trần Ngọc Duy</t>
  </si>
  <si>
    <t>2010110047</t>
  </si>
  <si>
    <t>Phan Quốc</t>
  </si>
  <si>
    <t>2010180001</t>
  </si>
  <si>
    <t>Đoàn Nhựt</t>
  </si>
  <si>
    <t>2010110055</t>
  </si>
  <si>
    <t xml:space="preserve">LỚP: THUD 20.3 </t>
  </si>
  <si>
    <t>2010230013</t>
  </si>
  <si>
    <t>Nguyễn Ngọc Trâm</t>
  </si>
  <si>
    <t>2010210008</t>
  </si>
  <si>
    <t>Phan Huy Bảo</t>
  </si>
  <si>
    <t>2010230035</t>
  </si>
  <si>
    <t>Trần Nguyễn Tuấn</t>
  </si>
  <si>
    <t>2010230015</t>
  </si>
  <si>
    <t>Cương</t>
  </si>
  <si>
    <t>2010230024</t>
  </si>
  <si>
    <t>Trần Phương</t>
  </si>
  <si>
    <t>Đông</t>
  </si>
  <si>
    <t>2010230036</t>
  </si>
  <si>
    <t>Kim Khánh</t>
  </si>
  <si>
    <t>2010230041</t>
  </si>
  <si>
    <t>Tôn Ngọc</t>
  </si>
  <si>
    <t>2010230016</t>
  </si>
  <si>
    <t>Ngô Minh</t>
  </si>
  <si>
    <t>2010230005</t>
  </si>
  <si>
    <t>Nguyễn Huỳnh Gia</t>
  </si>
  <si>
    <t>2010230008</t>
  </si>
  <si>
    <t>Võ Quốc</t>
  </si>
  <si>
    <t>2010230014</t>
  </si>
  <si>
    <t>Sarly</t>
  </si>
  <si>
    <t>Jenny</t>
  </si>
  <si>
    <t>2010230052</t>
  </si>
  <si>
    <t>2010230026</t>
  </si>
  <si>
    <t>2010230018</t>
  </si>
  <si>
    <t>Trần Trí Anh</t>
  </si>
  <si>
    <t>2010230003</t>
  </si>
  <si>
    <t>Trần Tuấn</t>
  </si>
  <si>
    <t>2010230004</t>
  </si>
  <si>
    <t>Nguyễn Phi</t>
  </si>
  <si>
    <t>2010230011</t>
  </si>
  <si>
    <t>Võ Thụy Tuyết</t>
  </si>
  <si>
    <t>2010230022</t>
  </si>
  <si>
    <t>Nguyễn Thị Kiều</t>
  </si>
  <si>
    <t>2010210005</t>
  </si>
  <si>
    <t>Nguyễn Ngọc Thanh</t>
  </si>
  <si>
    <t>2010230033</t>
  </si>
  <si>
    <t>Nghiêu Thanh</t>
  </si>
  <si>
    <t>2010230007</t>
  </si>
  <si>
    <t>Nguyễn Hoàng Chí</t>
  </si>
  <si>
    <t>2010230048</t>
  </si>
  <si>
    <t>2010230020</t>
  </si>
  <si>
    <t>Trịnh Phúc</t>
  </si>
  <si>
    <t>Thọ</t>
  </si>
  <si>
    <t>2010230031</t>
  </si>
  <si>
    <t>Lê Thanh</t>
  </si>
  <si>
    <t>2010230032</t>
  </si>
  <si>
    <t>Ngô Anh</t>
  </si>
  <si>
    <t>2010230049</t>
  </si>
  <si>
    <t>2010230021</t>
  </si>
  <si>
    <t>Huỳnh Thị Ngọc</t>
  </si>
  <si>
    <t>2010230047</t>
  </si>
  <si>
    <t>Diệp Văn</t>
  </si>
  <si>
    <t>Chu</t>
  </si>
  <si>
    <t>2010230009</t>
  </si>
  <si>
    <t>Lê Kim</t>
  </si>
  <si>
    <t>Đồng</t>
  </si>
  <si>
    <t>2010230001</t>
  </si>
  <si>
    <t>Nguyễn Kim</t>
  </si>
  <si>
    <t>2010230072</t>
  </si>
  <si>
    <t>2010230039</t>
  </si>
  <si>
    <t>Lê Huỳnh Huy</t>
  </si>
  <si>
    <t>2010230010</t>
  </si>
  <si>
    <t>2010230040</t>
  </si>
  <si>
    <t>Phạm Gia</t>
  </si>
  <si>
    <t>2010230045</t>
  </si>
  <si>
    <t>2010230012</t>
  </si>
  <si>
    <t>Đinh Minh</t>
  </si>
  <si>
    <t>2010230006</t>
  </si>
  <si>
    <t>2010230069</t>
  </si>
  <si>
    <t xml:space="preserve">Phạm Thiện </t>
  </si>
  <si>
    <t>2010230060</t>
  </si>
  <si>
    <t>Nga</t>
  </si>
  <si>
    <t>2010230030</t>
  </si>
  <si>
    <t>Phạm Hoàn Kim</t>
  </si>
  <si>
    <t>2010230038</t>
  </si>
  <si>
    <t>Nguyễn Trung</t>
  </si>
  <si>
    <t>2010230050</t>
  </si>
  <si>
    <t>2010060024</t>
  </si>
  <si>
    <t>Lê Thành</t>
  </si>
  <si>
    <t>2010230027</t>
  </si>
  <si>
    <t>Nguyễn Văn Tấn</t>
  </si>
  <si>
    <t>2010230023</t>
  </si>
  <si>
    <t>Đặng Thành</t>
  </si>
  <si>
    <t>2010230065</t>
  </si>
  <si>
    <t>2010230062</t>
  </si>
  <si>
    <t>Đậu Quang</t>
  </si>
  <si>
    <t>Sáng</t>
  </si>
  <si>
    <t>2010230051</t>
  </si>
  <si>
    <t>2010230046</t>
  </si>
  <si>
    <t>2010210014</t>
  </si>
  <si>
    <t>2010230043</t>
  </si>
  <si>
    <t>Lê Hoàng Minh</t>
  </si>
  <si>
    <t>2010230028</t>
  </si>
  <si>
    <t>2010230042</t>
  </si>
  <si>
    <t>2010210001</t>
  </si>
  <si>
    <t>2010230037</t>
  </si>
  <si>
    <t>2010230057</t>
  </si>
  <si>
    <t>Nguyễn Phạm Ngọc</t>
  </si>
  <si>
    <t>Thạnh</t>
  </si>
  <si>
    <t>2010230058</t>
  </si>
  <si>
    <t>2010230044</t>
  </si>
  <si>
    <t>2010230002</t>
  </si>
  <si>
    <t>Bùi Diểm</t>
  </si>
  <si>
    <t>Thy</t>
  </si>
  <si>
    <t>2010230034</t>
  </si>
  <si>
    <t>Thái Hoàng Cẩm</t>
  </si>
  <si>
    <t>Tiên</t>
  </si>
  <si>
    <t>2010230029</t>
  </si>
  <si>
    <t>Dương Đức</t>
  </si>
  <si>
    <t>2010230061</t>
  </si>
  <si>
    <t>2010230070</t>
  </si>
  <si>
    <t>Mai Hoàng Anh</t>
  </si>
  <si>
    <t>2010230017</t>
  </si>
  <si>
    <t>2010210009</t>
  </si>
  <si>
    <t>2010210010</t>
  </si>
  <si>
    <t>Trần Lê Nhật</t>
  </si>
  <si>
    <t>2010230025</t>
  </si>
  <si>
    <t>LỚP: TKĐH 20.2</t>
  </si>
  <si>
    <t>LỚP: TKĐH 20.1</t>
  </si>
  <si>
    <t>2010120033</t>
  </si>
  <si>
    <t>Hoàng Đức</t>
  </si>
  <si>
    <t>2010120027</t>
  </si>
  <si>
    <t>Trịnh Gia</t>
  </si>
  <si>
    <t>2010120012</t>
  </si>
  <si>
    <t>Cao Giang Ngọc</t>
  </si>
  <si>
    <t>Bích</t>
  </si>
  <si>
    <t>2010120024</t>
  </si>
  <si>
    <t>Bùi Huy</t>
  </si>
  <si>
    <t>2010120011</t>
  </si>
  <si>
    <t>Đặng Ngọc Thanh</t>
  </si>
  <si>
    <t>2010120028</t>
  </si>
  <si>
    <t>Nguyễn Trần Anh</t>
  </si>
  <si>
    <t>2010120016</t>
  </si>
  <si>
    <t>Trần Hoàng</t>
  </si>
  <si>
    <t>2010120007</t>
  </si>
  <si>
    <t>Phạm Thị Thuý</t>
  </si>
  <si>
    <t>2010120031</t>
  </si>
  <si>
    <t>2010120021</t>
  </si>
  <si>
    <t>2010120005</t>
  </si>
  <si>
    <t>Vũ Minh</t>
  </si>
  <si>
    <t>2010120002</t>
  </si>
  <si>
    <t>Nguyễn Nhơn</t>
  </si>
  <si>
    <t>Hoàn</t>
  </si>
  <si>
    <t>2010120004</t>
  </si>
  <si>
    <t>Trần Huy</t>
  </si>
  <si>
    <t>2010120025</t>
  </si>
  <si>
    <t>Bùi Sỹ</t>
  </si>
  <si>
    <t>2010050024</t>
  </si>
  <si>
    <t>2010120022</t>
  </si>
  <si>
    <t>Danh Quốc</t>
  </si>
  <si>
    <t>Mẫu</t>
  </si>
  <si>
    <t>2010120017</t>
  </si>
  <si>
    <t>Nguyễn Văn Nhật</t>
  </si>
  <si>
    <t>2010120010</t>
  </si>
  <si>
    <t>Mai Nguyễn Minh</t>
  </si>
  <si>
    <t>2010120032</t>
  </si>
  <si>
    <t>2010120020</t>
  </si>
  <si>
    <t>Lý</t>
  </si>
  <si>
    <t>Quang</t>
  </si>
  <si>
    <t>2010120018</t>
  </si>
  <si>
    <t>2010120008</t>
  </si>
  <si>
    <t>Đoàn Minh</t>
  </si>
  <si>
    <t>2010120001</t>
  </si>
  <si>
    <t>Phạm Nguyễn Ngọc</t>
  </si>
  <si>
    <t>2010120014</t>
  </si>
  <si>
    <t>2010120030</t>
  </si>
  <si>
    <t>Huỳnh Nguyễn Duy</t>
  </si>
  <si>
    <t>Thức</t>
  </si>
  <si>
    <t>2010120003</t>
  </si>
  <si>
    <t>2010120013</t>
  </si>
  <si>
    <t>Đặng Minh</t>
  </si>
  <si>
    <t>2010120023</t>
  </si>
  <si>
    <t xml:space="preserve">Châu Văn </t>
  </si>
  <si>
    <t>2010120009</t>
  </si>
  <si>
    <t>Trần Lê Thanh</t>
  </si>
  <si>
    <t>Trương</t>
  </si>
  <si>
    <t>2010120015</t>
  </si>
  <si>
    <t>Phạm Trần Anh</t>
  </si>
  <si>
    <t>2010120019</t>
  </si>
  <si>
    <t>Đinh Khánh</t>
  </si>
  <si>
    <t>2010120029</t>
  </si>
  <si>
    <t>Phạm Bùi Anh</t>
  </si>
  <si>
    <t>2010120006</t>
  </si>
  <si>
    <t>Phạm Ngọc Minh</t>
  </si>
  <si>
    <t>LỚP: TQW 20</t>
  </si>
  <si>
    <t>2010130025</t>
  </si>
  <si>
    <t xml:space="preserve">Phạm Thanh </t>
  </si>
  <si>
    <t>2010130011</t>
  </si>
  <si>
    <t>Lê Thế</t>
  </si>
  <si>
    <t>2010130023</t>
  </si>
  <si>
    <t>Trần Kim</t>
  </si>
  <si>
    <t>2010130019</t>
  </si>
  <si>
    <t>Nguyễn Mai Hoài</t>
  </si>
  <si>
    <t>2010130014</t>
  </si>
  <si>
    <t>2010130004</t>
  </si>
  <si>
    <t>2010130015</t>
  </si>
  <si>
    <t>Lê Song</t>
  </si>
  <si>
    <t>Dinh</t>
  </si>
  <si>
    <t>2010230019</t>
  </si>
  <si>
    <t>2010130005</t>
  </si>
  <si>
    <t>Võ Thành</t>
  </si>
  <si>
    <t>2010130016</t>
  </si>
  <si>
    <t>2010130024</t>
  </si>
  <si>
    <t>2010130013</t>
  </si>
  <si>
    <t>2010130020</t>
  </si>
  <si>
    <t>2010130002</t>
  </si>
  <si>
    <t>2010130006</t>
  </si>
  <si>
    <t>2010130009</t>
  </si>
  <si>
    <t>2010130022</t>
  </si>
  <si>
    <t>2010130012</t>
  </si>
  <si>
    <t>Phạm Lê Hồng</t>
  </si>
  <si>
    <t>2010130008</t>
  </si>
  <si>
    <t>2010130001</t>
  </si>
  <si>
    <t>2010130007</t>
  </si>
  <si>
    <t>Ngô Trường</t>
  </si>
  <si>
    <t>2010130021</t>
  </si>
  <si>
    <t>2010130018</t>
  </si>
  <si>
    <t>La Quốc</t>
  </si>
  <si>
    <t>2010130003</t>
  </si>
  <si>
    <t>Nguyễn Khánh</t>
  </si>
  <si>
    <t>2010130017</t>
  </si>
  <si>
    <t>Trần Lê Anh</t>
  </si>
  <si>
    <t>LỚP: PCMT 20</t>
  </si>
  <si>
    <t>V:0</t>
  </si>
  <si>
    <t>Nguyễn Văn</t>
  </si>
  <si>
    <t>2010140003</t>
  </si>
  <si>
    <t>Ái</t>
  </si>
  <si>
    <t>2010150004</t>
  </si>
  <si>
    <t>Trương Hoàng Đức</t>
  </si>
  <si>
    <t>2010190001</t>
  </si>
  <si>
    <t>Nghiêm Thái</t>
  </si>
  <si>
    <t>2010150002</t>
  </si>
  <si>
    <t>2010150001</t>
  </si>
  <si>
    <t xml:space="preserve">Nguyễn Kỳ </t>
  </si>
  <si>
    <t xml:space="preserve">Bửu </t>
  </si>
  <si>
    <t>2010140001</t>
  </si>
  <si>
    <t>2010150006</t>
  </si>
  <si>
    <t>Phan Lê Trung</t>
  </si>
  <si>
    <t>2010150010</t>
  </si>
  <si>
    <t xml:space="preserve">Lê Thanh </t>
  </si>
  <si>
    <t>2010080008</t>
  </si>
  <si>
    <t>Huỳnh Tấn</t>
  </si>
  <si>
    <t>2010140005</t>
  </si>
  <si>
    <t>Huỳnh Đăng</t>
  </si>
  <si>
    <t>2010210012</t>
  </si>
  <si>
    <t>Trần Lê Hải</t>
  </si>
  <si>
    <t>2010060021</t>
  </si>
  <si>
    <t>Trương Thành</t>
  </si>
  <si>
    <t>2010140004</t>
  </si>
  <si>
    <t>2010190003</t>
  </si>
  <si>
    <t>Nguyễn Trần Nhật</t>
  </si>
  <si>
    <t>2010150009</t>
  </si>
  <si>
    <t>Nguyễn Da</t>
  </si>
  <si>
    <t>Thoại</t>
  </si>
  <si>
    <t>2010150007</t>
  </si>
  <si>
    <t>2010150005</t>
  </si>
  <si>
    <t>2010140006</t>
  </si>
  <si>
    <t>Lâm Trương Thanh</t>
  </si>
  <si>
    <t>2010140007</t>
  </si>
  <si>
    <t>Hạ Minh</t>
  </si>
  <si>
    <t>2010150003</t>
  </si>
  <si>
    <t>2010150008</t>
  </si>
  <si>
    <t>Tuệ</t>
  </si>
  <si>
    <t>Nhung</t>
  </si>
  <si>
    <t>LỚP: CĐT 20</t>
  </si>
  <si>
    <t>Tạ Hoàng</t>
  </si>
  <si>
    <t>Tháng  11 Năm học 2020  -  2021</t>
  </si>
  <si>
    <t>2010090022</t>
  </si>
  <si>
    <t>Hiệp</t>
  </si>
  <si>
    <t xml:space="preserve">Nguyễn Thái </t>
  </si>
  <si>
    <t>2010210002</t>
  </si>
  <si>
    <t>Đào Huỳnh Sao</t>
  </si>
  <si>
    <t>2010020032</t>
  </si>
  <si>
    <t>Dương Võ Hoàng</t>
  </si>
  <si>
    <t>2010020089</t>
  </si>
  <si>
    <t>Lê Đức</t>
  </si>
  <si>
    <t>Triệu</t>
  </si>
  <si>
    <t>2010020058</t>
  </si>
  <si>
    <t>Lưu Quốc</t>
  </si>
  <si>
    <t xml:space="preserve">Lữ Đức </t>
  </si>
  <si>
    <t>2010090058</t>
  </si>
  <si>
    <t>Lê Tô Thanh</t>
  </si>
  <si>
    <t xml:space="preserve">Bùi Hoàng </t>
  </si>
  <si>
    <t>V:O</t>
  </si>
  <si>
    <t>V;0</t>
  </si>
  <si>
    <t>Phạm Thiện</t>
  </si>
  <si>
    <t>2010230066</t>
  </si>
  <si>
    <t>2010230067</t>
  </si>
  <si>
    <t>Phan Trung</t>
  </si>
  <si>
    <t>Chí</t>
  </si>
  <si>
    <t>2010230068</t>
  </si>
  <si>
    <t>Cao Lê Minh</t>
  </si>
  <si>
    <t>2010230071</t>
  </si>
  <si>
    <t xml:space="preserve">Phạm La Hoàng </t>
  </si>
  <si>
    <t>2010230076</t>
  </si>
  <si>
    <t>Nguyễn Ngọc Minh</t>
  </si>
  <si>
    <t>2010210011</t>
  </si>
  <si>
    <t>Nguyễn Hồ Ngọc</t>
  </si>
  <si>
    <t>2010230075</t>
  </si>
  <si>
    <t>Nguyễn Bảo</t>
  </si>
  <si>
    <t>2010230073</t>
  </si>
  <si>
    <t>Lê Phước</t>
  </si>
  <si>
    <t>2010230053</t>
  </si>
  <si>
    <t>Võ Hồ Mẫn</t>
  </si>
  <si>
    <t>2010230074</t>
  </si>
  <si>
    <t>Trần Ngọc Phương</t>
  </si>
  <si>
    <t>2010230059</t>
  </si>
  <si>
    <t>Nguyễn Hồ Khánh</t>
  </si>
  <si>
    <t>2010110072</t>
  </si>
  <si>
    <t>2010230054</t>
  </si>
  <si>
    <t>Thắm</t>
  </si>
  <si>
    <t>2010230064</t>
  </si>
  <si>
    <t>Hồ Thị Ngọc</t>
  </si>
  <si>
    <t>2010210013</t>
  </si>
  <si>
    <t>Nguyễn Huỳnh Nhã</t>
  </si>
  <si>
    <t>2010230056</t>
  </si>
  <si>
    <t>Đặng Kỳ</t>
  </si>
  <si>
    <t>2010230063</t>
  </si>
  <si>
    <t>Nguyễn Lộc</t>
  </si>
  <si>
    <t>2010230055</t>
  </si>
  <si>
    <t>Phạm Anh</t>
  </si>
  <si>
    <t xml:space="preserve">Lê Gia </t>
  </si>
  <si>
    <t>Bùi Hoàng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</si>
</sst>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2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14"/>
      <name val="Tahoma"/>
      <family val="2"/>
    </font>
    <font>
      <b/>
      <sz val="12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/>
      <right style="thin">
        <color indexed="61"/>
      </right>
      <top style="thin">
        <color indexed="61"/>
      </top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7" fillId="0" borderId="0"/>
  </cellStyleXfs>
  <cellXfs count="232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18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3" borderId="0" xfId="0" applyFont="1" applyFill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55" fillId="0" borderId="17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58" fillId="26" borderId="17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4" fillId="26" borderId="0" xfId="0" applyFont="1" applyFill="1" applyAlignment="1">
      <alignment horizontal="center" vertical="center"/>
    </xf>
    <xf numFmtId="0" fontId="64" fillId="26" borderId="0" xfId="0" applyFont="1" applyFill="1" applyAlignment="1">
      <alignment horizontal="center"/>
    </xf>
    <xf numFmtId="0" fontId="52" fillId="0" borderId="1" xfId="0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54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5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0" fillId="26" borderId="17" xfId="0" applyFont="1" applyFill="1" applyBorder="1" applyAlignment="1">
      <alignment horizontal="center" vertical="center"/>
    </xf>
    <xf numFmtId="0" fontId="60" fillId="26" borderId="0" xfId="0" applyFont="1" applyFill="1" applyAlignment="1">
      <alignment horizontal="center" vertical="center"/>
    </xf>
    <xf numFmtId="0" fontId="60" fillId="26" borderId="0" xfId="0" applyFont="1" applyFill="1" applyAlignment="1">
      <alignment horizontal="center"/>
    </xf>
    <xf numFmtId="0" fontId="61" fillId="26" borderId="17" xfId="0" applyFont="1" applyFill="1" applyBorder="1" applyAlignment="1">
      <alignment horizontal="center" vertical="center"/>
    </xf>
    <xf numFmtId="0" fontId="61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53" fillId="26" borderId="17" xfId="0" applyFont="1" applyFill="1" applyBorder="1" applyAlignment="1">
      <alignment vertical="center"/>
    </xf>
    <xf numFmtId="0" fontId="56" fillId="0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2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Fill="1" applyBorder="1" applyAlignment="1" applyProtection="1">
      <alignment horizontal="left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6" fillId="0" borderId="22" xfId="0" applyNumberFormat="1" applyFont="1" applyFill="1" applyBorder="1" applyAlignment="1" applyProtection="1">
      <alignment horizontal="center" vertical="center"/>
    </xf>
    <xf numFmtId="0" fontId="56" fillId="0" borderId="23" xfId="0" applyNumberFormat="1" applyFont="1" applyFill="1" applyBorder="1" applyAlignment="1" applyProtection="1">
      <alignment horizontal="left" vertical="center"/>
    </xf>
    <xf numFmtId="0" fontId="56" fillId="0" borderId="24" xfId="0" applyNumberFormat="1" applyFont="1" applyFill="1" applyBorder="1" applyAlignment="1" applyProtection="1">
      <alignment horizontal="left" vertical="center"/>
    </xf>
    <xf numFmtId="0" fontId="55" fillId="0" borderId="22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center" vertical="center"/>
    </xf>
    <xf numFmtId="0" fontId="65" fillId="0" borderId="22" xfId="0" applyNumberFormat="1" applyFont="1" applyFill="1" applyBorder="1" applyAlignment="1" applyProtection="1">
      <alignment horizontal="left" vertical="center" wrapText="1"/>
    </xf>
    <xf numFmtId="0" fontId="65" fillId="0" borderId="23" xfId="0" applyNumberFormat="1" applyFont="1" applyFill="1" applyBorder="1" applyAlignment="1" applyProtection="1">
      <alignment horizontal="left" vertical="center" wrapText="1"/>
    </xf>
    <xf numFmtId="0" fontId="65" fillId="0" borderId="24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6" fillId="0" borderId="20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7" fillId="26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6" borderId="20" xfId="0" applyNumberFormat="1" applyFont="1" applyFill="1" applyBorder="1" applyAlignment="1" applyProtection="1">
      <alignment horizontal="center" vertical="center" wrapText="1"/>
    </xf>
    <xf numFmtId="0" fontId="5" fillId="26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5" fillId="0" borderId="28" xfId="0" applyNumberFormat="1" applyFont="1" applyFill="1" applyBorder="1" applyAlignment="1" applyProtection="1">
      <alignment horizontal="left" vertical="center" wrapText="1"/>
    </xf>
    <xf numFmtId="0" fontId="56" fillId="26" borderId="29" xfId="0" applyNumberFormat="1" applyFont="1" applyFill="1" applyBorder="1" applyAlignment="1" applyProtection="1">
      <alignment horizontal="center" vertical="center" wrapText="1"/>
    </xf>
    <xf numFmtId="0" fontId="56" fillId="26" borderId="30" xfId="0" applyNumberFormat="1" applyFont="1" applyFill="1" applyBorder="1" applyAlignment="1" applyProtection="1">
      <alignment horizontal="left" vertical="center" wrapText="1"/>
    </xf>
    <xf numFmtId="0" fontId="56" fillId="26" borderId="31" xfId="0" applyNumberFormat="1" applyFont="1" applyFill="1" applyBorder="1" applyAlignment="1" applyProtection="1">
      <alignment horizontal="left" vertical="center" wrapText="1"/>
    </xf>
    <xf numFmtId="0" fontId="55" fillId="0" borderId="22" xfId="0" applyNumberFormat="1" applyFont="1" applyFill="1" applyBorder="1" applyAlignment="1" applyProtection="1">
      <alignment horizontal="left" vertical="center"/>
    </xf>
    <xf numFmtId="0" fontId="55" fillId="0" borderId="23" xfId="0" applyNumberFormat="1" applyFont="1" applyFill="1" applyBorder="1" applyAlignment="1" applyProtection="1">
      <alignment horizontal="left" vertical="center"/>
    </xf>
    <xf numFmtId="0" fontId="55" fillId="0" borderId="24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Font="1" applyBorder="1" applyAlignment="1">
      <alignment horizontal="center" vertical="center"/>
    </xf>
    <xf numFmtId="0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2" xfId="0" applyNumberFormat="1" applyFont="1" applyFill="1" applyBorder="1" applyAlignment="1" applyProtection="1">
      <alignment horizontal="left" vertical="center" wrapText="1"/>
    </xf>
    <xf numFmtId="0" fontId="56" fillId="0" borderId="3" xfId="0" applyNumberFormat="1" applyFont="1" applyFill="1" applyBorder="1" applyAlignment="1" applyProtection="1">
      <alignment horizontal="left" vertical="center" wrapText="1"/>
    </xf>
    <xf numFmtId="0" fontId="55" fillId="0" borderId="1" xfId="0" applyNumberFormat="1" applyFont="1" applyFill="1" applyBorder="1" applyAlignment="1" applyProtection="1">
      <alignment horizontal="left" vertical="center" wrapText="1"/>
    </xf>
    <xf numFmtId="0" fontId="55" fillId="0" borderId="2" xfId="0" applyNumberFormat="1" applyFont="1" applyFill="1" applyBorder="1" applyAlignment="1" applyProtection="1">
      <alignment horizontal="left" vertical="center" wrapText="1"/>
    </xf>
    <xf numFmtId="0" fontId="55" fillId="0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5441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380501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822382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4"/>
  <sheetViews>
    <sheetView topLeftCell="A15" zoomScale="55" zoomScaleNormal="55" zoomScalePageLayoutView="55" workbookViewId="0">
      <selection activeCell="S24" sqref="S24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578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3" customHeight="1">
      <c r="A9" s="97">
        <v>1</v>
      </c>
      <c r="B9" s="82" t="s">
        <v>522</v>
      </c>
      <c r="C9" s="188" t="s">
        <v>140</v>
      </c>
      <c r="D9" s="189" t="s">
        <v>74</v>
      </c>
      <c r="E9" s="118"/>
      <c r="F9" s="118"/>
      <c r="G9" s="118" t="s">
        <v>9</v>
      </c>
      <c r="H9" s="118" t="s">
        <v>9</v>
      </c>
      <c r="I9" s="118"/>
      <c r="J9" s="118"/>
      <c r="K9" s="118"/>
      <c r="L9" s="118"/>
      <c r="M9" s="118"/>
      <c r="N9" s="118"/>
      <c r="O9" s="118"/>
      <c r="P9" s="119"/>
      <c r="Q9" s="118"/>
      <c r="R9" s="118"/>
      <c r="S9" s="118"/>
      <c r="T9" s="118"/>
      <c r="U9" s="118"/>
      <c r="V9" s="118"/>
      <c r="W9" s="118"/>
      <c r="X9" s="118"/>
      <c r="Y9" s="115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46">
        <f>COUNTIF(E9:AI9,"K")+2*COUNTIF(E9:AI9,"2K")+COUNTIF(E9:AI9,"TK")+COUNTIF(E9:AI9,"KT")</f>
        <v>0</v>
      </c>
      <c r="AK9" s="146">
        <f t="shared" ref="AK9" si="0">COUNTIF(E9:AI9,"P")+2*COUNTIF(F9:AJ9,"2P")</f>
        <v>2</v>
      </c>
      <c r="AL9" s="146">
        <f t="shared" ref="AL9" si="1">COUNTIF(E9:AI9,"T")+2*COUNTIF(E9:AI9,"2T")+COUNTIF(E9:AI9,"TK")+COUNTIF(E9:AI9,"KT")</f>
        <v>0</v>
      </c>
    </row>
    <row r="10" spans="1:41" s="53" customFormat="1" ht="30" customHeight="1">
      <c r="A10" s="3">
        <v>2</v>
      </c>
      <c r="B10" s="82" t="s">
        <v>523</v>
      </c>
      <c r="C10" s="188" t="s">
        <v>382</v>
      </c>
      <c r="D10" s="189" t="s">
        <v>95</v>
      </c>
      <c r="E10" s="12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5"/>
      <c r="AE10" s="115"/>
      <c r="AF10" s="115"/>
      <c r="AG10" s="115"/>
      <c r="AH10" s="115"/>
      <c r="AI10" s="115"/>
      <c r="AJ10" s="3">
        <f>COUNTIF(E10:AI10,"K")+2*COUNTIF(E10:AI10,"2K")+COUNTIF(E10:AI10,"TK")+COUNTIF(E10:AI10,"KT")</f>
        <v>0</v>
      </c>
      <c r="AK10" s="3">
        <f t="shared" ref="AK10:AK46" si="2">COUNTIF(E10:AI10,"P")+2*COUNTIF(F10:AJ10,"2P")</f>
        <v>0</v>
      </c>
      <c r="AL10" s="3">
        <f t="shared" ref="AL10:AL46" si="3">COUNTIF(E10:AI10,"T")+2*COUNTIF(E10:AI10,"2T")+COUNTIF(E10:AI10,"TK")+COUNTIF(E10:AI10,"KT")</f>
        <v>0</v>
      </c>
      <c r="AM10" s="54"/>
      <c r="AN10" s="55"/>
      <c r="AO10" s="56"/>
    </row>
    <row r="11" spans="1:41" s="53" customFormat="1" ht="30" customHeight="1">
      <c r="A11" s="97">
        <v>3</v>
      </c>
      <c r="B11" s="82" t="s">
        <v>524</v>
      </c>
      <c r="C11" s="188" t="s">
        <v>474</v>
      </c>
      <c r="D11" s="189" t="s">
        <v>95</v>
      </c>
      <c r="E11" s="120"/>
      <c r="F11" s="115"/>
      <c r="G11" s="115"/>
      <c r="H11" s="115"/>
      <c r="I11" s="115"/>
      <c r="J11" s="115"/>
      <c r="K11" s="115"/>
      <c r="L11" s="115"/>
      <c r="M11" s="115"/>
      <c r="N11" s="115" t="s">
        <v>9</v>
      </c>
      <c r="O11" s="115"/>
      <c r="P11" s="116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5"/>
      <c r="AE11" s="115"/>
      <c r="AF11" s="115"/>
      <c r="AG11" s="115"/>
      <c r="AH11" s="115"/>
      <c r="AI11" s="115"/>
      <c r="AJ11" s="3">
        <f t="shared" ref="AJ11:AJ46" si="4">COUNTIF(E11:AI11,"K")+2*COUNTIF(E11:AI11,"2K")+COUNTIF(E11:AI11,"TK")+COUNTIF(E11:AI11,"KT")</f>
        <v>0</v>
      </c>
      <c r="AK11" s="3">
        <f t="shared" si="2"/>
        <v>1</v>
      </c>
      <c r="AL11" s="3">
        <f t="shared" si="3"/>
        <v>0</v>
      </c>
      <c r="AM11" s="56"/>
      <c r="AN11" s="56"/>
      <c r="AO11" s="56"/>
    </row>
    <row r="12" spans="1:41" s="53" customFormat="1" ht="30" customHeight="1">
      <c r="A12" s="112">
        <v>4</v>
      </c>
      <c r="B12" s="82" t="s">
        <v>525</v>
      </c>
      <c r="C12" s="188" t="s">
        <v>365</v>
      </c>
      <c r="D12" s="189" t="s">
        <v>126</v>
      </c>
      <c r="E12" s="120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6"/>
      <c r="AD12" s="115"/>
      <c r="AE12" s="115"/>
      <c r="AF12" s="115"/>
      <c r="AG12" s="115"/>
      <c r="AH12" s="115"/>
      <c r="AI12" s="115"/>
      <c r="AJ12" s="3">
        <f t="shared" si="4"/>
        <v>0</v>
      </c>
      <c r="AK12" s="3">
        <f t="shared" si="2"/>
        <v>0</v>
      </c>
      <c r="AL12" s="3">
        <f t="shared" si="3"/>
        <v>0</v>
      </c>
      <c r="AM12" s="56"/>
      <c r="AN12" s="56"/>
      <c r="AO12" s="56"/>
    </row>
    <row r="13" spans="1:41" s="53" customFormat="1" ht="30" customHeight="1">
      <c r="A13" s="97">
        <v>5</v>
      </c>
      <c r="B13" s="82" t="s">
        <v>526</v>
      </c>
      <c r="C13" s="188" t="s">
        <v>527</v>
      </c>
      <c r="D13" s="189" t="s">
        <v>52</v>
      </c>
      <c r="E13" s="121"/>
      <c r="F13" s="115"/>
      <c r="G13" s="115"/>
      <c r="H13" s="115"/>
      <c r="I13" s="115" t="s">
        <v>10</v>
      </c>
      <c r="J13" s="115"/>
      <c r="K13" s="115"/>
      <c r="L13" s="115"/>
      <c r="M13" s="115"/>
      <c r="N13" s="115" t="s">
        <v>8</v>
      </c>
      <c r="O13" s="115"/>
      <c r="P13" s="116"/>
      <c r="Q13" s="115"/>
      <c r="R13" s="115"/>
      <c r="S13" s="115"/>
      <c r="T13" s="115"/>
      <c r="U13" s="115"/>
      <c r="V13" s="116"/>
      <c r="W13" s="115"/>
      <c r="X13" s="115"/>
      <c r="Y13" s="115"/>
      <c r="Z13" s="115"/>
      <c r="AA13" s="115"/>
      <c r="AB13" s="115"/>
      <c r="AC13" s="116"/>
      <c r="AD13" s="115"/>
      <c r="AE13" s="115"/>
      <c r="AF13" s="115"/>
      <c r="AG13" s="115"/>
      <c r="AH13" s="115"/>
      <c r="AI13" s="115"/>
      <c r="AJ13" s="3">
        <f t="shared" si="4"/>
        <v>1</v>
      </c>
      <c r="AK13" s="3">
        <f t="shared" si="2"/>
        <v>0</v>
      </c>
      <c r="AL13" s="3">
        <f t="shared" si="3"/>
        <v>1</v>
      </c>
      <c r="AM13" s="56"/>
      <c r="AN13" s="56"/>
      <c r="AO13" s="56"/>
    </row>
    <row r="14" spans="1:41" s="53" customFormat="1" ht="30" customHeight="1">
      <c r="A14" s="112">
        <v>6</v>
      </c>
      <c r="B14" s="82" t="s">
        <v>528</v>
      </c>
      <c r="C14" s="188" t="s">
        <v>529</v>
      </c>
      <c r="D14" s="189" t="s">
        <v>53</v>
      </c>
      <c r="E14" s="121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9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15"/>
      <c r="AE14" s="115"/>
      <c r="AF14" s="115"/>
      <c r="AG14" s="115"/>
      <c r="AH14" s="115"/>
      <c r="AI14" s="115"/>
      <c r="AJ14" s="3">
        <f t="shared" si="4"/>
        <v>0</v>
      </c>
      <c r="AK14" s="3">
        <f t="shared" si="2"/>
        <v>1</v>
      </c>
      <c r="AL14" s="3">
        <f t="shared" si="3"/>
        <v>0</v>
      </c>
      <c r="AM14" s="56"/>
      <c r="AN14" s="56"/>
      <c r="AO14" s="56"/>
    </row>
    <row r="15" spans="1:41" s="53" customFormat="1" ht="30" customHeight="1">
      <c r="A15" s="97">
        <v>7</v>
      </c>
      <c r="B15" s="82" t="s">
        <v>530</v>
      </c>
      <c r="C15" s="188" t="s">
        <v>82</v>
      </c>
      <c r="D15" s="189" t="s">
        <v>53</v>
      </c>
      <c r="E15" s="120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/>
      <c r="R15" s="115"/>
      <c r="S15" s="115"/>
      <c r="T15" s="115"/>
      <c r="U15" s="115"/>
      <c r="V15" s="116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3">
        <f t="shared" si="4"/>
        <v>0</v>
      </c>
      <c r="AK15" s="3">
        <f t="shared" si="2"/>
        <v>0</v>
      </c>
      <c r="AL15" s="3">
        <f t="shared" si="3"/>
        <v>0</v>
      </c>
      <c r="AM15" s="56"/>
      <c r="AN15" s="56"/>
      <c r="AO15" s="56"/>
    </row>
    <row r="16" spans="1:41" s="53" customFormat="1" ht="30" customHeight="1">
      <c r="A16" s="112">
        <v>8</v>
      </c>
      <c r="B16" s="82" t="s">
        <v>531</v>
      </c>
      <c r="C16" s="188" t="s">
        <v>532</v>
      </c>
      <c r="D16" s="189" t="s">
        <v>88</v>
      </c>
      <c r="E16" s="120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/>
      <c r="R16" s="115"/>
      <c r="S16" s="115"/>
      <c r="T16" s="115"/>
      <c r="U16" s="115"/>
      <c r="V16" s="116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3">
        <f t="shared" si="4"/>
        <v>0</v>
      </c>
      <c r="AK16" s="3">
        <f t="shared" si="2"/>
        <v>0</v>
      </c>
      <c r="AL16" s="3">
        <f t="shared" si="3"/>
        <v>0</v>
      </c>
      <c r="AM16" s="56"/>
      <c r="AN16" s="56"/>
      <c r="AO16" s="56"/>
    </row>
    <row r="17" spans="1:131" s="53" customFormat="1" ht="30" customHeight="1">
      <c r="A17" s="97">
        <v>9</v>
      </c>
      <c r="B17" s="82" t="s">
        <v>533</v>
      </c>
      <c r="C17" s="188" t="s">
        <v>534</v>
      </c>
      <c r="D17" s="189" t="s">
        <v>26</v>
      </c>
      <c r="E17" s="120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6"/>
      <c r="Q17" s="117"/>
      <c r="R17" s="117"/>
      <c r="S17" s="117"/>
      <c r="T17" s="117"/>
      <c r="U17" s="117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3">
        <f t="shared" si="4"/>
        <v>0</v>
      </c>
      <c r="AK17" s="3">
        <f t="shared" si="2"/>
        <v>0</v>
      </c>
      <c r="AL17" s="3">
        <f t="shared" si="3"/>
        <v>0</v>
      </c>
      <c r="AM17" s="56"/>
      <c r="AN17" s="56"/>
      <c r="AO17" s="56"/>
    </row>
    <row r="18" spans="1:131" s="53" customFormat="1" ht="30" customHeight="1">
      <c r="A18" s="112">
        <v>10</v>
      </c>
      <c r="B18" s="82" t="s">
        <v>535</v>
      </c>
      <c r="C18" s="188" t="s">
        <v>401</v>
      </c>
      <c r="D18" s="189" t="s">
        <v>26</v>
      </c>
      <c r="E18" s="120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6"/>
      <c r="Q18" s="117"/>
      <c r="R18" s="117"/>
      <c r="S18" s="117"/>
      <c r="T18" s="117"/>
      <c r="U18" s="117"/>
      <c r="V18" s="116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3">
        <f t="shared" si="4"/>
        <v>0</v>
      </c>
      <c r="AK18" s="3">
        <f t="shared" si="2"/>
        <v>0</v>
      </c>
      <c r="AL18" s="3">
        <f t="shared" si="3"/>
        <v>0</v>
      </c>
      <c r="AM18" s="56"/>
      <c r="AN18" s="56"/>
      <c r="AO18" s="56"/>
    </row>
    <row r="19" spans="1:131" s="53" customFormat="1" ht="30" customHeight="1">
      <c r="A19" s="97">
        <v>11</v>
      </c>
      <c r="B19" s="82" t="s">
        <v>536</v>
      </c>
      <c r="C19" s="188" t="s">
        <v>537</v>
      </c>
      <c r="D19" s="189" t="s">
        <v>54</v>
      </c>
      <c r="E19" s="120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/>
      <c r="R19" s="115"/>
      <c r="S19" s="115"/>
      <c r="T19" s="115"/>
      <c r="U19" s="115"/>
      <c r="V19" s="116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3">
        <f t="shared" si="4"/>
        <v>0</v>
      </c>
      <c r="AK19" s="3">
        <f t="shared" si="2"/>
        <v>0</v>
      </c>
      <c r="AL19" s="3">
        <f t="shared" si="3"/>
        <v>0</v>
      </c>
      <c r="AM19" s="56"/>
      <c r="AN19" s="56"/>
      <c r="AO19" s="56"/>
    </row>
    <row r="20" spans="1:131" s="53" customFormat="1" ht="30" customHeight="1">
      <c r="A20" s="160">
        <v>12</v>
      </c>
      <c r="B20" s="82" t="s">
        <v>538</v>
      </c>
      <c r="C20" s="188" t="s">
        <v>77</v>
      </c>
      <c r="D20" s="189" t="s">
        <v>54</v>
      </c>
      <c r="E20" s="120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/>
      <c r="R20" s="115"/>
      <c r="S20" s="115"/>
      <c r="T20" s="115"/>
      <c r="U20" s="115"/>
      <c r="V20" s="116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3">
        <f t="shared" si="4"/>
        <v>0</v>
      </c>
      <c r="AK20" s="3">
        <f t="shared" si="2"/>
        <v>0</v>
      </c>
      <c r="AL20" s="3">
        <f t="shared" si="3"/>
        <v>0</v>
      </c>
      <c r="AM20" s="56"/>
      <c r="AN20" s="56"/>
      <c r="AO20" s="56"/>
    </row>
    <row r="21" spans="1:131" s="84" customFormat="1" ht="30" customHeight="1">
      <c r="A21" s="97">
        <v>13</v>
      </c>
      <c r="B21" s="82" t="s">
        <v>539</v>
      </c>
      <c r="C21" s="188" t="s">
        <v>128</v>
      </c>
      <c r="D21" s="189" t="s">
        <v>54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116"/>
      <c r="Q21" s="91"/>
      <c r="R21" s="91"/>
      <c r="S21" s="91"/>
      <c r="T21" s="91"/>
      <c r="U21" s="91"/>
      <c r="V21" s="116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25">
        <f>COUNTIF(E21:AI21,"K")+2*COUNTIF(E21:AI21,"2K")+COUNTIF(E21:AI21,"TK")+COUNTIF(E21:AI21,"KT")</f>
        <v>0</v>
      </c>
      <c r="AK21" s="126">
        <f t="shared" si="2"/>
        <v>0</v>
      </c>
      <c r="AL21" s="126">
        <f t="shared" si="3"/>
        <v>0</v>
      </c>
      <c r="AM21" s="123"/>
      <c r="AN21" s="12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</row>
    <row r="22" spans="1:131" s="53" customFormat="1" ht="30" customHeight="1">
      <c r="A22" s="160">
        <v>14</v>
      </c>
      <c r="B22" s="82" t="s">
        <v>540</v>
      </c>
      <c r="C22" s="188" t="s">
        <v>89</v>
      </c>
      <c r="D22" s="189" t="s">
        <v>105</v>
      </c>
      <c r="E22" s="121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/>
      <c r="R22" s="115"/>
      <c r="S22" s="115"/>
      <c r="T22" s="115"/>
      <c r="U22" s="115"/>
      <c r="V22" s="116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3">
        <f t="shared" si="4"/>
        <v>0</v>
      </c>
      <c r="AK22" s="3">
        <f t="shared" si="2"/>
        <v>0</v>
      </c>
      <c r="AL22" s="3">
        <f t="shared" si="3"/>
        <v>0</v>
      </c>
      <c r="AM22" s="208"/>
      <c r="AN22" s="209"/>
      <c r="AO22" s="56"/>
    </row>
    <row r="23" spans="1:131" s="53" customFormat="1" ht="30" customHeight="1">
      <c r="A23" s="97">
        <v>15</v>
      </c>
      <c r="B23" s="82" t="s">
        <v>541</v>
      </c>
      <c r="C23" s="188" t="s">
        <v>542</v>
      </c>
      <c r="D23" s="189" t="s">
        <v>105</v>
      </c>
      <c r="E23" s="120"/>
      <c r="F23" s="115"/>
      <c r="G23" s="115"/>
      <c r="H23" s="115"/>
      <c r="I23" s="115"/>
      <c r="J23" s="115"/>
      <c r="K23" s="115"/>
      <c r="L23" s="115"/>
      <c r="M23" s="115"/>
      <c r="N23" s="115"/>
      <c r="O23" s="122"/>
      <c r="P23" s="116"/>
      <c r="Q23" s="115"/>
      <c r="R23" s="115"/>
      <c r="S23" s="115"/>
      <c r="T23" s="115"/>
      <c r="U23" s="115"/>
      <c r="V23" s="116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3">
        <f t="shared" si="4"/>
        <v>0</v>
      </c>
      <c r="AK23" s="3">
        <f t="shared" si="2"/>
        <v>0</v>
      </c>
      <c r="AL23" s="3">
        <f t="shared" si="3"/>
        <v>0</v>
      </c>
      <c r="AM23" s="56"/>
      <c r="AN23" s="56"/>
      <c r="AO23" s="56"/>
    </row>
    <row r="24" spans="1:131" s="53" customFormat="1" ht="30" customHeight="1">
      <c r="A24" s="160">
        <v>16</v>
      </c>
      <c r="B24" s="82" t="s">
        <v>543</v>
      </c>
      <c r="C24" s="188" t="s">
        <v>108</v>
      </c>
      <c r="D24" s="189" t="s">
        <v>27</v>
      </c>
      <c r="E24" s="121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/>
      <c r="R24" s="115"/>
      <c r="S24" s="115"/>
      <c r="T24" s="115"/>
      <c r="U24" s="115"/>
      <c r="V24" s="116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3">
        <f t="shared" si="4"/>
        <v>0</v>
      </c>
      <c r="AK24" s="3">
        <f t="shared" si="2"/>
        <v>0</v>
      </c>
      <c r="AL24" s="3">
        <f t="shared" si="3"/>
        <v>0</v>
      </c>
      <c r="AM24" s="56"/>
      <c r="AN24" s="56"/>
      <c r="AO24" s="56"/>
    </row>
    <row r="25" spans="1:131" s="53" customFormat="1" ht="30" customHeight="1">
      <c r="A25" s="97">
        <v>17</v>
      </c>
      <c r="B25" s="82" t="s">
        <v>544</v>
      </c>
      <c r="C25" s="188" t="s">
        <v>545</v>
      </c>
      <c r="D25" s="189" t="s">
        <v>107</v>
      </c>
      <c r="E25" s="121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/>
      <c r="R25" s="115"/>
      <c r="S25" s="115"/>
      <c r="T25" s="115"/>
      <c r="U25" s="115"/>
      <c r="V25" s="116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3">
        <f t="shared" si="4"/>
        <v>0</v>
      </c>
      <c r="AK25" s="3">
        <f t="shared" si="2"/>
        <v>0</v>
      </c>
      <c r="AL25" s="3">
        <f t="shared" si="3"/>
        <v>0</v>
      </c>
      <c r="AM25" s="56"/>
      <c r="AN25" s="56"/>
      <c r="AO25" s="56"/>
    </row>
    <row r="26" spans="1:131" s="53" customFormat="1" ht="30" customHeight="1">
      <c r="A26" s="160">
        <v>18</v>
      </c>
      <c r="B26" s="82" t="s">
        <v>546</v>
      </c>
      <c r="C26" s="188" t="s">
        <v>547</v>
      </c>
      <c r="D26" s="189" t="s">
        <v>65</v>
      </c>
      <c r="E26" s="121"/>
      <c r="F26" s="115"/>
      <c r="G26" s="115"/>
      <c r="H26" s="115"/>
      <c r="I26" s="115" t="s">
        <v>9</v>
      </c>
      <c r="J26" s="115"/>
      <c r="K26" s="115"/>
      <c r="L26" s="115"/>
      <c r="M26" s="115"/>
      <c r="N26" s="115"/>
      <c r="O26" s="115"/>
      <c r="P26" s="116"/>
      <c r="Q26" s="115"/>
      <c r="R26" s="115"/>
      <c r="S26" s="115"/>
      <c r="T26" s="115"/>
      <c r="U26" s="115"/>
      <c r="V26" s="116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3">
        <f t="shared" si="4"/>
        <v>0</v>
      </c>
      <c r="AK26" s="3">
        <f t="shared" si="2"/>
        <v>1</v>
      </c>
      <c r="AL26" s="3">
        <f t="shared" si="3"/>
        <v>0</v>
      </c>
      <c r="AM26" s="56"/>
      <c r="AN26" s="56"/>
      <c r="AO26" s="56"/>
    </row>
    <row r="27" spans="1:131" s="53" customFormat="1" ht="30" customHeight="1">
      <c r="A27" s="97">
        <v>19</v>
      </c>
      <c r="B27" s="82" t="s">
        <v>548</v>
      </c>
      <c r="C27" s="188" t="s">
        <v>64</v>
      </c>
      <c r="D27" s="189" t="s">
        <v>65</v>
      </c>
      <c r="E27" s="121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/>
      <c r="R27" s="115"/>
      <c r="S27" s="115"/>
      <c r="T27" s="115"/>
      <c r="U27" s="115"/>
      <c r="V27" s="116"/>
      <c r="W27" s="115"/>
      <c r="X27" s="115"/>
      <c r="Y27" s="115"/>
      <c r="Z27" s="115"/>
      <c r="AA27" s="115"/>
      <c r="AB27" s="115"/>
      <c r="AC27" s="116"/>
      <c r="AD27" s="115"/>
      <c r="AE27" s="115"/>
      <c r="AF27" s="115"/>
      <c r="AG27" s="115"/>
      <c r="AH27" s="115"/>
      <c r="AI27" s="115"/>
      <c r="AJ27" s="3">
        <f t="shared" si="4"/>
        <v>0</v>
      </c>
      <c r="AK27" s="3">
        <f t="shared" si="2"/>
        <v>0</v>
      </c>
      <c r="AL27" s="3">
        <f t="shared" si="3"/>
        <v>0</v>
      </c>
      <c r="AM27" s="56"/>
      <c r="AN27" s="56"/>
      <c r="AO27" s="56"/>
    </row>
    <row r="28" spans="1:131" s="53" customFormat="1" ht="30" customHeight="1">
      <c r="A28" s="160">
        <v>20</v>
      </c>
      <c r="B28" s="82" t="s">
        <v>551</v>
      </c>
      <c r="C28" s="188" t="s">
        <v>28</v>
      </c>
      <c r="D28" s="189" t="s">
        <v>40</v>
      </c>
      <c r="E28" s="121"/>
      <c r="F28" s="115"/>
      <c r="G28" s="115"/>
      <c r="H28" s="115"/>
      <c r="I28" s="115" t="s">
        <v>8</v>
      </c>
      <c r="J28" s="115"/>
      <c r="K28" s="115"/>
      <c r="L28" s="115"/>
      <c r="M28" s="115"/>
      <c r="N28" s="115"/>
      <c r="O28" s="115"/>
      <c r="P28" s="116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115"/>
      <c r="AE28" s="115"/>
      <c r="AF28" s="115"/>
      <c r="AG28" s="115"/>
      <c r="AH28" s="115"/>
      <c r="AI28" s="115"/>
      <c r="AJ28" s="3">
        <f t="shared" si="4"/>
        <v>1</v>
      </c>
      <c r="AK28" s="3">
        <f t="shared" si="2"/>
        <v>0</v>
      </c>
      <c r="AL28" s="3">
        <f t="shared" si="3"/>
        <v>0</v>
      </c>
      <c r="AM28" s="56"/>
      <c r="AN28" s="56"/>
      <c r="AO28" s="56"/>
    </row>
    <row r="29" spans="1:131" s="53" customFormat="1" ht="30" customHeight="1">
      <c r="A29" s="97">
        <v>21</v>
      </c>
      <c r="B29" s="82" t="s">
        <v>552</v>
      </c>
      <c r="C29" s="188" t="s">
        <v>553</v>
      </c>
      <c r="D29" s="189" t="s">
        <v>500</v>
      </c>
      <c r="E29" s="121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/>
      <c r="R29" s="115"/>
      <c r="S29" s="115"/>
      <c r="T29" s="115"/>
      <c r="U29" s="115"/>
      <c r="V29" s="116"/>
      <c r="W29" s="115"/>
      <c r="X29" s="115"/>
      <c r="Y29" s="115"/>
      <c r="Z29" s="115"/>
      <c r="AA29" s="115"/>
      <c r="AB29" s="115"/>
      <c r="AC29" s="116"/>
      <c r="AD29" s="115"/>
      <c r="AE29" s="115"/>
      <c r="AF29" s="115"/>
      <c r="AG29" s="115"/>
      <c r="AH29" s="115"/>
      <c r="AI29" s="115"/>
      <c r="AJ29" s="3">
        <f t="shared" si="4"/>
        <v>0</v>
      </c>
      <c r="AK29" s="3">
        <f t="shared" si="2"/>
        <v>0</v>
      </c>
      <c r="AL29" s="3">
        <f t="shared" si="3"/>
        <v>0</v>
      </c>
      <c r="AM29" s="56"/>
      <c r="AN29" s="56"/>
      <c r="AO29" s="56"/>
    </row>
    <row r="30" spans="1:131" s="53" customFormat="1" ht="30" customHeight="1">
      <c r="A30" s="160">
        <v>22</v>
      </c>
      <c r="B30" s="82" t="s">
        <v>554</v>
      </c>
      <c r="C30" s="188" t="s">
        <v>77</v>
      </c>
      <c r="D30" s="189" t="s">
        <v>68</v>
      </c>
      <c r="E30" s="121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/>
      <c r="R30" s="115"/>
      <c r="S30" s="115"/>
      <c r="T30" s="115"/>
      <c r="U30" s="115"/>
      <c r="V30" s="116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3">
        <f t="shared" si="4"/>
        <v>0</v>
      </c>
      <c r="AK30" s="3">
        <f t="shared" si="2"/>
        <v>0</v>
      </c>
      <c r="AL30" s="3">
        <f t="shared" si="3"/>
        <v>0</v>
      </c>
      <c r="AM30" s="56"/>
      <c r="AN30" s="56"/>
      <c r="AO30" s="56"/>
    </row>
    <row r="31" spans="1:131" s="53" customFormat="1" ht="30" customHeight="1">
      <c r="A31" s="97">
        <v>23</v>
      </c>
      <c r="B31" s="82" t="s">
        <v>555</v>
      </c>
      <c r="C31" s="188" t="s">
        <v>556</v>
      </c>
      <c r="D31" s="189" t="s">
        <v>91</v>
      </c>
      <c r="E31" s="121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/>
      <c r="R31" s="115"/>
      <c r="S31" s="115"/>
      <c r="T31" s="115"/>
      <c r="U31" s="115"/>
      <c r="V31" s="116"/>
      <c r="W31" s="115"/>
      <c r="X31" s="115"/>
      <c r="Y31" s="115"/>
      <c r="Z31" s="115"/>
      <c r="AA31" s="115"/>
      <c r="AB31" s="115"/>
      <c r="AC31" s="116"/>
      <c r="AD31" s="115"/>
      <c r="AE31" s="115"/>
      <c r="AF31" s="115"/>
      <c r="AG31" s="115"/>
      <c r="AH31" s="115"/>
      <c r="AI31" s="115"/>
      <c r="AJ31" s="146">
        <f t="shared" ref="AJ31:AJ35" si="5">COUNTIF(E31:AI31,"K")+2*COUNTIF(E31:AI31,"2K")+COUNTIF(E31:AI31,"TK")+COUNTIF(E31:AI31,"KT")</f>
        <v>0</v>
      </c>
      <c r="AK31" s="146">
        <f t="shared" ref="AK31:AK35" si="6">COUNTIF(E31:AI31,"P")+2*COUNTIF(F31:AJ31,"2P")</f>
        <v>0</v>
      </c>
      <c r="AL31" s="146">
        <f t="shared" ref="AL31:AL35" si="7">COUNTIF(E31:AI31,"T")+2*COUNTIF(E31:AI31,"2T")+COUNTIF(E31:AI31,"TK")+COUNTIF(E31:AI31,"KT")</f>
        <v>0</v>
      </c>
      <c r="AM31" s="56"/>
      <c r="AN31" s="56"/>
      <c r="AO31" s="56"/>
    </row>
    <row r="32" spans="1:131" s="53" customFormat="1" ht="30" customHeight="1">
      <c r="A32" s="160">
        <v>24</v>
      </c>
      <c r="B32" s="82" t="s">
        <v>557</v>
      </c>
      <c r="C32" s="188" t="s">
        <v>558</v>
      </c>
      <c r="D32" s="189" t="s">
        <v>56</v>
      </c>
      <c r="E32" s="121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/>
      <c r="R32" s="115"/>
      <c r="S32" s="115"/>
      <c r="T32" s="115"/>
      <c r="U32" s="115"/>
      <c r="V32" s="116"/>
      <c r="W32" s="115"/>
      <c r="X32" s="115"/>
      <c r="Y32" s="115"/>
      <c r="Z32" s="115"/>
      <c r="AA32" s="115"/>
      <c r="AB32" s="115"/>
      <c r="AC32" s="116"/>
      <c r="AD32" s="115"/>
      <c r="AE32" s="115"/>
      <c r="AF32" s="115"/>
      <c r="AG32" s="115"/>
      <c r="AH32" s="115"/>
      <c r="AI32" s="115"/>
      <c r="AJ32" s="146">
        <f t="shared" si="5"/>
        <v>0</v>
      </c>
      <c r="AK32" s="146">
        <f t="shared" si="6"/>
        <v>0</v>
      </c>
      <c r="AL32" s="146">
        <f t="shared" si="7"/>
        <v>0</v>
      </c>
      <c r="AM32" s="56"/>
      <c r="AN32" s="56"/>
      <c r="AO32" s="56"/>
    </row>
    <row r="33" spans="1:44" s="53" customFormat="1" ht="30" customHeight="1">
      <c r="A33" s="97">
        <v>25</v>
      </c>
      <c r="B33" s="82" t="s">
        <v>559</v>
      </c>
      <c r="C33" s="188" t="s">
        <v>560</v>
      </c>
      <c r="D33" s="189" t="s">
        <v>57</v>
      </c>
      <c r="E33" s="12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/>
      <c r="R33" s="115"/>
      <c r="S33" s="115"/>
      <c r="T33" s="115"/>
      <c r="U33" s="115"/>
      <c r="V33" s="116"/>
      <c r="W33" s="115"/>
      <c r="X33" s="115"/>
      <c r="Y33" s="115"/>
      <c r="Z33" s="115"/>
      <c r="AA33" s="115"/>
      <c r="AB33" s="115"/>
      <c r="AC33" s="116"/>
      <c r="AD33" s="115"/>
      <c r="AE33" s="115"/>
      <c r="AF33" s="115"/>
      <c r="AG33" s="115"/>
      <c r="AH33" s="115"/>
      <c r="AI33" s="115"/>
      <c r="AJ33" s="146">
        <f t="shared" si="5"/>
        <v>0</v>
      </c>
      <c r="AK33" s="146">
        <f t="shared" si="6"/>
        <v>0</v>
      </c>
      <c r="AL33" s="146">
        <f t="shared" si="7"/>
        <v>0</v>
      </c>
      <c r="AM33" s="56"/>
      <c r="AN33" s="56"/>
      <c r="AO33" s="56"/>
    </row>
    <row r="34" spans="1:44" s="53" customFormat="1" ht="30" customHeight="1">
      <c r="A34" s="160">
        <v>26</v>
      </c>
      <c r="B34" s="82" t="s">
        <v>561</v>
      </c>
      <c r="C34" s="188" t="s">
        <v>109</v>
      </c>
      <c r="D34" s="189" t="s">
        <v>58</v>
      </c>
      <c r="E34" s="12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/>
      <c r="R34" s="115"/>
      <c r="S34" s="115"/>
      <c r="T34" s="115"/>
      <c r="U34" s="115"/>
      <c r="V34" s="116"/>
      <c r="W34" s="115"/>
      <c r="X34" s="115"/>
      <c r="Y34" s="115"/>
      <c r="Z34" s="115"/>
      <c r="AA34" s="115"/>
      <c r="AB34" s="115"/>
      <c r="AC34" s="116"/>
      <c r="AD34" s="115"/>
      <c r="AE34" s="115"/>
      <c r="AF34" s="115"/>
      <c r="AG34" s="115"/>
      <c r="AH34" s="115"/>
      <c r="AI34" s="115"/>
      <c r="AJ34" s="146">
        <f t="shared" si="5"/>
        <v>0</v>
      </c>
      <c r="AK34" s="146">
        <f t="shared" si="6"/>
        <v>0</v>
      </c>
      <c r="AL34" s="146">
        <f t="shared" si="7"/>
        <v>0</v>
      </c>
      <c r="AM34" s="56"/>
      <c r="AN34" s="56"/>
      <c r="AO34" s="56"/>
    </row>
    <row r="35" spans="1:44" s="53" customFormat="1" ht="30" customHeight="1">
      <c r="A35" s="97">
        <v>27</v>
      </c>
      <c r="B35" s="82" t="s">
        <v>562</v>
      </c>
      <c r="C35" s="188" t="s">
        <v>563</v>
      </c>
      <c r="D35" s="189" t="s">
        <v>212</v>
      </c>
      <c r="E35" s="12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/>
      <c r="R35" s="115"/>
      <c r="S35" s="115"/>
      <c r="T35" s="115"/>
      <c r="U35" s="115"/>
      <c r="V35" s="116"/>
      <c r="W35" s="115"/>
      <c r="X35" s="115"/>
      <c r="Y35" s="115"/>
      <c r="Z35" s="115"/>
      <c r="AA35" s="115"/>
      <c r="AB35" s="115"/>
      <c r="AC35" s="116"/>
      <c r="AD35" s="115"/>
      <c r="AE35" s="115"/>
      <c r="AF35" s="115"/>
      <c r="AG35" s="115"/>
      <c r="AH35" s="115"/>
      <c r="AI35" s="115"/>
      <c r="AJ35" s="146">
        <f t="shared" si="5"/>
        <v>0</v>
      </c>
      <c r="AK35" s="146">
        <f t="shared" si="6"/>
        <v>0</v>
      </c>
      <c r="AL35" s="146">
        <f t="shared" si="7"/>
        <v>0</v>
      </c>
      <c r="AM35" s="56"/>
      <c r="AN35" s="56"/>
      <c r="AO35" s="56"/>
    </row>
    <row r="36" spans="1:44" s="53" customFormat="1" ht="30" customHeight="1">
      <c r="A36" s="164">
        <v>28</v>
      </c>
      <c r="B36" s="82" t="s">
        <v>564</v>
      </c>
      <c r="C36" s="188" t="s">
        <v>565</v>
      </c>
      <c r="D36" s="189" t="s">
        <v>566</v>
      </c>
      <c r="E36" s="121"/>
      <c r="F36" s="115"/>
      <c r="G36" s="115"/>
      <c r="H36" s="115" t="s">
        <v>9</v>
      </c>
      <c r="I36" s="115"/>
      <c r="J36" s="115"/>
      <c r="K36" s="115"/>
      <c r="L36" s="115"/>
      <c r="M36" s="115"/>
      <c r="N36" s="115"/>
      <c r="O36" s="115"/>
      <c r="P36" s="116" t="s">
        <v>8</v>
      </c>
      <c r="Q36" s="115"/>
      <c r="R36" s="115"/>
      <c r="S36" s="115"/>
      <c r="T36" s="115"/>
      <c r="U36" s="115"/>
      <c r="V36" s="116"/>
      <c r="W36" s="115"/>
      <c r="X36" s="115"/>
      <c r="Y36" s="115"/>
      <c r="Z36" s="115"/>
      <c r="AA36" s="115"/>
      <c r="AB36" s="115"/>
      <c r="AC36" s="116"/>
      <c r="AD36" s="115"/>
      <c r="AE36" s="115"/>
      <c r="AF36" s="115"/>
      <c r="AG36" s="115"/>
      <c r="AH36" s="115"/>
      <c r="AI36" s="115"/>
      <c r="AJ36" s="3">
        <f t="shared" si="4"/>
        <v>1</v>
      </c>
      <c r="AK36" s="3">
        <f t="shared" si="2"/>
        <v>1</v>
      </c>
      <c r="AL36" s="3">
        <f t="shared" si="3"/>
        <v>0</v>
      </c>
      <c r="AM36" s="56"/>
      <c r="AN36" s="56"/>
      <c r="AO36" s="56"/>
    </row>
    <row r="37" spans="1:44" s="62" customFormat="1" ht="30" customHeight="1">
      <c r="A37" s="97">
        <v>29</v>
      </c>
      <c r="B37" s="82" t="s">
        <v>567</v>
      </c>
      <c r="C37" s="188" t="s">
        <v>568</v>
      </c>
      <c r="D37" s="189" t="s">
        <v>112</v>
      </c>
      <c r="E37" s="12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/>
      <c r="R37" s="115"/>
      <c r="S37" s="115"/>
      <c r="T37" s="115"/>
      <c r="U37" s="115"/>
      <c r="V37" s="116"/>
      <c r="W37" s="115"/>
      <c r="X37" s="115"/>
      <c r="Y37" s="115"/>
      <c r="Z37" s="115"/>
      <c r="AA37" s="115"/>
      <c r="AB37" s="115"/>
      <c r="AC37" s="116"/>
      <c r="AD37" s="115"/>
      <c r="AE37" s="115"/>
      <c r="AF37" s="115"/>
      <c r="AG37" s="115"/>
      <c r="AH37" s="115"/>
      <c r="AI37" s="115"/>
      <c r="AJ37" s="3">
        <f t="shared" si="4"/>
        <v>0</v>
      </c>
      <c r="AK37" s="3">
        <f t="shared" si="2"/>
        <v>0</v>
      </c>
      <c r="AL37" s="3">
        <f t="shared" si="3"/>
        <v>0</v>
      </c>
      <c r="AM37" s="61"/>
      <c r="AN37" s="61"/>
      <c r="AO37" s="61"/>
    </row>
    <row r="38" spans="1:44" s="62" customFormat="1" ht="30" customHeight="1">
      <c r="A38" s="164">
        <v>30</v>
      </c>
      <c r="B38" s="82" t="s">
        <v>569</v>
      </c>
      <c r="C38" s="188" t="s">
        <v>570</v>
      </c>
      <c r="D38" s="189" t="s">
        <v>59</v>
      </c>
      <c r="E38" s="12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116"/>
      <c r="W38" s="115"/>
      <c r="X38" s="115"/>
      <c r="Y38" s="115"/>
      <c r="Z38" s="115"/>
      <c r="AA38" s="115"/>
      <c r="AB38" s="115"/>
      <c r="AC38" s="116"/>
      <c r="AD38" s="115"/>
      <c r="AE38" s="115"/>
      <c r="AF38" s="115"/>
      <c r="AG38" s="115"/>
      <c r="AH38" s="115"/>
      <c r="AI38" s="115"/>
      <c r="AJ38" s="3">
        <f t="shared" si="4"/>
        <v>0</v>
      </c>
      <c r="AK38" s="3">
        <f t="shared" si="2"/>
        <v>0</v>
      </c>
      <c r="AL38" s="3">
        <f t="shared" si="3"/>
        <v>0</v>
      </c>
      <c r="AM38" s="61"/>
      <c r="AN38" s="61"/>
      <c r="AO38" s="61"/>
    </row>
    <row r="39" spans="1:44" s="53" customFormat="1" ht="30" customHeight="1">
      <c r="A39" s="97">
        <v>31</v>
      </c>
      <c r="B39" s="82" t="s">
        <v>857</v>
      </c>
      <c r="C39" s="188" t="s">
        <v>924</v>
      </c>
      <c r="D39" s="189" t="s">
        <v>59</v>
      </c>
      <c r="E39" s="12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/>
      <c r="R39" s="115"/>
      <c r="S39" s="115"/>
      <c r="T39" s="115"/>
      <c r="U39" s="115"/>
      <c r="V39" s="116"/>
      <c r="W39" s="115"/>
      <c r="X39" s="115"/>
      <c r="Y39" s="115"/>
      <c r="Z39" s="115"/>
      <c r="AA39" s="115"/>
      <c r="AB39" s="115"/>
      <c r="AC39" s="116"/>
      <c r="AD39" s="115"/>
      <c r="AE39" s="115"/>
      <c r="AF39" s="115"/>
      <c r="AG39" s="115"/>
      <c r="AH39" s="115"/>
      <c r="AI39" s="115"/>
      <c r="AJ39" s="3">
        <f t="shared" si="4"/>
        <v>0</v>
      </c>
      <c r="AK39" s="3">
        <f t="shared" si="2"/>
        <v>0</v>
      </c>
      <c r="AL39" s="3">
        <f t="shared" si="3"/>
        <v>0</v>
      </c>
      <c r="AM39" s="56"/>
      <c r="AN39" s="56"/>
      <c r="AO39" s="56"/>
    </row>
    <row r="40" spans="1:44" s="53" customFormat="1" ht="30" customHeight="1">
      <c r="A40" s="164">
        <v>32</v>
      </c>
      <c r="B40" s="82" t="s">
        <v>571</v>
      </c>
      <c r="C40" s="188" t="s">
        <v>93</v>
      </c>
      <c r="D40" s="189" t="s">
        <v>94</v>
      </c>
      <c r="E40" s="12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/>
      <c r="R40" s="115"/>
      <c r="S40" s="115"/>
      <c r="T40" s="115"/>
      <c r="U40" s="115"/>
      <c r="V40" s="116"/>
      <c r="W40" s="115"/>
      <c r="X40" s="115"/>
      <c r="Y40" s="115"/>
      <c r="Z40" s="115"/>
      <c r="AA40" s="115"/>
      <c r="AB40" s="115"/>
      <c r="AC40" s="116"/>
      <c r="AD40" s="115"/>
      <c r="AE40" s="115"/>
      <c r="AF40" s="115"/>
      <c r="AG40" s="115"/>
      <c r="AH40" s="115"/>
      <c r="AI40" s="115"/>
      <c r="AJ40" s="3">
        <f t="shared" si="4"/>
        <v>0</v>
      </c>
      <c r="AK40" s="3">
        <f t="shared" si="2"/>
        <v>0</v>
      </c>
      <c r="AL40" s="3">
        <f t="shared" si="3"/>
        <v>0</v>
      </c>
      <c r="AM40" s="56"/>
      <c r="AN40" s="56"/>
      <c r="AO40" s="56"/>
    </row>
    <row r="41" spans="1:44" s="53" customFormat="1" ht="30" customHeight="1">
      <c r="A41" s="97">
        <v>33</v>
      </c>
      <c r="B41" s="82" t="s">
        <v>572</v>
      </c>
      <c r="C41" s="188" t="s">
        <v>573</v>
      </c>
      <c r="D41" s="189" t="s">
        <v>120</v>
      </c>
      <c r="E41" s="47"/>
      <c r="F41" s="151"/>
      <c r="G41" s="8"/>
      <c r="H41" s="151"/>
      <c r="I41" s="8"/>
      <c r="J41" s="8"/>
      <c r="K41" s="8"/>
      <c r="L41" s="8"/>
      <c r="M41" s="151"/>
      <c r="N41" s="151"/>
      <c r="O41" s="8"/>
      <c r="P41" s="8"/>
      <c r="Q41" s="8"/>
      <c r="R41" s="8"/>
      <c r="S41" s="8"/>
      <c r="T41" s="8"/>
      <c r="U41" s="151"/>
      <c r="V41" s="151"/>
      <c r="W41" s="8"/>
      <c r="X41" s="151"/>
      <c r="Y41" s="8"/>
      <c r="Z41" s="8"/>
      <c r="AA41" s="8"/>
      <c r="AB41" s="151"/>
      <c r="AC41" s="8"/>
      <c r="AD41" s="8"/>
      <c r="AE41" s="8"/>
      <c r="AF41" s="8"/>
      <c r="AG41" s="8"/>
      <c r="AH41" s="8"/>
      <c r="AI41" s="8"/>
      <c r="AJ41" s="147">
        <f>COUNTIF(E41:AI41,"K")+2*COUNTIF(E41:AI41,"2K")+COUNTIF(E41:AI41,"TK")+COUNTIF(E41:AI41,"KT")</f>
        <v>0</v>
      </c>
      <c r="AK41" s="147">
        <f>COUNTIF(E41:AI41,"P")+2*COUNTIF(F41:AJ41,"2P")</f>
        <v>0</v>
      </c>
      <c r="AL41" s="147">
        <f>COUNTIF(E41:AI41,"T")+2*COUNTIF(E41:AI41,"2T")+COUNTIF(E41:AI41,"TK")+COUNTIF(E41:AI41,"KT")</f>
        <v>0</v>
      </c>
      <c r="AM41" s="56"/>
      <c r="AN41" s="56"/>
      <c r="AO41" s="56"/>
    </row>
    <row r="42" spans="1:44" s="53" customFormat="1" ht="30" customHeight="1">
      <c r="A42" s="164">
        <v>34</v>
      </c>
      <c r="B42" s="204" t="s">
        <v>925</v>
      </c>
      <c r="C42" s="205" t="s">
        <v>926</v>
      </c>
      <c r="D42" s="206" t="s">
        <v>72</v>
      </c>
      <c r="E42" s="12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116"/>
      <c r="W42" s="115"/>
      <c r="X42" s="115"/>
      <c r="Y42" s="115"/>
      <c r="Z42" s="115"/>
      <c r="AA42" s="115"/>
      <c r="AB42" s="115"/>
      <c r="AC42" s="116"/>
      <c r="AD42" s="115"/>
      <c r="AE42" s="115"/>
      <c r="AF42" s="115"/>
      <c r="AG42" s="115"/>
      <c r="AH42" s="115"/>
      <c r="AI42" s="115"/>
      <c r="AJ42" s="3">
        <f t="shared" si="4"/>
        <v>0</v>
      </c>
      <c r="AK42" s="3">
        <f t="shared" si="2"/>
        <v>0</v>
      </c>
      <c r="AL42" s="3">
        <f t="shared" si="3"/>
        <v>0</v>
      </c>
      <c r="AM42" s="56"/>
      <c r="AN42" s="56"/>
      <c r="AO42" s="56"/>
    </row>
    <row r="43" spans="1:44" s="53" customFormat="1" ht="25.5" customHeight="1">
      <c r="A43" s="97"/>
      <c r="B43" s="82" t="s">
        <v>574</v>
      </c>
      <c r="C43" s="70" t="s">
        <v>575</v>
      </c>
      <c r="D43" s="71" t="s">
        <v>102</v>
      </c>
      <c r="E43" s="121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/>
      <c r="R43" s="115"/>
      <c r="S43" s="115"/>
      <c r="T43" s="115"/>
      <c r="U43" s="115"/>
      <c r="V43" s="116"/>
      <c r="W43" s="115"/>
      <c r="X43" s="115"/>
      <c r="Y43" s="115"/>
      <c r="Z43" s="115"/>
      <c r="AA43" s="115"/>
      <c r="AB43" s="115"/>
      <c r="AC43" s="116"/>
      <c r="AD43" s="115"/>
      <c r="AE43" s="115"/>
      <c r="AF43" s="115"/>
      <c r="AG43" s="115"/>
      <c r="AH43" s="115"/>
      <c r="AI43" s="115"/>
      <c r="AJ43" s="203">
        <f t="shared" ref="AJ43:AJ44" si="8">COUNTIF(E43:AI43,"K")+2*COUNTIF(E43:AI43,"2K")+COUNTIF(E43:AI43,"TK")+COUNTIF(E43:AI43,"KT")</f>
        <v>0</v>
      </c>
      <c r="AK43" s="203">
        <f t="shared" ref="AK43:AK44" si="9">COUNTIF(E43:AI43,"P")+2*COUNTIF(F43:AJ43,"2P")</f>
        <v>0</v>
      </c>
      <c r="AL43" s="203">
        <f t="shared" ref="AL43:AL44" si="10">COUNTIF(E43:AI43,"T")+2*COUNTIF(E43:AI43,"2T")+COUNTIF(E43:AI43,"TK")+COUNTIF(E43:AI43,"KT")</f>
        <v>0</v>
      </c>
      <c r="AM43" s="56"/>
      <c r="AN43" s="26"/>
      <c r="AO43" s="26"/>
      <c r="AP43" s="50"/>
      <c r="AQ43" s="50"/>
      <c r="AR43" s="50"/>
    </row>
    <row r="44" spans="1:44" s="53" customFormat="1" ht="30" customHeight="1">
      <c r="A44" s="97"/>
      <c r="B44" s="82" t="s">
        <v>576</v>
      </c>
      <c r="C44" s="70" t="s">
        <v>577</v>
      </c>
      <c r="D44" s="71" t="s">
        <v>102</v>
      </c>
      <c r="E44" s="121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/>
      <c r="R44" s="115"/>
      <c r="S44" s="115"/>
      <c r="T44" s="115"/>
      <c r="U44" s="115"/>
      <c r="V44" s="116"/>
      <c r="W44" s="115"/>
      <c r="X44" s="115"/>
      <c r="Y44" s="115"/>
      <c r="Z44" s="115"/>
      <c r="AA44" s="115"/>
      <c r="AB44" s="115"/>
      <c r="AC44" s="116"/>
      <c r="AD44" s="115"/>
      <c r="AE44" s="115"/>
      <c r="AF44" s="115"/>
      <c r="AG44" s="115"/>
      <c r="AH44" s="115"/>
      <c r="AI44" s="115"/>
      <c r="AJ44" s="203">
        <f t="shared" si="8"/>
        <v>0</v>
      </c>
      <c r="AK44" s="203">
        <f t="shared" si="9"/>
        <v>0</v>
      </c>
      <c r="AL44" s="203">
        <f t="shared" si="10"/>
        <v>0</v>
      </c>
      <c r="AM44" s="56"/>
      <c r="AN44" s="56"/>
      <c r="AO44" s="56"/>
    </row>
    <row r="45" spans="1:44" s="53" customFormat="1" ht="30" customHeight="1">
      <c r="A45" s="97">
        <v>35</v>
      </c>
      <c r="B45" s="82"/>
      <c r="C45" s="70" t="s">
        <v>268</v>
      </c>
      <c r="D45" s="71" t="s">
        <v>63</v>
      </c>
      <c r="E45" s="121"/>
      <c r="F45" s="115"/>
      <c r="G45" s="115"/>
      <c r="H45" s="115"/>
      <c r="I45" s="115"/>
      <c r="J45" s="115"/>
      <c r="K45" s="115"/>
      <c r="L45" s="115"/>
      <c r="M45" s="115"/>
      <c r="N45" s="115" t="s">
        <v>9</v>
      </c>
      <c r="O45" s="115"/>
      <c r="P45" s="116"/>
      <c r="Q45" s="115"/>
      <c r="R45" s="115"/>
      <c r="S45" s="115"/>
      <c r="T45" s="115"/>
      <c r="U45" s="115"/>
      <c r="V45" s="116"/>
      <c r="W45" s="115"/>
      <c r="X45" s="115"/>
      <c r="Y45" s="115"/>
      <c r="Z45" s="115"/>
      <c r="AA45" s="115"/>
      <c r="AB45" s="115"/>
      <c r="AC45" s="116"/>
      <c r="AD45" s="115"/>
      <c r="AE45" s="115"/>
      <c r="AF45" s="115"/>
      <c r="AG45" s="115"/>
      <c r="AH45" s="115"/>
      <c r="AI45" s="115"/>
      <c r="AJ45" s="41">
        <f t="shared" si="4"/>
        <v>0</v>
      </c>
      <c r="AK45" s="41">
        <f t="shared" si="2"/>
        <v>1</v>
      </c>
      <c r="AL45" s="41">
        <f t="shared" si="3"/>
        <v>0</v>
      </c>
      <c r="AM45" s="56"/>
      <c r="AN45" s="56"/>
    </row>
    <row r="46" spans="1:44" s="53" customFormat="1" ht="21.75" customHeight="1">
      <c r="A46" s="164">
        <v>36</v>
      </c>
      <c r="B46" s="82"/>
      <c r="C46" s="70"/>
      <c r="D46" s="71"/>
      <c r="E46" s="121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/>
      <c r="R46" s="115"/>
      <c r="S46" s="115"/>
      <c r="T46" s="115"/>
      <c r="U46" s="115"/>
      <c r="V46" s="116"/>
      <c r="W46" s="115"/>
      <c r="X46" s="115"/>
      <c r="Y46" s="115"/>
      <c r="Z46" s="115"/>
      <c r="AA46" s="115"/>
      <c r="AB46" s="115"/>
      <c r="AC46" s="116"/>
      <c r="AD46" s="115"/>
      <c r="AE46" s="115"/>
      <c r="AF46" s="115"/>
      <c r="AG46" s="115"/>
      <c r="AH46" s="115"/>
      <c r="AI46" s="115"/>
      <c r="AJ46" s="41">
        <f t="shared" si="4"/>
        <v>0</v>
      </c>
      <c r="AK46" s="41">
        <f t="shared" si="2"/>
        <v>0</v>
      </c>
      <c r="AL46" s="41">
        <f t="shared" si="3"/>
        <v>0</v>
      </c>
      <c r="AM46" s="56"/>
      <c r="AN46" s="56"/>
    </row>
    <row r="47" spans="1:44" s="53" customFormat="1" ht="30" customHeight="1">
      <c r="A47" s="210" t="s">
        <v>12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3">
        <f>SUM(AJ10:AJ46)</f>
        <v>3</v>
      </c>
      <c r="AK47" s="3">
        <f>SUM(AK10:AK46)</f>
        <v>5</v>
      </c>
      <c r="AL47" s="3">
        <f>SUM(AL10:AL46)</f>
        <v>1</v>
      </c>
      <c r="AM47" s="57" t="s">
        <v>17</v>
      </c>
      <c r="AN47" s="57" t="s">
        <v>18</v>
      </c>
      <c r="AO47" s="57" t="s">
        <v>19</v>
      </c>
      <c r="AP47" s="56"/>
      <c r="AQ47" s="56"/>
    </row>
    <row r="48" spans="1:44" s="53" customFormat="1" ht="30" customHeight="1">
      <c r="A48" s="11"/>
      <c r="B48" s="11"/>
      <c r="C48" s="12"/>
      <c r="D48" s="1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1"/>
      <c r="AK48" s="11"/>
      <c r="AL48" s="11"/>
      <c r="AM48" s="30" t="s">
        <v>23</v>
      </c>
      <c r="AN48" s="58" t="s">
        <v>24</v>
      </c>
      <c r="AO48" s="58" t="s">
        <v>25</v>
      </c>
      <c r="AP48" s="56"/>
      <c r="AQ48" s="56"/>
    </row>
    <row r="49" spans="1:43" s="53" customFormat="1" ht="27" customHeight="1">
      <c r="A49" s="212" t="s">
        <v>13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3"/>
      <c r="AJ49" s="41" t="s">
        <v>14</v>
      </c>
      <c r="AK49" s="41" t="s">
        <v>15</v>
      </c>
      <c r="AL49" s="41" t="s">
        <v>16</v>
      </c>
      <c r="AM49" s="32">
        <f>COUNTIF(H56:AL56,"CT")</f>
        <v>0</v>
      </c>
      <c r="AN49" s="32">
        <f t="shared" ref="AN49:AN84" si="11">COUNTIF(I49:AM49,"HT")</f>
        <v>0</v>
      </c>
      <c r="AO49" s="32">
        <f t="shared" ref="AO49:AO84" si="12">COUNTIF(J49:AN49,"VK")</f>
        <v>0</v>
      </c>
      <c r="AP49" s="56"/>
      <c r="AQ49" s="56"/>
    </row>
    <row r="50" spans="1:43" s="53" customFormat="1" ht="27" customHeight="1">
      <c r="A50" s="3" t="s">
        <v>5</v>
      </c>
      <c r="B50" s="48"/>
      <c r="C50" s="214" t="s">
        <v>7</v>
      </c>
      <c r="D50" s="215"/>
      <c r="E50" s="4">
        <v>1</v>
      </c>
      <c r="F50" s="4">
        <v>2</v>
      </c>
      <c r="G50" s="4">
        <v>3</v>
      </c>
      <c r="H50" s="4">
        <v>4</v>
      </c>
      <c r="I50" s="4">
        <v>5</v>
      </c>
      <c r="J50" s="4">
        <v>6</v>
      </c>
      <c r="K50" s="4">
        <v>7</v>
      </c>
      <c r="L50" s="4">
        <v>8</v>
      </c>
      <c r="M50" s="4">
        <v>9</v>
      </c>
      <c r="N50" s="4">
        <v>10</v>
      </c>
      <c r="O50" s="4">
        <v>11</v>
      </c>
      <c r="P50" s="4">
        <v>12</v>
      </c>
      <c r="Q50" s="4">
        <v>13</v>
      </c>
      <c r="R50" s="4">
        <v>14</v>
      </c>
      <c r="S50" s="4">
        <v>15</v>
      </c>
      <c r="T50" s="4">
        <v>16</v>
      </c>
      <c r="U50" s="4">
        <v>17</v>
      </c>
      <c r="V50" s="4">
        <v>18</v>
      </c>
      <c r="W50" s="4">
        <v>19</v>
      </c>
      <c r="X50" s="4">
        <v>20</v>
      </c>
      <c r="Y50" s="4">
        <v>21</v>
      </c>
      <c r="Z50" s="4">
        <v>22</v>
      </c>
      <c r="AA50" s="4">
        <v>23</v>
      </c>
      <c r="AB50" s="4">
        <v>24</v>
      </c>
      <c r="AC50" s="4">
        <v>25</v>
      </c>
      <c r="AD50" s="4">
        <v>26</v>
      </c>
      <c r="AE50" s="4">
        <v>27</v>
      </c>
      <c r="AF50" s="4">
        <v>28</v>
      </c>
      <c r="AG50" s="4">
        <v>29</v>
      </c>
      <c r="AH50" s="4">
        <v>30</v>
      </c>
      <c r="AI50" s="4">
        <v>31</v>
      </c>
      <c r="AJ50" s="30" t="s">
        <v>20</v>
      </c>
      <c r="AK50" s="30" t="s">
        <v>21</v>
      </c>
      <c r="AL50" s="30" t="s">
        <v>22</v>
      </c>
      <c r="AM50" s="32">
        <f>COUNTIF(H57:AL57,"CT")</f>
        <v>0</v>
      </c>
      <c r="AN50" s="32">
        <f t="shared" si="11"/>
        <v>0</v>
      </c>
      <c r="AO50" s="32">
        <f t="shared" si="12"/>
        <v>0</v>
      </c>
      <c r="AP50" s="56"/>
      <c r="AQ50" s="56"/>
    </row>
    <row r="51" spans="1:43" s="53" customFormat="1" ht="27" customHeight="1">
      <c r="A51" s="3">
        <v>1</v>
      </c>
      <c r="B51" s="82" t="s">
        <v>522</v>
      </c>
      <c r="C51" s="188" t="s">
        <v>140</v>
      </c>
      <c r="D51" s="189" t="s">
        <v>74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>COUNTIF(E51:AI51,"BT")</f>
        <v>0</v>
      </c>
      <c r="AK51" s="32">
        <f>COUNTIF(F51:AJ51,"D")</f>
        <v>0</v>
      </c>
      <c r="AL51" s="32">
        <f>COUNTIF(G51:AK51,"ĐP")</f>
        <v>0</v>
      </c>
      <c r="AM51" s="32">
        <f>COUNTIF(H58:AL58,"CT")</f>
        <v>0</v>
      </c>
      <c r="AN51" s="32">
        <f t="shared" si="11"/>
        <v>0</v>
      </c>
      <c r="AO51" s="32">
        <f t="shared" si="12"/>
        <v>0</v>
      </c>
      <c r="AP51" s="56"/>
      <c r="AQ51" s="56"/>
    </row>
    <row r="52" spans="1:43" s="53" customFormat="1" ht="27" customHeight="1">
      <c r="A52" s="3">
        <v>2</v>
      </c>
      <c r="B52" s="82" t="s">
        <v>523</v>
      </c>
      <c r="C52" s="188" t="s">
        <v>382</v>
      </c>
      <c r="D52" s="189" t="s">
        <v>95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ref="AJ52:AJ86" si="13">COUNTIF(E52:AI52,"BT")</f>
        <v>0</v>
      </c>
      <c r="AK52" s="32">
        <f t="shared" ref="AK52:AK86" si="14">COUNTIF(F52:AJ52,"D")</f>
        <v>0</v>
      </c>
      <c r="AL52" s="32">
        <f t="shared" ref="AL52:AL86" si="15">COUNTIF(G52:AK52,"ĐP")</f>
        <v>0</v>
      </c>
      <c r="AM52" s="32">
        <f>COUNTIF(H59:AL59,"CT")</f>
        <v>0</v>
      </c>
      <c r="AN52" s="32">
        <f t="shared" si="11"/>
        <v>0</v>
      </c>
      <c r="AO52" s="32">
        <f t="shared" si="12"/>
        <v>0</v>
      </c>
      <c r="AP52" s="56"/>
      <c r="AQ52" s="56"/>
    </row>
    <row r="53" spans="1:43" s="53" customFormat="1" ht="27" customHeight="1">
      <c r="A53" s="146">
        <v>3</v>
      </c>
      <c r="B53" s="82" t="s">
        <v>524</v>
      </c>
      <c r="C53" s="188" t="s">
        <v>474</v>
      </c>
      <c r="D53" s="189" t="s">
        <v>95</v>
      </c>
      <c r="E53" s="80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13"/>
        <v>0</v>
      </c>
      <c r="AK53" s="32">
        <f t="shared" si="14"/>
        <v>0</v>
      </c>
      <c r="AL53" s="32">
        <f t="shared" si="15"/>
        <v>0</v>
      </c>
      <c r="AM53" s="32">
        <f>COUNTIF(H60:AL60,"CT")</f>
        <v>0</v>
      </c>
      <c r="AN53" s="32">
        <f t="shared" si="11"/>
        <v>0</v>
      </c>
      <c r="AO53" s="32">
        <f t="shared" si="12"/>
        <v>0</v>
      </c>
      <c r="AP53" s="56"/>
      <c r="AQ53" s="56"/>
    </row>
    <row r="54" spans="1:43" s="53" customFormat="1" ht="27" customHeight="1">
      <c r="A54" s="146">
        <v>4</v>
      </c>
      <c r="B54" s="82" t="s">
        <v>525</v>
      </c>
      <c r="C54" s="188" t="s">
        <v>365</v>
      </c>
      <c r="D54" s="189" t="s">
        <v>126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5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13"/>
        <v>0</v>
      </c>
      <c r="AK54" s="32">
        <f t="shared" si="14"/>
        <v>0</v>
      </c>
      <c r="AL54" s="32">
        <f t="shared" si="15"/>
        <v>0</v>
      </c>
      <c r="AM54" s="32" t="e">
        <f>COUNTIF(#REF!,"CT")</f>
        <v>#REF!</v>
      </c>
      <c r="AN54" s="32">
        <f t="shared" si="11"/>
        <v>0</v>
      </c>
      <c r="AO54" s="32">
        <f t="shared" si="12"/>
        <v>0</v>
      </c>
      <c r="AP54" s="56"/>
      <c r="AQ54" s="56"/>
    </row>
    <row r="55" spans="1:43" s="53" customFormat="1" ht="27" customHeight="1">
      <c r="A55" s="146">
        <v>5</v>
      </c>
      <c r="B55" s="82" t="s">
        <v>526</v>
      </c>
      <c r="C55" s="188" t="s">
        <v>527</v>
      </c>
      <c r="D55" s="189" t="s">
        <v>52</v>
      </c>
      <c r="E55" s="81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5"/>
      <c r="AD55" s="89"/>
      <c r="AE55" s="89"/>
      <c r="AF55" s="89"/>
      <c r="AG55" s="89"/>
      <c r="AH55" s="89"/>
      <c r="AI55" s="89"/>
      <c r="AJ55" s="32">
        <f t="shared" si="13"/>
        <v>0</v>
      </c>
      <c r="AK55" s="32">
        <f t="shared" si="14"/>
        <v>0</v>
      </c>
      <c r="AL55" s="32">
        <f t="shared" si="15"/>
        <v>0</v>
      </c>
      <c r="AM55" s="32">
        <f>COUNTIF(H61:AL61,"CT")</f>
        <v>0</v>
      </c>
      <c r="AN55" s="32">
        <f t="shared" si="11"/>
        <v>0</v>
      </c>
      <c r="AO55" s="32">
        <f t="shared" si="12"/>
        <v>0</v>
      </c>
      <c r="AP55" s="56"/>
      <c r="AQ55" s="56"/>
    </row>
    <row r="56" spans="1:43" s="53" customFormat="1" ht="27" customHeight="1">
      <c r="A56" s="146">
        <v>6</v>
      </c>
      <c r="B56" s="82" t="s">
        <v>528</v>
      </c>
      <c r="C56" s="188" t="s">
        <v>529</v>
      </c>
      <c r="D56" s="189" t="s">
        <v>53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3"/>
        <v>0</v>
      </c>
      <c r="AK56" s="32">
        <f t="shared" si="14"/>
        <v>0</v>
      </c>
      <c r="AL56" s="32">
        <f t="shared" si="15"/>
        <v>0</v>
      </c>
      <c r="AM56" s="32">
        <f>COUNTIF(H62:AL62,"CT")</f>
        <v>0</v>
      </c>
      <c r="AN56" s="32">
        <f t="shared" si="11"/>
        <v>0</v>
      </c>
      <c r="AO56" s="32">
        <f t="shared" si="12"/>
        <v>0</v>
      </c>
      <c r="AP56" s="56"/>
      <c r="AQ56" s="56"/>
    </row>
    <row r="57" spans="1:43" s="53" customFormat="1" ht="27" customHeight="1">
      <c r="A57" s="146">
        <v>7</v>
      </c>
      <c r="B57" s="82" t="s">
        <v>530</v>
      </c>
      <c r="C57" s="188" t="s">
        <v>82</v>
      </c>
      <c r="D57" s="189" t="s">
        <v>53</v>
      </c>
      <c r="E57" s="80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5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3"/>
        <v>0</v>
      </c>
      <c r="AK57" s="32">
        <f t="shared" si="14"/>
        <v>0</v>
      </c>
      <c r="AL57" s="32">
        <f t="shared" si="15"/>
        <v>0</v>
      </c>
      <c r="AM57" s="32">
        <f>COUNTIF(H63:AL63,"CT")</f>
        <v>0</v>
      </c>
      <c r="AN57" s="32">
        <f t="shared" si="11"/>
        <v>0</v>
      </c>
      <c r="AO57" s="32">
        <f t="shared" si="12"/>
        <v>0</v>
      </c>
      <c r="AP57" s="208"/>
      <c r="AQ57" s="209"/>
    </row>
    <row r="58" spans="1:43" s="53" customFormat="1" ht="27" customHeight="1">
      <c r="A58" s="146">
        <v>8</v>
      </c>
      <c r="B58" s="82" t="s">
        <v>531</v>
      </c>
      <c r="C58" s="188" t="s">
        <v>532</v>
      </c>
      <c r="D58" s="189" t="s">
        <v>88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13"/>
        <v>0</v>
      </c>
      <c r="AK58" s="32">
        <f t="shared" si="14"/>
        <v>0</v>
      </c>
      <c r="AL58" s="32">
        <f t="shared" si="15"/>
        <v>0</v>
      </c>
      <c r="AM58" s="32">
        <f>COUNTIF(H64:AL64,"CT")</f>
        <v>0</v>
      </c>
      <c r="AN58" s="32">
        <f t="shared" si="11"/>
        <v>0</v>
      </c>
      <c r="AO58" s="32">
        <f t="shared" si="12"/>
        <v>0</v>
      </c>
    </row>
    <row r="59" spans="1:43" s="53" customFormat="1" ht="27" customHeight="1">
      <c r="A59" s="146">
        <v>9</v>
      </c>
      <c r="B59" s="82" t="s">
        <v>533</v>
      </c>
      <c r="C59" s="188" t="s">
        <v>534</v>
      </c>
      <c r="D59" s="189" t="s">
        <v>26</v>
      </c>
      <c r="E59" s="80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85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32">
        <f t="shared" si="13"/>
        <v>0</v>
      </c>
      <c r="AK59" s="32">
        <f t="shared" si="14"/>
        <v>0</v>
      </c>
      <c r="AL59" s="32">
        <f t="shared" si="15"/>
        <v>0</v>
      </c>
      <c r="AM59" s="32">
        <f t="shared" ref="AM59:AM64" si="16">COUNTIF(H66:AL66,"CT")</f>
        <v>0</v>
      </c>
      <c r="AN59" s="32">
        <f t="shared" si="11"/>
        <v>0</v>
      </c>
      <c r="AO59" s="32">
        <f t="shared" si="12"/>
        <v>0</v>
      </c>
    </row>
    <row r="60" spans="1:43" s="53" customFormat="1" ht="27" customHeight="1">
      <c r="A60" s="146">
        <v>10</v>
      </c>
      <c r="B60" s="82" t="s">
        <v>535</v>
      </c>
      <c r="C60" s="188" t="s">
        <v>401</v>
      </c>
      <c r="D60" s="189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13"/>
        <v>0</v>
      </c>
      <c r="AK60" s="32">
        <f t="shared" si="14"/>
        <v>0</v>
      </c>
      <c r="AL60" s="32">
        <f t="shared" si="15"/>
        <v>0</v>
      </c>
      <c r="AM60" s="32">
        <f t="shared" si="16"/>
        <v>0</v>
      </c>
      <c r="AN60" s="32">
        <f t="shared" si="11"/>
        <v>0</v>
      </c>
      <c r="AO60" s="32">
        <f t="shared" si="12"/>
        <v>0</v>
      </c>
    </row>
    <row r="61" spans="1:43" s="53" customFormat="1" ht="27" customHeight="1">
      <c r="A61" s="160">
        <v>11</v>
      </c>
      <c r="B61" s="82" t="s">
        <v>536</v>
      </c>
      <c r="C61" s="188" t="s">
        <v>537</v>
      </c>
      <c r="D61" s="189" t="s">
        <v>54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13"/>
        <v>0</v>
      </c>
      <c r="AK61" s="32">
        <f t="shared" si="14"/>
        <v>0</v>
      </c>
      <c r="AL61" s="32">
        <f t="shared" si="15"/>
        <v>0</v>
      </c>
      <c r="AM61" s="32">
        <f t="shared" si="16"/>
        <v>0</v>
      </c>
      <c r="AN61" s="32">
        <f t="shared" si="11"/>
        <v>0</v>
      </c>
      <c r="AO61" s="32">
        <f t="shared" si="12"/>
        <v>0</v>
      </c>
    </row>
    <row r="62" spans="1:43" s="53" customFormat="1" ht="27" customHeight="1">
      <c r="A62" s="160">
        <v>12</v>
      </c>
      <c r="B62" s="82" t="s">
        <v>538</v>
      </c>
      <c r="C62" s="188" t="s">
        <v>77</v>
      </c>
      <c r="D62" s="189" t="s">
        <v>54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13"/>
        <v>0</v>
      </c>
      <c r="AK62" s="32">
        <f t="shared" si="14"/>
        <v>0</v>
      </c>
      <c r="AL62" s="32">
        <f t="shared" si="15"/>
        <v>0</v>
      </c>
      <c r="AM62" s="32">
        <f t="shared" si="16"/>
        <v>0</v>
      </c>
      <c r="AN62" s="32">
        <f t="shared" si="11"/>
        <v>0</v>
      </c>
      <c r="AO62" s="32">
        <f t="shared" si="12"/>
        <v>0</v>
      </c>
    </row>
    <row r="63" spans="1:43" s="53" customFormat="1" ht="27" customHeight="1">
      <c r="A63" s="160">
        <v>13</v>
      </c>
      <c r="B63" s="82" t="s">
        <v>539</v>
      </c>
      <c r="C63" s="188" t="s">
        <v>128</v>
      </c>
      <c r="D63" s="189" t="s">
        <v>54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13"/>
        <v>0</v>
      </c>
      <c r="AK63" s="32">
        <f t="shared" si="14"/>
        <v>0</v>
      </c>
      <c r="AL63" s="32">
        <f t="shared" si="15"/>
        <v>0</v>
      </c>
      <c r="AM63" s="32">
        <f t="shared" si="16"/>
        <v>0</v>
      </c>
      <c r="AN63" s="32">
        <f t="shared" si="11"/>
        <v>0</v>
      </c>
      <c r="AO63" s="32">
        <f t="shared" si="12"/>
        <v>0</v>
      </c>
    </row>
    <row r="64" spans="1:43" s="53" customFormat="1" ht="27" customHeight="1">
      <c r="A64" s="160">
        <v>14</v>
      </c>
      <c r="B64" s="82" t="s">
        <v>540</v>
      </c>
      <c r="C64" s="188" t="s">
        <v>89</v>
      </c>
      <c r="D64" s="189" t="s">
        <v>105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13"/>
        <v>0</v>
      </c>
      <c r="AK64" s="32">
        <f t="shared" si="14"/>
        <v>0</v>
      </c>
      <c r="AL64" s="32">
        <f t="shared" si="15"/>
        <v>0</v>
      </c>
      <c r="AM64" s="32">
        <f t="shared" si="16"/>
        <v>0</v>
      </c>
      <c r="AN64" s="32">
        <f t="shared" si="11"/>
        <v>0</v>
      </c>
      <c r="AO64" s="32">
        <f t="shared" si="12"/>
        <v>0</v>
      </c>
    </row>
    <row r="65" spans="1:41" s="53" customFormat="1" ht="27" customHeight="1">
      <c r="A65" s="160">
        <v>15</v>
      </c>
      <c r="B65" s="82" t="s">
        <v>541</v>
      </c>
      <c r="C65" s="188" t="s">
        <v>542</v>
      </c>
      <c r="D65" s="189" t="s">
        <v>105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13"/>
        <v>0</v>
      </c>
      <c r="AK65" s="32">
        <f t="shared" si="14"/>
        <v>0</v>
      </c>
      <c r="AL65" s="32">
        <f t="shared" si="15"/>
        <v>0</v>
      </c>
      <c r="AM65" s="32">
        <f>COUNTIF(H84:AL84,"CT")</f>
        <v>0</v>
      </c>
      <c r="AN65" s="32">
        <f t="shared" si="11"/>
        <v>0</v>
      </c>
      <c r="AO65" s="32">
        <f t="shared" si="12"/>
        <v>0</v>
      </c>
    </row>
    <row r="66" spans="1:41" s="53" customFormat="1" ht="27" customHeight="1">
      <c r="A66" s="160">
        <v>16</v>
      </c>
      <c r="B66" s="82" t="s">
        <v>543</v>
      </c>
      <c r="C66" s="188" t="s">
        <v>108</v>
      </c>
      <c r="D66" s="189" t="s">
        <v>27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13"/>
        <v>0</v>
      </c>
      <c r="AK66" s="32">
        <f t="shared" si="14"/>
        <v>0</v>
      </c>
      <c r="AL66" s="32">
        <f t="shared" si="15"/>
        <v>0</v>
      </c>
      <c r="AM66" s="32">
        <f>COUNTIF(H85:AL85,"CT")</f>
        <v>0</v>
      </c>
      <c r="AN66" s="32">
        <f t="shared" si="11"/>
        <v>0</v>
      </c>
      <c r="AO66" s="32">
        <f t="shared" si="12"/>
        <v>0</v>
      </c>
    </row>
    <row r="67" spans="1:41" s="53" customFormat="1" ht="27" customHeight="1">
      <c r="A67" s="160">
        <v>17</v>
      </c>
      <c r="B67" s="82" t="s">
        <v>544</v>
      </c>
      <c r="C67" s="188" t="s">
        <v>545</v>
      </c>
      <c r="D67" s="189" t="s">
        <v>107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13"/>
        <v>0</v>
      </c>
      <c r="AK67" s="32">
        <f t="shared" si="14"/>
        <v>0</v>
      </c>
      <c r="AL67" s="32">
        <f t="shared" si="15"/>
        <v>0</v>
      </c>
      <c r="AM67" s="32">
        <f>COUNTIF(H86:AL86,"CT")</f>
        <v>0</v>
      </c>
      <c r="AN67" s="32">
        <f t="shared" si="11"/>
        <v>0</v>
      </c>
      <c r="AO67" s="32">
        <f t="shared" si="12"/>
        <v>0</v>
      </c>
    </row>
    <row r="68" spans="1:41" s="53" customFormat="1" ht="27" customHeight="1">
      <c r="A68" s="160">
        <v>18</v>
      </c>
      <c r="B68" s="82" t="s">
        <v>546</v>
      </c>
      <c r="C68" s="188" t="s">
        <v>547</v>
      </c>
      <c r="D68" s="189" t="s">
        <v>65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13"/>
        <v>0</v>
      </c>
      <c r="AK68" s="32">
        <f t="shared" si="14"/>
        <v>0</v>
      </c>
      <c r="AL68" s="32">
        <f t="shared" si="15"/>
        <v>0</v>
      </c>
      <c r="AM68" s="32" t="e">
        <f>COUNTIF(#REF!,"CT")</f>
        <v>#REF!</v>
      </c>
      <c r="AN68" s="32">
        <f t="shared" si="11"/>
        <v>0</v>
      </c>
      <c r="AO68" s="32">
        <f t="shared" si="12"/>
        <v>0</v>
      </c>
    </row>
    <row r="69" spans="1:41" s="53" customFormat="1" ht="27" customHeight="1">
      <c r="A69" s="160">
        <v>19</v>
      </c>
      <c r="B69" s="82" t="s">
        <v>548</v>
      </c>
      <c r="C69" s="188" t="s">
        <v>64</v>
      </c>
      <c r="D69" s="189" t="s">
        <v>65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13"/>
        <v>0</v>
      </c>
      <c r="AK69" s="32">
        <f t="shared" si="14"/>
        <v>0</v>
      </c>
      <c r="AL69" s="32">
        <f t="shared" si="15"/>
        <v>0</v>
      </c>
      <c r="AM69" s="32" t="e">
        <f>COUNTIF(#REF!,"CT")</f>
        <v>#REF!</v>
      </c>
      <c r="AN69" s="32">
        <f t="shared" si="11"/>
        <v>0</v>
      </c>
      <c r="AO69" s="32">
        <f t="shared" si="12"/>
        <v>0</v>
      </c>
    </row>
    <row r="70" spans="1:41" s="53" customFormat="1" ht="27" customHeight="1">
      <c r="A70" s="160">
        <v>20</v>
      </c>
      <c r="B70" s="82" t="s">
        <v>551</v>
      </c>
      <c r="C70" s="188" t="s">
        <v>28</v>
      </c>
      <c r="D70" s="189" t="s">
        <v>40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13"/>
        <v>0</v>
      </c>
      <c r="AK70" s="32">
        <f t="shared" si="14"/>
        <v>0</v>
      </c>
      <c r="AL70" s="32">
        <f t="shared" si="15"/>
        <v>0</v>
      </c>
      <c r="AM70" s="32" t="e">
        <f>COUNTIF(#REF!,"CT")</f>
        <v>#REF!</v>
      </c>
      <c r="AN70" s="32">
        <f t="shared" ref="AN70" si="17">COUNTIF(I70:AM70,"HT")</f>
        <v>0</v>
      </c>
      <c r="AO70" s="32">
        <f t="shared" ref="AO70" si="18">COUNTIF(J70:AN70,"VK")</f>
        <v>0</v>
      </c>
    </row>
    <row r="71" spans="1:41" s="53" customFormat="1" ht="27" customHeight="1">
      <c r="A71" s="160">
        <v>21</v>
      </c>
      <c r="B71" s="82" t="s">
        <v>552</v>
      </c>
      <c r="C71" s="188" t="s">
        <v>553</v>
      </c>
      <c r="D71" s="189" t="s">
        <v>500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13"/>
        <v>0</v>
      </c>
      <c r="AK71" s="32">
        <f t="shared" si="14"/>
        <v>0</v>
      </c>
      <c r="AL71" s="32">
        <f t="shared" si="15"/>
        <v>0</v>
      </c>
      <c r="AM71" s="32" t="e">
        <f>COUNTIF(#REF!,"CT")</f>
        <v>#REF!</v>
      </c>
      <c r="AN71" s="32">
        <f t="shared" ref="AN71" si="19">COUNTIF(I71:AM71,"HT")</f>
        <v>0</v>
      </c>
      <c r="AO71" s="32">
        <f t="shared" ref="AO71" si="20">COUNTIF(J71:AN71,"VK")</f>
        <v>0</v>
      </c>
    </row>
    <row r="72" spans="1:41" s="53" customFormat="1" ht="27" customHeight="1">
      <c r="A72" s="160">
        <v>22</v>
      </c>
      <c r="B72" s="82" t="s">
        <v>554</v>
      </c>
      <c r="C72" s="188" t="s">
        <v>77</v>
      </c>
      <c r="D72" s="189" t="s">
        <v>68</v>
      </c>
      <c r="E72" s="6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51"/>
      <c r="W72" s="8"/>
      <c r="X72" s="8"/>
      <c r="Y72" s="8"/>
      <c r="Z72" s="8"/>
      <c r="AA72" s="8"/>
      <c r="AB72" s="8"/>
      <c r="AC72" s="151"/>
      <c r="AD72" s="8"/>
      <c r="AE72" s="8"/>
      <c r="AF72" s="8"/>
      <c r="AG72" s="8"/>
      <c r="AH72" s="8"/>
      <c r="AI72" s="8"/>
      <c r="AJ72" s="32">
        <f t="shared" ref="AJ72" si="21">COUNTIF(E72:AI72,"BT")</f>
        <v>0</v>
      </c>
      <c r="AK72" s="32">
        <f t="shared" ref="AK72" si="22">COUNTIF(F72:AJ72,"D")</f>
        <v>0</v>
      </c>
      <c r="AL72" s="32">
        <f t="shared" ref="AL72" si="23">COUNTIF(G72:AK72,"ĐP")</f>
        <v>0</v>
      </c>
      <c r="AM72" s="32" t="e">
        <f>COUNTIF(#REF!,"CT")</f>
        <v>#REF!</v>
      </c>
      <c r="AN72" s="32">
        <f t="shared" ref="AN72:AN76" si="24">COUNTIF(I72:AM72,"HT")</f>
        <v>0</v>
      </c>
      <c r="AO72" s="32">
        <f t="shared" ref="AO72:AO76" si="25">COUNTIF(J72:AN72,"VK")</f>
        <v>0</v>
      </c>
    </row>
    <row r="73" spans="1:41" s="53" customFormat="1" ht="27" customHeight="1">
      <c r="A73" s="160">
        <v>23</v>
      </c>
      <c r="B73" s="82" t="s">
        <v>555</v>
      </c>
      <c r="C73" s="188" t="s">
        <v>556</v>
      </c>
      <c r="D73" s="189" t="s">
        <v>91</v>
      </c>
      <c r="E73" s="6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51"/>
      <c r="W73" s="8"/>
      <c r="X73" s="8"/>
      <c r="Y73" s="8"/>
      <c r="Z73" s="8"/>
      <c r="AA73" s="8"/>
      <c r="AB73" s="8"/>
      <c r="AC73" s="151"/>
      <c r="AD73" s="8"/>
      <c r="AE73" s="8"/>
      <c r="AF73" s="8"/>
      <c r="AG73" s="8"/>
      <c r="AH73" s="8"/>
      <c r="AI73" s="8"/>
      <c r="AJ73" s="32">
        <f t="shared" ref="AJ73" si="26">COUNTIF(E73:AI73,"BT")</f>
        <v>0</v>
      </c>
      <c r="AK73" s="32">
        <f t="shared" ref="AK73" si="27">COUNTIF(F73:AJ73,"D")</f>
        <v>0</v>
      </c>
      <c r="AL73" s="32">
        <f t="shared" ref="AL73" si="28">COUNTIF(G73:AK73,"ĐP")</f>
        <v>0</v>
      </c>
      <c r="AM73" s="32">
        <f>COUNTIF(H87:AL87,"CT")</f>
        <v>0</v>
      </c>
      <c r="AN73" s="32">
        <f t="shared" si="24"/>
        <v>0</v>
      </c>
      <c r="AO73" s="32">
        <f t="shared" si="25"/>
        <v>0</v>
      </c>
    </row>
    <row r="74" spans="1:41" s="53" customFormat="1" ht="27" customHeight="1">
      <c r="A74" s="160">
        <v>24</v>
      </c>
      <c r="B74" s="82" t="s">
        <v>557</v>
      </c>
      <c r="C74" s="188" t="s">
        <v>558</v>
      </c>
      <c r="D74" s="189" t="s">
        <v>56</v>
      </c>
      <c r="E74" s="6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151"/>
      <c r="W74" s="8"/>
      <c r="X74" s="8"/>
      <c r="Y74" s="8"/>
      <c r="Z74" s="8"/>
      <c r="AA74" s="8"/>
      <c r="AB74" s="8"/>
      <c r="AC74" s="151"/>
      <c r="AD74" s="8"/>
      <c r="AE74" s="8"/>
      <c r="AF74" s="8"/>
      <c r="AG74" s="8"/>
      <c r="AH74" s="8"/>
      <c r="AI74" s="8"/>
      <c r="AJ74" s="32">
        <f t="shared" ref="AJ74:AJ78" si="29">COUNTIF(E74:AI74,"BT")</f>
        <v>0</v>
      </c>
      <c r="AK74" s="32">
        <f t="shared" ref="AK74:AK78" si="30">COUNTIF(F74:AJ74,"D")</f>
        <v>0</v>
      </c>
      <c r="AL74" s="32">
        <f t="shared" ref="AL74:AL78" si="31">COUNTIF(G74:AK74,"ĐP")</f>
        <v>0</v>
      </c>
      <c r="AM74" s="32">
        <f>COUNTIF(H88:AL88,"CT")</f>
        <v>0</v>
      </c>
      <c r="AN74" s="32">
        <f t="shared" si="24"/>
        <v>0</v>
      </c>
      <c r="AO74" s="32">
        <f t="shared" si="25"/>
        <v>0</v>
      </c>
    </row>
    <row r="75" spans="1:41" s="53" customFormat="1" ht="27" customHeight="1">
      <c r="A75" s="160">
        <v>25</v>
      </c>
      <c r="B75" s="82" t="s">
        <v>559</v>
      </c>
      <c r="C75" s="188" t="s">
        <v>560</v>
      </c>
      <c r="D75" s="189" t="s">
        <v>57</v>
      </c>
      <c r="E75" s="6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51"/>
      <c r="W75" s="8"/>
      <c r="X75" s="8"/>
      <c r="Y75" s="8"/>
      <c r="Z75" s="8"/>
      <c r="AA75" s="8"/>
      <c r="AB75" s="8"/>
      <c r="AC75" s="151"/>
      <c r="AD75" s="8"/>
      <c r="AE75" s="8"/>
      <c r="AF75" s="8"/>
      <c r="AG75" s="8"/>
      <c r="AH75" s="8"/>
      <c r="AI75" s="8"/>
      <c r="AJ75" s="32">
        <f t="shared" si="29"/>
        <v>0</v>
      </c>
      <c r="AK75" s="32">
        <f t="shared" si="30"/>
        <v>0</v>
      </c>
      <c r="AL75" s="32">
        <f t="shared" si="31"/>
        <v>0</v>
      </c>
      <c r="AM75" s="32">
        <f>COUNTIF(H89:AL89,"CT")</f>
        <v>0</v>
      </c>
      <c r="AN75" s="32">
        <f t="shared" si="24"/>
        <v>0</v>
      </c>
      <c r="AO75" s="32">
        <f t="shared" si="25"/>
        <v>0</v>
      </c>
    </row>
    <row r="76" spans="1:41" s="53" customFormat="1" ht="27" customHeight="1">
      <c r="A76" s="160">
        <v>26</v>
      </c>
      <c r="B76" s="82" t="s">
        <v>561</v>
      </c>
      <c r="C76" s="188" t="s">
        <v>109</v>
      </c>
      <c r="D76" s="189" t="s">
        <v>58</v>
      </c>
      <c r="E76" s="6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51"/>
      <c r="W76" s="8"/>
      <c r="X76" s="8"/>
      <c r="Y76" s="8"/>
      <c r="Z76" s="8"/>
      <c r="AA76" s="8"/>
      <c r="AB76" s="8"/>
      <c r="AC76" s="151"/>
      <c r="AD76" s="8"/>
      <c r="AE76" s="8"/>
      <c r="AF76" s="8"/>
      <c r="AG76" s="8"/>
      <c r="AH76" s="8"/>
      <c r="AI76" s="8"/>
      <c r="AJ76" s="32">
        <f t="shared" si="29"/>
        <v>0</v>
      </c>
      <c r="AK76" s="32">
        <f t="shared" si="30"/>
        <v>0</v>
      </c>
      <c r="AL76" s="32">
        <f t="shared" si="31"/>
        <v>0</v>
      </c>
      <c r="AM76" s="32">
        <f>COUNTIF(H90:AL90,"CT")</f>
        <v>0</v>
      </c>
      <c r="AN76" s="32">
        <f t="shared" si="24"/>
        <v>0</v>
      </c>
      <c r="AO76" s="32">
        <f t="shared" si="25"/>
        <v>0</v>
      </c>
    </row>
    <row r="77" spans="1:41" ht="27" customHeight="1">
      <c r="A77" s="160">
        <v>27</v>
      </c>
      <c r="B77" s="82" t="s">
        <v>562</v>
      </c>
      <c r="C77" s="188" t="s">
        <v>563</v>
      </c>
      <c r="D77" s="189" t="s">
        <v>212</v>
      </c>
      <c r="E77" s="63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51"/>
      <c r="W77" s="8"/>
      <c r="X77" s="8"/>
      <c r="Y77" s="8"/>
      <c r="Z77" s="8"/>
      <c r="AA77" s="8"/>
      <c r="AB77" s="8"/>
      <c r="AC77" s="151"/>
      <c r="AD77" s="8"/>
      <c r="AE77" s="8"/>
      <c r="AF77" s="8"/>
      <c r="AG77" s="8"/>
      <c r="AH77" s="8"/>
      <c r="AI77" s="8"/>
      <c r="AJ77" s="32">
        <f t="shared" si="29"/>
        <v>0</v>
      </c>
      <c r="AK77" s="32">
        <f t="shared" si="30"/>
        <v>0</v>
      </c>
      <c r="AL77" s="32">
        <f t="shared" si="31"/>
        <v>0</v>
      </c>
      <c r="AM77" s="32">
        <f>COUNTIF(H91:AL91,"CT")</f>
        <v>0</v>
      </c>
      <c r="AN77" s="32">
        <f t="shared" ref="AN77" si="32">COUNTIF(I77:AM77,"HT")</f>
        <v>0</v>
      </c>
      <c r="AO77" s="32">
        <f t="shared" ref="AO77" si="33">COUNTIF(J77:AN77,"VK")</f>
        <v>0</v>
      </c>
    </row>
    <row r="78" spans="1:41" ht="27" customHeight="1">
      <c r="A78" s="160">
        <v>28</v>
      </c>
      <c r="B78" s="82" t="s">
        <v>564</v>
      </c>
      <c r="C78" s="188" t="s">
        <v>565</v>
      </c>
      <c r="D78" s="189" t="s">
        <v>566</v>
      </c>
      <c r="E78" s="6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51"/>
      <c r="W78" s="8"/>
      <c r="X78" s="8"/>
      <c r="Y78" s="8"/>
      <c r="Z78" s="8"/>
      <c r="AA78" s="8"/>
      <c r="AB78" s="8"/>
      <c r="AC78" s="151"/>
      <c r="AD78" s="8"/>
      <c r="AE78" s="8"/>
      <c r="AF78" s="8"/>
      <c r="AG78" s="8"/>
      <c r="AH78" s="8"/>
      <c r="AI78" s="8"/>
      <c r="AJ78" s="32">
        <f t="shared" si="29"/>
        <v>0</v>
      </c>
      <c r="AK78" s="32">
        <f t="shared" si="30"/>
        <v>0</v>
      </c>
      <c r="AL78" s="32">
        <f t="shared" si="31"/>
        <v>0</v>
      </c>
      <c r="AM78" s="32"/>
      <c r="AN78" s="32"/>
      <c r="AO78" s="32"/>
    </row>
    <row r="79" spans="1:41" ht="27" customHeight="1">
      <c r="A79" s="160">
        <v>29</v>
      </c>
      <c r="B79" s="82" t="s">
        <v>567</v>
      </c>
      <c r="C79" s="188" t="s">
        <v>568</v>
      </c>
      <c r="D79" s="189" t="s">
        <v>112</v>
      </c>
      <c r="E79" s="63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151"/>
      <c r="W79" s="8"/>
      <c r="X79" s="8"/>
      <c r="Y79" s="8"/>
      <c r="Z79" s="8"/>
      <c r="AA79" s="8"/>
      <c r="AB79" s="8"/>
      <c r="AC79" s="151"/>
      <c r="AD79" s="8"/>
      <c r="AE79" s="8"/>
      <c r="AF79" s="8"/>
      <c r="AG79" s="8"/>
      <c r="AH79" s="8"/>
      <c r="AI79" s="8"/>
      <c r="AJ79" s="32">
        <f t="shared" ref="AJ79" si="34">COUNTIF(E79:AI79,"BT")</f>
        <v>0</v>
      </c>
      <c r="AK79" s="32">
        <f t="shared" ref="AK79" si="35">COUNTIF(F79:AJ79,"D")</f>
        <v>0</v>
      </c>
      <c r="AL79" s="32">
        <f t="shared" ref="AL79" si="36">COUNTIF(G79:AK79,"ĐP")</f>
        <v>0</v>
      </c>
      <c r="AM79" s="32">
        <f>COUNTIF(H93:AL93,"CT")</f>
        <v>0</v>
      </c>
      <c r="AN79" s="32">
        <f t="shared" ref="AN79" si="37">COUNTIF(I79:AM79,"HT")</f>
        <v>0</v>
      </c>
      <c r="AO79" s="32">
        <f t="shared" ref="AO79" si="38">COUNTIF(J79:AN79,"VK")</f>
        <v>0</v>
      </c>
    </row>
    <row r="80" spans="1:41" ht="27" customHeight="1">
      <c r="A80" s="160">
        <v>30</v>
      </c>
      <c r="B80" s="82" t="s">
        <v>569</v>
      </c>
      <c r="C80" s="188" t="s">
        <v>570</v>
      </c>
      <c r="D80" s="189" t="s">
        <v>59</v>
      </c>
      <c r="E80" s="63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51"/>
      <c r="W80" s="8"/>
      <c r="X80" s="8"/>
      <c r="Y80" s="8"/>
      <c r="Z80" s="8"/>
      <c r="AA80" s="8"/>
      <c r="AB80" s="8"/>
      <c r="AC80" s="151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ht="27" customHeight="1">
      <c r="A81" s="160">
        <v>31</v>
      </c>
      <c r="B81" s="82" t="s">
        <v>857</v>
      </c>
      <c r="C81" s="188" t="s">
        <v>924</v>
      </c>
      <c r="D81" s="189" t="s">
        <v>59</v>
      </c>
      <c r="E81" s="63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51"/>
      <c r="W81" s="8"/>
      <c r="X81" s="8"/>
      <c r="Y81" s="8"/>
      <c r="Z81" s="8"/>
      <c r="AA81" s="8"/>
      <c r="AB81" s="8"/>
      <c r="AC81" s="151"/>
      <c r="AD81" s="8"/>
      <c r="AE81" s="8"/>
      <c r="AF81" s="8"/>
      <c r="AG81" s="8"/>
      <c r="AH81" s="8"/>
      <c r="AI81" s="8"/>
      <c r="AJ81" s="32">
        <f t="shared" ref="AJ81" si="39">COUNTIF(E81:AI81,"BT")</f>
        <v>0</v>
      </c>
      <c r="AK81" s="32">
        <f t="shared" ref="AK81" si="40">COUNTIF(F81:AJ81,"D")</f>
        <v>0</v>
      </c>
      <c r="AL81" s="32">
        <f t="shared" ref="AL81" si="41">COUNTIF(G81:AK81,"ĐP")</f>
        <v>0</v>
      </c>
      <c r="AM81" s="32">
        <f>COUNTIF(H95:AL95,"CT")</f>
        <v>0</v>
      </c>
      <c r="AN81" s="32">
        <f t="shared" ref="AN81" si="42">COUNTIF(I81:AM81,"HT")</f>
        <v>0</v>
      </c>
      <c r="AO81" s="32">
        <f t="shared" ref="AO81" si="43">COUNTIF(J81:AN81,"VK")</f>
        <v>0</v>
      </c>
    </row>
    <row r="82" spans="1:41" ht="27" customHeight="1">
      <c r="A82" s="160">
        <v>32</v>
      </c>
      <c r="B82" s="82" t="s">
        <v>571</v>
      </c>
      <c r="C82" s="188" t="s">
        <v>93</v>
      </c>
      <c r="D82" s="189" t="s">
        <v>94</v>
      </c>
      <c r="E82" s="63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51"/>
      <c r="W82" s="8"/>
      <c r="X82" s="8"/>
      <c r="Y82" s="8"/>
      <c r="Z82" s="8"/>
      <c r="AA82" s="8"/>
      <c r="AB82" s="8"/>
      <c r="AC82" s="151"/>
      <c r="AD82" s="8"/>
      <c r="AE82" s="8"/>
      <c r="AF82" s="8"/>
      <c r="AG82" s="8"/>
      <c r="AH82" s="8"/>
      <c r="AI82" s="8"/>
      <c r="AJ82" s="32"/>
      <c r="AK82" s="32"/>
      <c r="AL82" s="32"/>
      <c r="AM82" s="32" t="e">
        <f>COUNTIF(#REF!,"CT")</f>
        <v>#REF!</v>
      </c>
      <c r="AN82" s="32">
        <f t="shared" si="11"/>
        <v>0</v>
      </c>
      <c r="AO82" s="32">
        <f t="shared" si="12"/>
        <v>0</v>
      </c>
    </row>
    <row r="83" spans="1:41" ht="27" customHeight="1">
      <c r="A83" s="160">
        <v>33</v>
      </c>
      <c r="B83" s="82" t="s">
        <v>572</v>
      </c>
      <c r="C83" s="188" t="s">
        <v>573</v>
      </c>
      <c r="D83" s="189" t="s">
        <v>120</v>
      </c>
      <c r="E83" s="63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151"/>
      <c r="W83" s="8"/>
      <c r="X83" s="8"/>
      <c r="Y83" s="8"/>
      <c r="Z83" s="8"/>
      <c r="AA83" s="8"/>
      <c r="AB83" s="8"/>
      <c r="AC83" s="151"/>
      <c r="AD83" s="8"/>
      <c r="AE83" s="8"/>
      <c r="AF83" s="8"/>
      <c r="AG83" s="8"/>
      <c r="AH83" s="8"/>
      <c r="AI83" s="8"/>
      <c r="AJ83" s="32">
        <f t="shared" ref="AJ83" si="44">COUNTIF(E83:AI83,"BT")</f>
        <v>0</v>
      </c>
      <c r="AK83" s="32">
        <f t="shared" ref="AK83" si="45">COUNTIF(F83:AJ83,"D")</f>
        <v>0</v>
      </c>
      <c r="AL83" s="32">
        <f t="shared" ref="AL83" si="46">COUNTIF(G83:AK83,"ĐP")</f>
        <v>0</v>
      </c>
      <c r="AM83" s="32" t="e">
        <f>COUNTIF(#REF!,"CT")</f>
        <v>#REF!</v>
      </c>
      <c r="AN83" s="32">
        <f t="shared" si="11"/>
        <v>0</v>
      </c>
      <c r="AO83" s="32">
        <f t="shared" si="12"/>
        <v>0</v>
      </c>
    </row>
    <row r="84" spans="1:41" ht="27" customHeight="1">
      <c r="A84" s="160">
        <v>34</v>
      </c>
      <c r="B84" s="197" t="s">
        <v>925</v>
      </c>
      <c r="C84" s="198" t="s">
        <v>926</v>
      </c>
      <c r="D84" s="199" t="s">
        <v>72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13"/>
        <v>0</v>
      </c>
      <c r="AK84" s="32">
        <f t="shared" si="14"/>
        <v>0</v>
      </c>
      <c r="AL84" s="32">
        <f t="shared" si="15"/>
        <v>0</v>
      </c>
      <c r="AM84" s="32" t="e">
        <f>COUNTIF(#REF!,"CT")</f>
        <v>#REF!</v>
      </c>
      <c r="AN84" s="32">
        <f t="shared" si="11"/>
        <v>0</v>
      </c>
      <c r="AO84" s="32">
        <f t="shared" si="12"/>
        <v>0</v>
      </c>
    </row>
    <row r="85" spans="1:41">
      <c r="A85" s="160">
        <v>35</v>
      </c>
      <c r="B85" s="82" t="s">
        <v>574</v>
      </c>
      <c r="C85" s="70" t="s">
        <v>575</v>
      </c>
      <c r="D85" s="71" t="s">
        <v>102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5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13"/>
        <v>0</v>
      </c>
      <c r="AK85" s="32">
        <f t="shared" si="14"/>
        <v>0</v>
      </c>
      <c r="AL85" s="32">
        <f t="shared" si="15"/>
        <v>0</v>
      </c>
    </row>
    <row r="86" spans="1:41">
      <c r="A86" s="160">
        <v>36</v>
      </c>
      <c r="B86" s="82" t="s">
        <v>576</v>
      </c>
      <c r="C86" s="70" t="s">
        <v>577</v>
      </c>
      <c r="D86" s="71" t="s">
        <v>102</v>
      </c>
      <c r="E86" s="8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5"/>
      <c r="W86" s="89"/>
      <c r="X86" s="89"/>
      <c r="Y86" s="89"/>
      <c r="Z86" s="89"/>
      <c r="AA86" s="89"/>
      <c r="AB86" s="89"/>
      <c r="AC86" s="85"/>
      <c r="AD86" s="89"/>
      <c r="AE86" s="89"/>
      <c r="AF86" s="89"/>
      <c r="AG86" s="89"/>
      <c r="AH86" s="89"/>
      <c r="AI86" s="89"/>
      <c r="AJ86" s="32">
        <f t="shared" si="13"/>
        <v>0</v>
      </c>
      <c r="AK86" s="32">
        <f t="shared" si="14"/>
        <v>0</v>
      </c>
      <c r="AL86" s="32">
        <f t="shared" si="15"/>
        <v>0</v>
      </c>
    </row>
    <row r="87" spans="1:41">
      <c r="A87" s="210" t="s">
        <v>12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3">
        <f>SUM(AJ51:AJ86)</f>
        <v>0</v>
      </c>
      <c r="AK87" s="3">
        <f>SUM(AK51:AK86)</f>
        <v>0</v>
      </c>
      <c r="AL87" s="3">
        <f>SUM(AL51:AL86)</f>
        <v>0</v>
      </c>
    </row>
    <row r="88" spans="1:41">
      <c r="A88" s="26"/>
      <c r="B88" s="26"/>
      <c r="C88" s="211"/>
      <c r="D88" s="211"/>
      <c r="H88" s="59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>
      <c r="C90" s="4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>
      <c r="C91" s="211"/>
      <c r="D91" s="21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>
      <c r="C92" s="211"/>
      <c r="D92" s="211"/>
      <c r="E92" s="211"/>
      <c r="F92" s="211"/>
      <c r="G92" s="21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1"/>
      <c r="D93" s="211"/>
      <c r="E93" s="21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  <row r="94" spans="1:41">
      <c r="C94" s="211"/>
      <c r="D94" s="211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</row>
  </sheetData>
  <mergeCells count="19">
    <mergeCell ref="A5:AL5"/>
    <mergeCell ref="AF6:AK6"/>
    <mergeCell ref="C8:D8"/>
    <mergeCell ref="A1:P1"/>
    <mergeCell ref="Q1:AL1"/>
    <mergeCell ref="A2:P2"/>
    <mergeCell ref="Q2:AL2"/>
    <mergeCell ref="A4:AL4"/>
    <mergeCell ref="C93:E93"/>
    <mergeCell ref="C94:D94"/>
    <mergeCell ref="C92:G92"/>
    <mergeCell ref="C50:D50"/>
    <mergeCell ref="C91:D91"/>
    <mergeCell ref="AP57:AQ57"/>
    <mergeCell ref="A87:AI87"/>
    <mergeCell ref="C88:D88"/>
    <mergeCell ref="AM22:AN22"/>
    <mergeCell ref="A47:AI47"/>
    <mergeCell ref="A49:AI4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zoomScale="55" zoomScaleNormal="55" workbookViewId="0">
      <selection activeCell="P18" sqref="P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158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6" t="s">
        <v>222</v>
      </c>
      <c r="C9" s="137" t="s">
        <v>223</v>
      </c>
      <c r="D9" s="138" t="s">
        <v>74</v>
      </c>
      <c r="E9" s="47"/>
      <c r="F9" s="8"/>
      <c r="G9" s="8" t="s">
        <v>929</v>
      </c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6" t="s">
        <v>224</v>
      </c>
      <c r="C10" s="137" t="s">
        <v>225</v>
      </c>
      <c r="D10" s="138" t="s">
        <v>74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6" t="s">
        <v>226</v>
      </c>
      <c r="C11" s="137" t="s">
        <v>134</v>
      </c>
      <c r="D11" s="138" t="s">
        <v>50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6" t="s">
        <v>227</v>
      </c>
      <c r="C12" s="137" t="s">
        <v>228</v>
      </c>
      <c r="D12" s="138" t="s">
        <v>50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6" t="s">
        <v>229</v>
      </c>
      <c r="C13" s="137" t="s">
        <v>230</v>
      </c>
      <c r="D13" s="138" t="s">
        <v>126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6" t="s">
        <v>231</v>
      </c>
      <c r="C14" s="137" t="s">
        <v>78</v>
      </c>
      <c r="D14" s="138" t="s">
        <v>41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6" t="s">
        <v>232</v>
      </c>
      <c r="C15" s="137" t="s">
        <v>93</v>
      </c>
      <c r="D15" s="138" t="s">
        <v>168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6" t="s">
        <v>233</v>
      </c>
      <c r="C16" s="137" t="s">
        <v>234</v>
      </c>
      <c r="D16" s="138" t="s">
        <v>130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8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1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6" t="s">
        <v>235</v>
      </c>
      <c r="C17" s="137" t="s">
        <v>236</v>
      </c>
      <c r="D17" s="138" t="s">
        <v>83</v>
      </c>
      <c r="E17" s="66"/>
      <c r="F17" s="42" t="s">
        <v>10</v>
      </c>
      <c r="G17" s="42"/>
      <c r="H17" s="42" t="s">
        <v>8</v>
      </c>
      <c r="I17" s="42"/>
      <c r="J17" s="42"/>
      <c r="K17" s="42"/>
      <c r="L17" s="42"/>
      <c r="M17" s="42"/>
      <c r="N17" s="42" t="s">
        <v>8</v>
      </c>
      <c r="O17" s="42"/>
      <c r="P17" s="42" t="s">
        <v>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3</v>
      </c>
      <c r="AK17" s="75">
        <f t="shared" si="0"/>
        <v>0</v>
      </c>
      <c r="AL17" s="75">
        <f t="shared" si="1"/>
        <v>1</v>
      </c>
      <c r="AM17" s="25"/>
      <c r="AN17" s="25"/>
      <c r="AO17" s="25"/>
    </row>
    <row r="18" spans="1:41" s="1" customFormat="1" ht="30" customHeight="1">
      <c r="A18" s="75">
        <v>10</v>
      </c>
      <c r="B18" s="136" t="s">
        <v>237</v>
      </c>
      <c r="C18" s="137" t="s">
        <v>238</v>
      </c>
      <c r="D18" s="138" t="s">
        <v>26</v>
      </c>
      <c r="E18" s="47"/>
      <c r="F18" s="8"/>
      <c r="G18" s="8"/>
      <c r="H18" s="8"/>
      <c r="I18" s="8"/>
      <c r="J18" s="8"/>
      <c r="K18" s="8"/>
      <c r="L18" s="8"/>
      <c r="M18" s="8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1</v>
      </c>
      <c r="AM18" s="25"/>
      <c r="AN18" s="25"/>
      <c r="AO18" s="25"/>
    </row>
    <row r="19" spans="1:41" s="1" customFormat="1" ht="30" customHeight="1">
      <c r="A19" s="75">
        <v>11</v>
      </c>
      <c r="B19" s="136" t="s">
        <v>240</v>
      </c>
      <c r="C19" s="137" t="s">
        <v>241</v>
      </c>
      <c r="D19" s="138" t="s">
        <v>105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6" t="s">
        <v>242</v>
      </c>
      <c r="C20" s="137" t="s">
        <v>243</v>
      </c>
      <c r="D20" s="138" t="s">
        <v>244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6" t="s">
        <v>245</v>
      </c>
      <c r="C21" s="137" t="s">
        <v>246</v>
      </c>
      <c r="D21" s="138" t="s">
        <v>75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6" t="s">
        <v>247</v>
      </c>
      <c r="C22" s="137" t="s">
        <v>248</v>
      </c>
      <c r="D22" s="138" t="s">
        <v>121</v>
      </c>
      <c r="E22" s="4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6" t="s">
        <v>249</v>
      </c>
      <c r="C23" s="137" t="s">
        <v>250</v>
      </c>
      <c r="D23" s="138" t="s">
        <v>44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6" t="s">
        <v>251</v>
      </c>
      <c r="C24" s="137" t="s">
        <v>252</v>
      </c>
      <c r="D24" s="138" t="s">
        <v>55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6" t="s">
        <v>253</v>
      </c>
      <c r="C25" s="137" t="s">
        <v>254</v>
      </c>
      <c r="D25" s="138" t="s">
        <v>100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6" t="s">
        <v>255</v>
      </c>
      <c r="C26" s="137" t="s">
        <v>256</v>
      </c>
      <c r="D26" s="138" t="s">
        <v>91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6" t="s">
        <v>257</v>
      </c>
      <c r="C27" s="137" t="s">
        <v>258</v>
      </c>
      <c r="D27" s="138" t="s">
        <v>91</v>
      </c>
      <c r="E27" s="4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6" t="s">
        <v>259</v>
      </c>
      <c r="C28" s="137" t="s">
        <v>260</v>
      </c>
      <c r="D28" s="138" t="s">
        <v>261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6" t="s">
        <v>262</v>
      </c>
      <c r="C29" s="137" t="s">
        <v>263</v>
      </c>
      <c r="D29" s="138" t="s">
        <v>122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6" t="s">
        <v>264</v>
      </c>
      <c r="C30" s="137" t="s">
        <v>265</v>
      </c>
      <c r="D30" s="138" t="s">
        <v>266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6" t="s">
        <v>267</v>
      </c>
      <c r="C31" s="137" t="s">
        <v>268</v>
      </c>
      <c r="D31" s="138" t="s">
        <v>97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6" t="s">
        <v>269</v>
      </c>
      <c r="C32" s="137" t="s">
        <v>270</v>
      </c>
      <c r="D32" s="138" t="s">
        <v>94</v>
      </c>
      <c r="E32" s="47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1</v>
      </c>
      <c r="AM32" s="25"/>
      <c r="AN32" s="25"/>
      <c r="AO32" s="25"/>
    </row>
    <row r="33" spans="1:44" s="1" customFormat="1" ht="30" customHeight="1">
      <c r="A33" s="75">
        <v>25</v>
      </c>
      <c r="B33" s="136" t="s">
        <v>271</v>
      </c>
      <c r="C33" s="137" t="s">
        <v>272</v>
      </c>
      <c r="D33" s="138" t="s">
        <v>273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1" t="s">
        <v>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76">
        <f>SUM(AJ9:AJ33)</f>
        <v>4</v>
      </c>
      <c r="AK34" s="76">
        <f>SUM(AK9:AK33)</f>
        <v>0</v>
      </c>
      <c r="AL34" s="76">
        <f>SUM(AL9:AL33)</f>
        <v>3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2" t="s">
        <v>13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4" t="s">
        <v>7</v>
      </c>
      <c r="D37" s="21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6" t="s">
        <v>222</v>
      </c>
      <c r="C38" s="137" t="s">
        <v>223</v>
      </c>
      <c r="D38" s="138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>COUNTIF(E38:AI38,"BT")</f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9"/>
      <c r="AQ38" s="220"/>
    </row>
    <row r="39" spans="1:44" s="1" customFormat="1" ht="30" customHeight="1">
      <c r="A39" s="75">
        <v>2</v>
      </c>
      <c r="B39" s="136" t="s">
        <v>224</v>
      </c>
      <c r="C39" s="137" t="s">
        <v>225</v>
      </c>
      <c r="D39" s="138" t="s">
        <v>74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6" t="s">
        <v>226</v>
      </c>
      <c r="C40" s="137" t="s">
        <v>134</v>
      </c>
      <c r="D40" s="138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6" t="s">
        <v>227</v>
      </c>
      <c r="C41" s="137" t="s">
        <v>228</v>
      </c>
      <c r="D41" s="138" t="s">
        <v>50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6" t="s">
        <v>229</v>
      </c>
      <c r="C42" s="137" t="s">
        <v>230</v>
      </c>
      <c r="D42" s="138" t="s">
        <v>126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6" t="s">
        <v>231</v>
      </c>
      <c r="C43" s="137" t="s">
        <v>78</v>
      </c>
      <c r="D43" s="138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6" t="s">
        <v>232</v>
      </c>
      <c r="C44" s="137" t="s">
        <v>93</v>
      </c>
      <c r="D44" s="138" t="s">
        <v>168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6" t="s">
        <v>233</v>
      </c>
      <c r="C45" s="137" t="s">
        <v>234</v>
      </c>
      <c r="D45" s="138" t="s">
        <v>130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6" t="s">
        <v>235</v>
      </c>
      <c r="C46" s="137" t="s">
        <v>236</v>
      </c>
      <c r="D46" s="138" t="s">
        <v>83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6" t="s">
        <v>237</v>
      </c>
      <c r="C47" s="137" t="s">
        <v>238</v>
      </c>
      <c r="D47" s="138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6" t="s">
        <v>240</v>
      </c>
      <c r="C48" s="137" t="s">
        <v>241</v>
      </c>
      <c r="D48" s="138" t="s">
        <v>105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6" t="s">
        <v>242</v>
      </c>
      <c r="C49" s="137" t="s">
        <v>243</v>
      </c>
      <c r="D49" s="138" t="s">
        <v>244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6" t="s">
        <v>245</v>
      </c>
      <c r="C50" s="137" t="s">
        <v>246</v>
      </c>
      <c r="D50" s="138" t="s">
        <v>75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6" t="s">
        <v>247</v>
      </c>
      <c r="C51" s="137" t="s">
        <v>248</v>
      </c>
      <c r="D51" s="138" t="s">
        <v>121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9"/>
      <c r="AQ51" s="220"/>
    </row>
    <row r="52" spans="1:43" s="1" customFormat="1" ht="30" customHeight="1">
      <c r="A52" s="75">
        <v>15</v>
      </c>
      <c r="B52" s="136" t="s">
        <v>249</v>
      </c>
      <c r="C52" s="137" t="s">
        <v>250</v>
      </c>
      <c r="D52" s="138" t="s">
        <v>44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6" t="s">
        <v>251</v>
      </c>
      <c r="C53" s="137" t="s">
        <v>252</v>
      </c>
      <c r="D53" s="138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6" t="s">
        <v>253</v>
      </c>
      <c r="C54" s="137" t="s">
        <v>254</v>
      </c>
      <c r="D54" s="138" t="s">
        <v>100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6" t="s">
        <v>255</v>
      </c>
      <c r="C55" s="137" t="s">
        <v>256</v>
      </c>
      <c r="D55" s="138" t="s">
        <v>91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6" t="s">
        <v>257</v>
      </c>
      <c r="C56" s="137" t="s">
        <v>258</v>
      </c>
      <c r="D56" s="138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6" t="s">
        <v>259</v>
      </c>
      <c r="C57" s="137" t="s">
        <v>260</v>
      </c>
      <c r="D57" s="138" t="s">
        <v>261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6" t="s">
        <v>262</v>
      </c>
      <c r="C58" s="137" t="s">
        <v>263</v>
      </c>
      <c r="D58" s="138" t="s">
        <v>122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6" t="s">
        <v>264</v>
      </c>
      <c r="C59" s="137" t="s">
        <v>265</v>
      </c>
      <c r="D59" s="138" t="s">
        <v>266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6" t="s">
        <v>267</v>
      </c>
      <c r="C60" s="137" t="s">
        <v>268</v>
      </c>
      <c r="D60" s="138" t="s">
        <v>97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6" t="s">
        <v>269</v>
      </c>
      <c r="C61" s="137" t="s">
        <v>270</v>
      </c>
      <c r="D61" s="138" t="s">
        <v>94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6" t="s">
        <v>271</v>
      </c>
      <c r="C62" s="137" t="s">
        <v>272</v>
      </c>
      <c r="D62" s="138" t="s">
        <v>273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1" t="s">
        <v>12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1"/>
      <c r="D64" s="211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1"/>
      <c r="D67" s="211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1"/>
      <c r="D68" s="211"/>
      <c r="E68" s="211"/>
      <c r="F68" s="211"/>
      <c r="G68" s="21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1"/>
      <c r="D69" s="211"/>
      <c r="E69" s="21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1"/>
      <c r="D70" s="211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zoomScale="55" zoomScaleNormal="55" workbookViewId="0">
      <selection activeCell="P33" sqref="P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159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9" t="s">
        <v>274</v>
      </c>
      <c r="C9" s="134" t="s">
        <v>123</v>
      </c>
      <c r="D9" s="135" t="s">
        <v>49</v>
      </c>
      <c r="E9" s="95"/>
      <c r="F9" s="89"/>
      <c r="G9" s="89"/>
      <c r="H9" s="89"/>
      <c r="I9" s="85"/>
      <c r="J9" s="89"/>
      <c r="K9" s="89"/>
      <c r="L9" s="89"/>
      <c r="M9" s="89"/>
      <c r="N9" s="89"/>
      <c r="O9" s="85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9" t="s">
        <v>275</v>
      </c>
      <c r="C10" s="134" t="s">
        <v>276</v>
      </c>
      <c r="D10" s="135" t="s">
        <v>74</v>
      </c>
      <c r="E10" s="95"/>
      <c r="F10" s="89"/>
      <c r="G10" s="89"/>
      <c r="H10" s="89"/>
      <c r="I10" s="85"/>
      <c r="J10" s="89"/>
      <c r="K10" s="89"/>
      <c r="L10" s="89"/>
      <c r="M10" s="89"/>
      <c r="N10" s="89"/>
      <c r="O10" s="85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75">
        <f t="shared" ref="AJ10:AJ35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9" t="s">
        <v>277</v>
      </c>
      <c r="C11" s="134" t="s">
        <v>278</v>
      </c>
      <c r="D11" s="135" t="s">
        <v>279</v>
      </c>
      <c r="E11" s="95"/>
      <c r="F11" s="89"/>
      <c r="G11" s="89"/>
      <c r="H11" s="89"/>
      <c r="I11" s="85"/>
      <c r="J11" s="89"/>
      <c r="K11" s="89"/>
      <c r="L11" s="89"/>
      <c r="M11" s="89"/>
      <c r="N11" s="89"/>
      <c r="O11" s="85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9" t="s">
        <v>280</v>
      </c>
      <c r="C12" s="134" t="s">
        <v>281</v>
      </c>
      <c r="D12" s="135" t="s">
        <v>282</v>
      </c>
      <c r="E12" s="95"/>
      <c r="F12" s="89"/>
      <c r="G12" s="89"/>
      <c r="H12" s="89" t="s">
        <v>8</v>
      </c>
      <c r="I12" s="85"/>
      <c r="J12" s="89"/>
      <c r="K12" s="89"/>
      <c r="L12" s="89"/>
      <c r="M12" s="89"/>
      <c r="N12" s="89"/>
      <c r="O12" s="8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75">
        <f t="shared" si="2"/>
        <v>1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40">
        <v>1910110117</v>
      </c>
      <c r="C13" s="134" t="s">
        <v>518</v>
      </c>
      <c r="D13" s="135" t="s">
        <v>96</v>
      </c>
      <c r="E13" s="95"/>
      <c r="F13" s="89"/>
      <c r="G13" s="89"/>
      <c r="H13" s="89"/>
      <c r="I13" s="85"/>
      <c r="J13" s="89"/>
      <c r="K13" s="89"/>
      <c r="L13" s="89"/>
      <c r="M13" s="89"/>
      <c r="N13" s="89"/>
      <c r="O13" s="85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9" t="s">
        <v>284</v>
      </c>
      <c r="C14" s="134" t="s">
        <v>285</v>
      </c>
      <c r="D14" s="135" t="s">
        <v>53</v>
      </c>
      <c r="E14" s="95"/>
      <c r="F14" s="89"/>
      <c r="G14" s="89"/>
      <c r="H14" s="89"/>
      <c r="I14" s="85"/>
      <c r="J14" s="89"/>
      <c r="K14" s="89"/>
      <c r="L14" s="89"/>
      <c r="M14" s="89"/>
      <c r="N14" s="89"/>
      <c r="O14" s="85"/>
      <c r="P14" s="89" t="s">
        <v>9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1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9" t="s">
        <v>286</v>
      </c>
      <c r="C15" s="134" t="s">
        <v>287</v>
      </c>
      <c r="D15" s="135" t="s">
        <v>61</v>
      </c>
      <c r="E15" s="95"/>
      <c r="F15" s="89"/>
      <c r="G15" s="89"/>
      <c r="H15" s="89"/>
      <c r="I15" s="85"/>
      <c r="J15" s="89"/>
      <c r="K15" s="89"/>
      <c r="L15" s="89"/>
      <c r="M15" s="89"/>
      <c r="N15" s="89"/>
      <c r="O15" s="85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9" t="s">
        <v>288</v>
      </c>
      <c r="C16" s="134" t="s">
        <v>155</v>
      </c>
      <c r="D16" s="135" t="s">
        <v>62</v>
      </c>
      <c r="E16" s="96"/>
      <c r="F16" s="93"/>
      <c r="G16" s="93"/>
      <c r="H16" s="93"/>
      <c r="I16" s="85"/>
      <c r="J16" s="93"/>
      <c r="K16" s="93"/>
      <c r="L16" s="93"/>
      <c r="M16" s="93"/>
      <c r="N16" s="93"/>
      <c r="O16" s="85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9" t="s">
        <v>289</v>
      </c>
      <c r="C17" s="134" t="s">
        <v>141</v>
      </c>
      <c r="D17" s="135" t="s">
        <v>63</v>
      </c>
      <c r="E17" s="96"/>
      <c r="F17" s="93"/>
      <c r="G17" s="93"/>
      <c r="H17" s="93"/>
      <c r="I17" s="85"/>
      <c r="J17" s="93"/>
      <c r="K17" s="93"/>
      <c r="L17" s="93"/>
      <c r="M17" s="93"/>
      <c r="N17" s="93"/>
      <c r="O17" s="85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9" t="s">
        <v>290</v>
      </c>
      <c r="C18" s="134" t="s">
        <v>124</v>
      </c>
      <c r="D18" s="135" t="s">
        <v>63</v>
      </c>
      <c r="E18" s="95"/>
      <c r="F18" s="89"/>
      <c r="G18" s="89"/>
      <c r="H18" s="89"/>
      <c r="I18" s="85" t="s">
        <v>10</v>
      </c>
      <c r="J18" s="89"/>
      <c r="K18" s="89"/>
      <c r="L18" s="89"/>
      <c r="M18" s="89"/>
      <c r="N18" s="89"/>
      <c r="O18" s="85"/>
      <c r="P18" s="89" t="s">
        <v>10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2</v>
      </c>
      <c r="AM18" s="25"/>
      <c r="AN18" s="25"/>
      <c r="AO18" s="25"/>
    </row>
    <row r="19" spans="1:41" s="1" customFormat="1" ht="30" customHeight="1">
      <c r="A19" s="75">
        <v>11</v>
      </c>
      <c r="B19" s="139" t="s">
        <v>291</v>
      </c>
      <c r="C19" s="134" t="s">
        <v>292</v>
      </c>
      <c r="D19" s="135" t="s">
        <v>88</v>
      </c>
      <c r="E19" s="95"/>
      <c r="F19" s="89"/>
      <c r="G19" s="89"/>
      <c r="H19" s="89"/>
      <c r="I19" s="85"/>
      <c r="J19" s="89"/>
      <c r="K19" s="89"/>
      <c r="L19" s="89"/>
      <c r="M19" s="89"/>
      <c r="N19" s="89"/>
      <c r="O19" s="85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9" t="s">
        <v>293</v>
      </c>
      <c r="C20" s="134" t="s">
        <v>243</v>
      </c>
      <c r="D20" s="135" t="s">
        <v>105</v>
      </c>
      <c r="E20" s="95"/>
      <c r="F20" s="89"/>
      <c r="G20" s="89"/>
      <c r="H20" s="89"/>
      <c r="I20" s="85"/>
      <c r="J20" s="89"/>
      <c r="K20" s="89"/>
      <c r="L20" s="89"/>
      <c r="M20" s="89"/>
      <c r="N20" s="89"/>
      <c r="O20" s="85"/>
      <c r="P20" s="89" t="s">
        <v>9</v>
      </c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5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1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9" t="s">
        <v>294</v>
      </c>
      <c r="C21" s="134" t="s">
        <v>295</v>
      </c>
      <c r="D21" s="135" t="s">
        <v>107</v>
      </c>
      <c r="E21" s="94"/>
      <c r="F21" s="94"/>
      <c r="G21" s="94"/>
      <c r="H21" s="94"/>
      <c r="I21" s="85"/>
      <c r="J21" s="94"/>
      <c r="K21" s="94"/>
      <c r="L21" s="94"/>
      <c r="M21" s="94"/>
      <c r="N21" s="94"/>
      <c r="O21" s="85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85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9" t="s">
        <v>296</v>
      </c>
      <c r="C22" s="134" t="s">
        <v>297</v>
      </c>
      <c r="D22" s="135" t="s">
        <v>135</v>
      </c>
      <c r="E22" s="95"/>
      <c r="F22" s="89"/>
      <c r="G22" s="89"/>
      <c r="H22" s="89"/>
      <c r="I22" s="85"/>
      <c r="J22" s="89"/>
      <c r="K22" s="89"/>
      <c r="L22" s="89"/>
      <c r="M22" s="89"/>
      <c r="N22" s="89"/>
      <c r="O22" s="85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5"/>
      <c r="AC22" s="89"/>
      <c r="AD22" s="89"/>
      <c r="AE22" s="89"/>
      <c r="AF22" s="89"/>
      <c r="AG22" s="89"/>
      <c r="AH22" s="89"/>
      <c r="AI22" s="89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9" t="s">
        <v>298</v>
      </c>
      <c r="C23" s="103" t="s">
        <v>299</v>
      </c>
      <c r="D23" s="135" t="s">
        <v>99</v>
      </c>
      <c r="E23" s="95"/>
      <c r="F23" s="89"/>
      <c r="G23" s="89"/>
      <c r="H23" s="89"/>
      <c r="I23" s="85"/>
      <c r="J23" s="89"/>
      <c r="K23" s="89"/>
      <c r="L23" s="89"/>
      <c r="M23" s="89"/>
      <c r="N23" s="89"/>
      <c r="O23" s="85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5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9" t="s">
        <v>300</v>
      </c>
      <c r="C24" s="134" t="s">
        <v>115</v>
      </c>
      <c r="D24" s="135" t="s">
        <v>301</v>
      </c>
      <c r="E24" s="95"/>
      <c r="F24" s="89"/>
      <c r="G24" s="89"/>
      <c r="H24" s="89"/>
      <c r="I24" s="85"/>
      <c r="J24" s="89"/>
      <c r="K24" s="89"/>
      <c r="L24" s="89"/>
      <c r="M24" s="89"/>
      <c r="N24" s="89"/>
      <c r="O24" s="85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5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9" t="s">
        <v>302</v>
      </c>
      <c r="C25" s="103" t="s">
        <v>303</v>
      </c>
      <c r="D25" s="135" t="s">
        <v>40</v>
      </c>
      <c r="E25" s="95"/>
      <c r="F25" s="89"/>
      <c r="G25" s="89"/>
      <c r="H25" s="89" t="s">
        <v>8</v>
      </c>
      <c r="I25" s="85"/>
      <c r="J25" s="89"/>
      <c r="K25" s="89"/>
      <c r="L25" s="89"/>
      <c r="M25" s="89"/>
      <c r="N25" s="89"/>
      <c r="O25" s="85"/>
      <c r="P25" s="89" t="s">
        <v>9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5"/>
      <c r="AC25" s="89"/>
      <c r="AD25" s="89"/>
      <c r="AE25" s="89"/>
      <c r="AF25" s="89"/>
      <c r="AG25" s="89"/>
      <c r="AH25" s="89"/>
      <c r="AI25" s="89"/>
      <c r="AJ25" s="75">
        <f t="shared" si="2"/>
        <v>1</v>
      </c>
      <c r="AK25" s="75">
        <f t="shared" si="0"/>
        <v>1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9" t="s">
        <v>304</v>
      </c>
      <c r="C26" s="134" t="s">
        <v>305</v>
      </c>
      <c r="D26" s="135" t="s">
        <v>306</v>
      </c>
      <c r="E26" s="95"/>
      <c r="F26" s="89"/>
      <c r="G26" s="89"/>
      <c r="H26" s="89"/>
      <c r="I26" s="85"/>
      <c r="J26" s="89"/>
      <c r="K26" s="89"/>
      <c r="L26" s="89"/>
      <c r="M26" s="89"/>
      <c r="N26" s="89"/>
      <c r="O26" s="85" t="s">
        <v>8</v>
      </c>
      <c r="P26" s="89" t="s">
        <v>8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5"/>
      <c r="AC26" s="89"/>
      <c r="AD26" s="89"/>
      <c r="AE26" s="89"/>
      <c r="AF26" s="89"/>
      <c r="AG26" s="89"/>
      <c r="AH26" s="89"/>
      <c r="AI26" s="89"/>
      <c r="AJ26" s="75">
        <f t="shared" si="2"/>
        <v>2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9" t="s">
        <v>307</v>
      </c>
      <c r="C27" s="134" t="s">
        <v>308</v>
      </c>
      <c r="D27" s="135" t="s">
        <v>91</v>
      </c>
      <c r="E27" s="95"/>
      <c r="F27" s="89"/>
      <c r="G27" s="89"/>
      <c r="H27" s="89"/>
      <c r="I27" s="85"/>
      <c r="J27" s="89"/>
      <c r="K27" s="89"/>
      <c r="L27" s="89"/>
      <c r="M27" s="89"/>
      <c r="N27" s="89" t="s">
        <v>9</v>
      </c>
      <c r="O27" s="85" t="s">
        <v>9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5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2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9" t="s">
        <v>309</v>
      </c>
      <c r="C28" s="134" t="s">
        <v>310</v>
      </c>
      <c r="D28" s="135" t="s">
        <v>129</v>
      </c>
      <c r="E28" s="95"/>
      <c r="F28" s="89"/>
      <c r="G28" s="89"/>
      <c r="H28" s="89"/>
      <c r="I28" s="85"/>
      <c r="J28" s="89"/>
      <c r="K28" s="89"/>
      <c r="L28" s="89"/>
      <c r="M28" s="89"/>
      <c r="N28" s="89"/>
      <c r="O28" s="85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5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9" t="s">
        <v>311</v>
      </c>
      <c r="C29" s="134" t="s">
        <v>312</v>
      </c>
      <c r="D29" s="135" t="s">
        <v>313</v>
      </c>
      <c r="E29" s="95"/>
      <c r="F29" s="89"/>
      <c r="G29" s="89"/>
      <c r="H29" s="89"/>
      <c r="I29" s="85"/>
      <c r="J29" s="89"/>
      <c r="K29" s="89"/>
      <c r="L29" s="89"/>
      <c r="M29" s="89"/>
      <c r="N29" s="89"/>
      <c r="O29" s="85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9" t="s">
        <v>314</v>
      </c>
      <c r="C30" s="134" t="s">
        <v>152</v>
      </c>
      <c r="D30" s="144" t="s">
        <v>57</v>
      </c>
      <c r="E30" s="95"/>
      <c r="F30" s="89" t="s">
        <v>8</v>
      </c>
      <c r="G30" s="89"/>
      <c r="H30" s="89"/>
      <c r="I30" s="85" t="s">
        <v>10</v>
      </c>
      <c r="J30" s="89"/>
      <c r="K30" s="89"/>
      <c r="L30" s="89"/>
      <c r="M30" s="89"/>
      <c r="N30" s="89"/>
      <c r="O30" s="85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5"/>
      <c r="AC30" s="89"/>
      <c r="AD30" s="89"/>
      <c r="AE30" s="89"/>
      <c r="AF30" s="89"/>
      <c r="AG30" s="89"/>
      <c r="AH30" s="89"/>
      <c r="AI30" s="89"/>
      <c r="AJ30" s="75">
        <f t="shared" si="2"/>
        <v>1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9">
        <v>1910110118</v>
      </c>
      <c r="C31" s="134" t="s">
        <v>517</v>
      </c>
      <c r="D31" s="88" t="s">
        <v>57</v>
      </c>
      <c r="E31" s="95"/>
      <c r="F31" s="89"/>
      <c r="G31" s="89"/>
      <c r="H31" s="89"/>
      <c r="I31" s="85"/>
      <c r="J31" s="89"/>
      <c r="K31" s="89"/>
      <c r="L31" s="89"/>
      <c r="M31" s="89"/>
      <c r="N31" s="89"/>
      <c r="O31" s="85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9" t="s">
        <v>315</v>
      </c>
      <c r="C32" s="134" t="s">
        <v>316</v>
      </c>
      <c r="D32" s="88" t="s">
        <v>317</v>
      </c>
      <c r="E32" s="95"/>
      <c r="F32" s="89"/>
      <c r="G32" s="89"/>
      <c r="H32" s="89"/>
      <c r="I32" s="85"/>
      <c r="J32" s="89"/>
      <c r="K32" s="89"/>
      <c r="L32" s="89"/>
      <c r="M32" s="89"/>
      <c r="N32" s="89"/>
      <c r="O32" s="85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3" s="1" customFormat="1" ht="30" customHeight="1">
      <c r="A33" s="75">
        <v>25</v>
      </c>
      <c r="B33" s="133" t="s">
        <v>503</v>
      </c>
      <c r="C33" s="134" t="s">
        <v>283</v>
      </c>
      <c r="D33" s="145" t="s">
        <v>504</v>
      </c>
      <c r="E33" s="95"/>
      <c r="F33" s="89"/>
      <c r="G33" s="89"/>
      <c r="H33" s="89"/>
      <c r="I33" s="85"/>
      <c r="J33" s="89"/>
      <c r="K33" s="89"/>
      <c r="L33" s="89"/>
      <c r="M33" s="89"/>
      <c r="N33" s="89"/>
      <c r="O33" s="85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5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3" s="1" customFormat="1" ht="30" customHeight="1">
      <c r="A34" s="75">
        <v>26</v>
      </c>
      <c r="B34" s="139" t="s">
        <v>318</v>
      </c>
      <c r="C34" s="134" t="s">
        <v>319</v>
      </c>
      <c r="D34" s="135" t="s">
        <v>81</v>
      </c>
      <c r="E34" s="95"/>
      <c r="F34" s="89"/>
      <c r="G34" s="89"/>
      <c r="H34" s="89"/>
      <c r="I34" s="85"/>
      <c r="J34" s="89"/>
      <c r="K34" s="89"/>
      <c r="L34" s="89"/>
      <c r="M34" s="89"/>
      <c r="N34" s="89"/>
      <c r="O34" s="85"/>
      <c r="P34" s="89" t="s">
        <v>9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5"/>
      <c r="AC34" s="89"/>
      <c r="AD34" s="89"/>
      <c r="AE34" s="89"/>
      <c r="AF34" s="89"/>
      <c r="AG34" s="89"/>
      <c r="AH34" s="89"/>
      <c r="AI34" s="89"/>
      <c r="AJ34" s="75">
        <f t="shared" si="2"/>
        <v>0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3" s="1" customFormat="1" ht="30" customHeight="1">
      <c r="A35" s="75">
        <v>27</v>
      </c>
      <c r="B35" s="184" t="s">
        <v>320</v>
      </c>
      <c r="C35" s="185" t="s">
        <v>36</v>
      </c>
      <c r="D35" s="186" t="s">
        <v>138</v>
      </c>
      <c r="E35" s="95"/>
      <c r="F35" s="89"/>
      <c r="G35" s="89"/>
      <c r="H35" s="89"/>
      <c r="I35" s="85"/>
      <c r="J35" s="89"/>
      <c r="K35" s="89"/>
      <c r="L35" s="89"/>
      <c r="M35" s="89"/>
      <c r="N35" s="89"/>
      <c r="O35" s="85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5"/>
      <c r="AC35" s="89"/>
      <c r="AD35" s="89"/>
      <c r="AE35" s="89"/>
      <c r="AF35" s="89"/>
      <c r="AG35" s="89"/>
      <c r="AH35" s="89"/>
      <c r="AI35" s="89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3" s="1" customFormat="1" ht="30" customHeight="1">
      <c r="A36" s="221" t="s">
        <v>12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76">
        <f>SUM(AJ9:AJ35)</f>
        <v>5</v>
      </c>
      <c r="AK36" s="100">
        <f>SUM(AK9:AK35)</f>
        <v>6</v>
      </c>
      <c r="AL36" s="100">
        <f>SUM(AL9:AL35)</f>
        <v>3</v>
      </c>
      <c r="AM36" s="27"/>
      <c r="AN36" s="25"/>
      <c r="AO36" s="25"/>
    </row>
    <row r="37" spans="1:43" s="1" customFormat="1" ht="41.25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9" t="s">
        <v>17</v>
      </c>
      <c r="AN37" s="29" t="s">
        <v>18</v>
      </c>
      <c r="AO37" s="29" t="s">
        <v>19</v>
      </c>
    </row>
    <row r="38" spans="1:43" s="1" customFormat="1" ht="30" customHeight="1">
      <c r="A38" s="222" t="s">
        <v>13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4"/>
      <c r="AJ38" s="28" t="s">
        <v>14</v>
      </c>
      <c r="AK38" s="28" t="s">
        <v>15</v>
      </c>
      <c r="AL38" s="28" t="s">
        <v>16</v>
      </c>
      <c r="AM38" s="30" t="s">
        <v>23</v>
      </c>
      <c r="AN38" s="31" t="s">
        <v>24</v>
      </c>
      <c r="AO38" s="31" t="s">
        <v>25</v>
      </c>
    </row>
    <row r="39" spans="1:43" s="1" customFormat="1" ht="30" customHeight="1">
      <c r="A39" s="75" t="s">
        <v>5</v>
      </c>
      <c r="B39" s="74"/>
      <c r="C39" s="214" t="s">
        <v>7</v>
      </c>
      <c r="D39" s="21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2">
        <f t="shared" ref="AM39:AM65" si="3">COUNTIF(H40:AL40,"CT")</f>
        <v>0</v>
      </c>
      <c r="AN39" s="32">
        <f>COUNTIF(I39:AM39,"HT")</f>
        <v>0</v>
      </c>
      <c r="AO39" s="32">
        <f>COUNTIF(J39:AN39,"VK")</f>
        <v>0</v>
      </c>
      <c r="AP39" s="219"/>
      <c r="AQ39" s="220"/>
    </row>
    <row r="40" spans="1:43" s="1" customFormat="1" ht="30" customHeight="1">
      <c r="A40" s="75">
        <v>1</v>
      </c>
      <c r="B40" s="139" t="s">
        <v>274</v>
      </c>
      <c r="C40" s="134" t="s">
        <v>123</v>
      </c>
      <c r="D40" s="135" t="s">
        <v>49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 t="shared" si="3"/>
        <v>0</v>
      </c>
      <c r="AN40" s="32">
        <f t="shared" ref="AN40:AN66" si="4">COUNTIF(I40:AM40,"HT")</f>
        <v>0</v>
      </c>
      <c r="AO40" s="32">
        <f t="shared" ref="AO40:AO66" si="5">COUNTIF(J40:AN40,"VK")</f>
        <v>0</v>
      </c>
      <c r="AP40" s="25"/>
      <c r="AQ40" s="25"/>
    </row>
    <row r="41" spans="1:43" s="1" customFormat="1" ht="30" customHeight="1">
      <c r="A41" s="75">
        <v>2</v>
      </c>
      <c r="B41" s="139" t="s">
        <v>275</v>
      </c>
      <c r="C41" s="134" t="s">
        <v>276</v>
      </c>
      <c r="D41" s="135" t="s">
        <v>74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6">COUNTIF(E41:AI41,"BT")</f>
        <v>0</v>
      </c>
      <c r="AK41" s="32">
        <f t="shared" ref="AK41:AK66" si="7">COUNTIF(F41:AJ41,"D")</f>
        <v>0</v>
      </c>
      <c r="AL41" s="32">
        <f t="shared" ref="AL41:AL66" si="8">COUNTIF(G41:AK41,"ĐP")</f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25"/>
      <c r="AQ41" s="25"/>
    </row>
    <row r="42" spans="1:43" s="1" customFormat="1" ht="30" customHeight="1">
      <c r="A42" s="75">
        <v>3</v>
      </c>
      <c r="B42" s="139" t="s">
        <v>277</v>
      </c>
      <c r="C42" s="134" t="s">
        <v>278</v>
      </c>
      <c r="D42" s="135" t="s">
        <v>279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25"/>
      <c r="AQ42" s="25"/>
    </row>
    <row r="43" spans="1:43" s="1" customFormat="1" ht="30" customHeight="1">
      <c r="A43" s="75">
        <v>4</v>
      </c>
      <c r="B43" s="139" t="s">
        <v>280</v>
      </c>
      <c r="C43" s="134" t="s">
        <v>281</v>
      </c>
      <c r="D43" s="135" t="s">
        <v>282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25"/>
      <c r="AQ43" s="25"/>
    </row>
    <row r="44" spans="1:43" s="1" customFormat="1" ht="30" customHeight="1">
      <c r="A44" s="75">
        <v>5</v>
      </c>
      <c r="B44" s="140">
        <v>1910110117</v>
      </c>
      <c r="C44" s="134" t="s">
        <v>518</v>
      </c>
      <c r="D44" s="135" t="s">
        <v>96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25"/>
      <c r="AQ44" s="25"/>
    </row>
    <row r="45" spans="1:43" s="1" customFormat="1" ht="30" customHeight="1">
      <c r="A45" s="75">
        <v>6</v>
      </c>
      <c r="B45" s="139" t="s">
        <v>284</v>
      </c>
      <c r="C45" s="134" t="s">
        <v>285</v>
      </c>
      <c r="D45" s="135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5"/>
      <c r="AQ45" s="25"/>
    </row>
    <row r="46" spans="1:43" s="1" customFormat="1" ht="30" customHeight="1">
      <c r="A46" s="75">
        <v>7</v>
      </c>
      <c r="B46" s="139" t="s">
        <v>286</v>
      </c>
      <c r="C46" s="134" t="s">
        <v>287</v>
      </c>
      <c r="D46" s="135" t="s">
        <v>61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si="4"/>
        <v>0</v>
      </c>
      <c r="AO46" s="32">
        <f t="shared" si="5"/>
        <v>0</v>
      </c>
      <c r="AP46" s="25"/>
      <c r="AQ46" s="25"/>
    </row>
    <row r="47" spans="1:43" s="1" customFormat="1" ht="30" customHeight="1">
      <c r="A47" s="75">
        <v>8</v>
      </c>
      <c r="B47" s="139" t="s">
        <v>288</v>
      </c>
      <c r="C47" s="134" t="s">
        <v>155</v>
      </c>
      <c r="D47" s="135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4"/>
        <v>0</v>
      </c>
      <c r="AO47" s="32">
        <f t="shared" si="5"/>
        <v>0</v>
      </c>
      <c r="AP47" s="25"/>
      <c r="AQ47" s="25"/>
    </row>
    <row r="48" spans="1:43" s="1" customFormat="1" ht="30" customHeight="1">
      <c r="A48" s="75">
        <v>9</v>
      </c>
      <c r="B48" s="139" t="s">
        <v>289</v>
      </c>
      <c r="C48" s="134" t="s">
        <v>141</v>
      </c>
      <c r="D48" s="135" t="s">
        <v>63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4"/>
        <v>0</v>
      </c>
      <c r="AO48" s="32">
        <f t="shared" si="5"/>
        <v>0</v>
      </c>
      <c r="AP48" s="25"/>
      <c r="AQ48" s="25"/>
    </row>
    <row r="49" spans="1:43" s="1" customFormat="1" ht="30" customHeight="1">
      <c r="A49" s="75">
        <v>10</v>
      </c>
      <c r="B49" s="139" t="s">
        <v>290</v>
      </c>
      <c r="C49" s="134" t="s">
        <v>124</v>
      </c>
      <c r="D49" s="135" t="s">
        <v>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3"/>
        <v>0</v>
      </c>
      <c r="AN49" s="32">
        <f t="shared" si="4"/>
        <v>0</v>
      </c>
      <c r="AO49" s="32">
        <f t="shared" si="5"/>
        <v>0</v>
      </c>
      <c r="AP49" s="25"/>
      <c r="AQ49" s="25"/>
    </row>
    <row r="50" spans="1:43" s="1" customFormat="1" ht="30" customHeight="1">
      <c r="A50" s="75">
        <v>11</v>
      </c>
      <c r="B50" s="139" t="s">
        <v>291</v>
      </c>
      <c r="C50" s="134" t="s">
        <v>292</v>
      </c>
      <c r="D50" s="135" t="s">
        <v>88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3"/>
        <v>0</v>
      </c>
      <c r="AN50" s="32">
        <f t="shared" si="4"/>
        <v>0</v>
      </c>
      <c r="AO50" s="32">
        <f t="shared" si="5"/>
        <v>0</v>
      </c>
      <c r="AP50" s="25"/>
      <c r="AQ50" s="25"/>
    </row>
    <row r="51" spans="1:43" s="1" customFormat="1" ht="30" customHeight="1">
      <c r="A51" s="75">
        <v>12</v>
      </c>
      <c r="B51" s="139" t="s">
        <v>293</v>
      </c>
      <c r="C51" s="134" t="s">
        <v>243</v>
      </c>
      <c r="D51" s="135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3"/>
        <v>0</v>
      </c>
      <c r="AN51" s="32">
        <f t="shared" si="4"/>
        <v>0</v>
      </c>
      <c r="AO51" s="32">
        <f t="shared" si="5"/>
        <v>0</v>
      </c>
      <c r="AP51" s="25"/>
      <c r="AQ51" s="25"/>
    </row>
    <row r="52" spans="1:43" s="1" customFormat="1" ht="30" customHeight="1">
      <c r="A52" s="75">
        <v>13</v>
      </c>
      <c r="B52" s="141" t="s">
        <v>294</v>
      </c>
      <c r="C52" s="142" t="s">
        <v>295</v>
      </c>
      <c r="D52" s="143" t="s">
        <v>107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3"/>
        <v>0</v>
      </c>
      <c r="AN52" s="32">
        <f t="shared" si="4"/>
        <v>0</v>
      </c>
      <c r="AO52" s="32">
        <f t="shared" si="5"/>
        <v>0</v>
      </c>
      <c r="AP52" s="219"/>
      <c r="AQ52" s="220"/>
    </row>
    <row r="53" spans="1:43" s="1" customFormat="1" ht="30" customHeight="1">
      <c r="A53" s="75">
        <v>14</v>
      </c>
      <c r="B53" s="139" t="s">
        <v>296</v>
      </c>
      <c r="C53" s="134" t="s">
        <v>297</v>
      </c>
      <c r="D53" s="135" t="s">
        <v>135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3"/>
        <v>0</v>
      </c>
      <c r="AN53" s="32">
        <f t="shared" si="4"/>
        <v>0</v>
      </c>
      <c r="AO53" s="32">
        <f t="shared" si="5"/>
        <v>0</v>
      </c>
    </row>
    <row r="54" spans="1:43" s="1" customFormat="1" ht="30" customHeight="1">
      <c r="A54" s="75">
        <v>15</v>
      </c>
      <c r="B54" s="139" t="s">
        <v>298</v>
      </c>
      <c r="C54" s="134" t="s">
        <v>299</v>
      </c>
      <c r="D54" s="135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3"/>
        <v>0</v>
      </c>
      <c r="AN54" s="32">
        <f t="shared" si="4"/>
        <v>0</v>
      </c>
      <c r="AO54" s="32">
        <f t="shared" si="5"/>
        <v>0</v>
      </c>
    </row>
    <row r="55" spans="1:43" s="1" customFormat="1" ht="30" customHeight="1">
      <c r="A55" s="75">
        <v>16</v>
      </c>
      <c r="B55" s="139" t="s">
        <v>300</v>
      </c>
      <c r="C55" s="134" t="s">
        <v>115</v>
      </c>
      <c r="D55" s="135" t="s">
        <v>301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3"/>
        <v>0</v>
      </c>
      <c r="AN55" s="32">
        <f t="shared" si="4"/>
        <v>0</v>
      </c>
      <c r="AO55" s="32">
        <f t="shared" si="5"/>
        <v>0</v>
      </c>
    </row>
    <row r="56" spans="1:43" s="1" customFormat="1" ht="30" customHeight="1">
      <c r="A56" s="75">
        <v>17</v>
      </c>
      <c r="B56" s="139" t="s">
        <v>302</v>
      </c>
      <c r="C56" s="103" t="s">
        <v>303</v>
      </c>
      <c r="D56" s="135" t="s">
        <v>40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3"/>
        <v>0</v>
      </c>
      <c r="AN56" s="32">
        <f t="shared" si="4"/>
        <v>0</v>
      </c>
      <c r="AO56" s="32">
        <f t="shared" si="5"/>
        <v>0</v>
      </c>
    </row>
    <row r="57" spans="1:43" s="1" customFormat="1" ht="30" customHeight="1">
      <c r="A57" s="75">
        <v>18</v>
      </c>
      <c r="B57" s="139" t="s">
        <v>304</v>
      </c>
      <c r="C57" s="134" t="s">
        <v>305</v>
      </c>
      <c r="D57" s="135" t="s">
        <v>306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3"/>
        <v>0</v>
      </c>
      <c r="AN57" s="32">
        <f t="shared" si="4"/>
        <v>0</v>
      </c>
      <c r="AO57" s="32">
        <f t="shared" si="5"/>
        <v>0</v>
      </c>
    </row>
    <row r="58" spans="1:43" s="1" customFormat="1" ht="30" customHeight="1">
      <c r="A58" s="75">
        <v>19</v>
      </c>
      <c r="B58" s="139" t="s">
        <v>307</v>
      </c>
      <c r="C58" s="103" t="s">
        <v>308</v>
      </c>
      <c r="D58" s="13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3"/>
        <v>0</v>
      </c>
      <c r="AN58" s="32">
        <f t="shared" si="4"/>
        <v>0</v>
      </c>
      <c r="AO58" s="32">
        <f t="shared" si="5"/>
        <v>0</v>
      </c>
    </row>
    <row r="59" spans="1:43" s="1" customFormat="1" ht="30" customHeight="1">
      <c r="A59" s="75">
        <v>20</v>
      </c>
      <c r="B59" s="139" t="s">
        <v>309</v>
      </c>
      <c r="C59" s="134" t="s">
        <v>310</v>
      </c>
      <c r="D59" s="13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3"/>
        <v>0</v>
      </c>
      <c r="AN59" s="32">
        <f t="shared" si="4"/>
        <v>0</v>
      </c>
      <c r="AO59" s="32">
        <f t="shared" si="5"/>
        <v>0</v>
      </c>
    </row>
    <row r="60" spans="1:43" s="1" customFormat="1" ht="30" customHeight="1">
      <c r="A60" s="75">
        <v>21</v>
      </c>
      <c r="B60" s="139" t="s">
        <v>311</v>
      </c>
      <c r="C60" s="134" t="s">
        <v>312</v>
      </c>
      <c r="D60" s="135" t="s">
        <v>313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3"/>
        <v>0</v>
      </c>
      <c r="AN60" s="32">
        <f t="shared" si="4"/>
        <v>0</v>
      </c>
      <c r="AO60" s="32">
        <f t="shared" si="5"/>
        <v>0</v>
      </c>
    </row>
    <row r="61" spans="1:43" s="1" customFormat="1" ht="30" customHeight="1">
      <c r="A61" s="75">
        <v>22</v>
      </c>
      <c r="B61" s="139" t="s">
        <v>314</v>
      </c>
      <c r="C61" s="134" t="s">
        <v>152</v>
      </c>
      <c r="D61" s="135" t="s">
        <v>57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3"/>
        <v>0</v>
      </c>
      <c r="AN61" s="32">
        <f t="shared" si="4"/>
        <v>0</v>
      </c>
      <c r="AO61" s="32">
        <f t="shared" si="5"/>
        <v>0</v>
      </c>
    </row>
    <row r="62" spans="1:43" s="1" customFormat="1" ht="30" customHeight="1">
      <c r="A62" s="75">
        <v>23</v>
      </c>
      <c r="B62" s="139">
        <v>1910110118</v>
      </c>
      <c r="C62" s="134" t="s">
        <v>517</v>
      </c>
      <c r="D62" s="135" t="s">
        <v>57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3"/>
        <v>0</v>
      </c>
      <c r="AN62" s="32">
        <f t="shared" si="4"/>
        <v>0</v>
      </c>
      <c r="AO62" s="32">
        <f t="shared" si="5"/>
        <v>0</v>
      </c>
    </row>
    <row r="63" spans="1:43" s="1" customFormat="1" ht="30" customHeight="1">
      <c r="A63" s="75">
        <v>24</v>
      </c>
      <c r="B63" s="139" t="s">
        <v>315</v>
      </c>
      <c r="C63" s="134" t="s">
        <v>316</v>
      </c>
      <c r="D63" s="144" t="s">
        <v>317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3"/>
        <v>0</v>
      </c>
      <c r="AN63" s="32">
        <f t="shared" si="4"/>
        <v>0</v>
      </c>
      <c r="AO63" s="32">
        <f t="shared" si="5"/>
        <v>0</v>
      </c>
    </row>
    <row r="64" spans="1:43" s="1" customFormat="1" ht="30" customHeight="1">
      <c r="A64" s="75">
        <v>25</v>
      </c>
      <c r="B64" s="139" t="s">
        <v>503</v>
      </c>
      <c r="C64" s="134" t="s">
        <v>283</v>
      </c>
      <c r="D64" s="88" t="s">
        <v>504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3"/>
        <v>0</v>
      </c>
      <c r="AN64" s="32">
        <f t="shared" si="4"/>
        <v>0</v>
      </c>
      <c r="AO64" s="32">
        <f t="shared" si="5"/>
        <v>0</v>
      </c>
    </row>
    <row r="65" spans="1:41" s="1" customFormat="1" ht="30" customHeight="1">
      <c r="A65" s="75">
        <v>26</v>
      </c>
      <c r="B65" s="139" t="s">
        <v>318</v>
      </c>
      <c r="C65" s="134" t="s">
        <v>319</v>
      </c>
      <c r="D65" s="88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3"/>
        <v>0</v>
      </c>
      <c r="AN65" s="32">
        <f t="shared" si="4"/>
        <v>0</v>
      </c>
      <c r="AO65" s="32">
        <f t="shared" si="5"/>
        <v>0</v>
      </c>
    </row>
    <row r="66" spans="1:41" s="1" customFormat="1" ht="30" customHeight="1">
      <c r="A66" s="75">
        <v>27</v>
      </c>
      <c r="B66" s="133" t="s">
        <v>320</v>
      </c>
      <c r="C66" s="134" t="s">
        <v>36</v>
      </c>
      <c r="D66" s="145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 t="e">
        <f>COUNTIF(#REF!,"CT")</f>
        <v>#REF!</v>
      </c>
      <c r="AN66" s="32">
        <f t="shared" si="4"/>
        <v>0</v>
      </c>
      <c r="AO66" s="32">
        <f t="shared" si="5"/>
        <v>0</v>
      </c>
    </row>
    <row r="67" spans="1:41" ht="15.75" customHeight="1">
      <c r="A67" s="221" t="s">
        <v>12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76">
        <f>SUM(AJ40:AJ66)</f>
        <v>0</v>
      </c>
      <c r="AK67" s="76">
        <f>SUM(AK40:AK66)</f>
        <v>0</v>
      </c>
      <c r="AL67" s="76">
        <f>SUM(AL40:AL66)</f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9.5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39:AQ39"/>
    <mergeCell ref="AP52:AQ52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5" zoomScale="55" zoomScaleNormal="55" workbookViewId="0">
      <selection activeCell="P18" sqref="P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160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321</v>
      </c>
      <c r="C9" s="87" t="s">
        <v>322</v>
      </c>
      <c r="D9" s="88" t="s">
        <v>323</v>
      </c>
      <c r="E9" s="47"/>
      <c r="F9" s="8"/>
      <c r="G9" s="8"/>
      <c r="H9" s="8"/>
      <c r="I9" s="8"/>
      <c r="J9" s="8"/>
      <c r="K9" s="8"/>
      <c r="L9" s="8"/>
      <c r="M9" s="8"/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324</v>
      </c>
      <c r="C10" s="87" t="s">
        <v>505</v>
      </c>
      <c r="D10" s="88" t="s">
        <v>126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325</v>
      </c>
      <c r="C11" s="87" t="s">
        <v>326</v>
      </c>
      <c r="D11" s="88" t="s">
        <v>166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327</v>
      </c>
      <c r="C12" s="87" t="s">
        <v>328</v>
      </c>
      <c r="D12" s="88" t="s">
        <v>39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330</v>
      </c>
      <c r="C13" s="87" t="s">
        <v>331</v>
      </c>
      <c r="D13" s="88" t="s">
        <v>332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333</v>
      </c>
      <c r="C14" s="87" t="s">
        <v>334</v>
      </c>
      <c r="D14" s="88" t="s">
        <v>139</v>
      </c>
      <c r="E14" s="47"/>
      <c r="F14" s="8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335</v>
      </c>
      <c r="C15" s="87" t="s">
        <v>141</v>
      </c>
      <c r="D15" s="88" t="s">
        <v>182</v>
      </c>
      <c r="E15" s="47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5">
        <f t="shared" si="2"/>
        <v>1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336</v>
      </c>
      <c r="C16" s="87" t="s">
        <v>506</v>
      </c>
      <c r="D16" s="88" t="s">
        <v>27</v>
      </c>
      <c r="E16" s="66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2" t="s">
        <v>337</v>
      </c>
      <c r="C17" s="87" t="s">
        <v>90</v>
      </c>
      <c r="D17" s="88" t="s">
        <v>107</v>
      </c>
      <c r="E17" s="66"/>
      <c r="F17" s="42"/>
      <c r="G17" s="42"/>
      <c r="H17" s="42"/>
      <c r="I17" s="42"/>
      <c r="J17" s="42"/>
      <c r="K17" s="42"/>
      <c r="L17" s="42"/>
      <c r="M17" s="42"/>
      <c r="N17" s="42" t="s">
        <v>8</v>
      </c>
      <c r="O17" s="42"/>
      <c r="P17" s="42" t="s">
        <v>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1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2" t="s">
        <v>338</v>
      </c>
      <c r="C18" s="87" t="s">
        <v>339</v>
      </c>
      <c r="D18" s="88" t="s">
        <v>107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2" t="s">
        <v>340</v>
      </c>
      <c r="C19" s="87" t="s">
        <v>341</v>
      </c>
      <c r="D19" s="88" t="s">
        <v>32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2" t="s">
        <v>342</v>
      </c>
      <c r="C20" s="87" t="s">
        <v>343</v>
      </c>
      <c r="D20" s="88" t="s">
        <v>66</v>
      </c>
      <c r="E20" s="47"/>
      <c r="F20" s="8"/>
      <c r="G20" s="8"/>
      <c r="H20" s="8"/>
      <c r="I20" s="8"/>
      <c r="J20" s="8"/>
      <c r="K20" s="8"/>
      <c r="L20" s="8"/>
      <c r="M20" s="8"/>
      <c r="N20" s="8" t="s">
        <v>10</v>
      </c>
      <c r="O20" s="8"/>
      <c r="P20" s="8" t="s">
        <v>10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2</v>
      </c>
      <c r="AM20" s="25"/>
      <c r="AN20" s="25"/>
      <c r="AO20" s="25"/>
    </row>
    <row r="21" spans="1:41" s="1" customFormat="1" ht="30" customHeight="1">
      <c r="A21" s="75">
        <v>13</v>
      </c>
      <c r="B21" s="132" t="s">
        <v>193</v>
      </c>
      <c r="C21" s="87" t="s">
        <v>194</v>
      </c>
      <c r="D21" s="88" t="s">
        <v>99</v>
      </c>
      <c r="E21" s="67"/>
      <c r="F21" s="67"/>
      <c r="G21" s="67"/>
      <c r="H21" s="67"/>
      <c r="I21" s="67"/>
      <c r="J21" s="67"/>
      <c r="K21" s="67"/>
      <c r="L21" s="67"/>
      <c r="M21" s="67"/>
      <c r="N21" s="67" t="s">
        <v>8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5">
        <f t="shared" si="2"/>
        <v>1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2" t="s">
        <v>344</v>
      </c>
      <c r="C22" s="87" t="s">
        <v>345</v>
      </c>
      <c r="D22" s="88" t="s">
        <v>40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75">
        <f>COUNTIF(E22:AI22,"K")+2*COUNTIF(E22:AI22,"2K")+COUNTIF(E22:AI22,"TK")+COUNTIF(E22:AI22,"KT")</f>
        <v>0</v>
      </c>
      <c r="AK22" s="75">
        <f>COUNTIF(E22:AI22,"P")+2*COUNTIF(F22:AJ22,"2P")</f>
        <v>0</v>
      </c>
      <c r="AL22" s="75">
        <f>COUNTIF(E22:AI22,"T")+2*COUNTIF(E22:AI22,"2T")+COUNTIF(E22:AI22,"TK")+COUNTIF(E22:AI22,"KT")</f>
        <v>0</v>
      </c>
      <c r="AM22" s="219"/>
      <c r="AN22" s="220"/>
      <c r="AO22" s="25"/>
    </row>
    <row r="23" spans="1:41" s="1" customFormat="1" ht="30" customHeight="1">
      <c r="A23" s="75">
        <v>15</v>
      </c>
      <c r="B23" s="132" t="s">
        <v>346</v>
      </c>
      <c r="C23" s="87" t="s">
        <v>347</v>
      </c>
      <c r="D23" s="88" t="s">
        <v>116</v>
      </c>
      <c r="E23" s="47"/>
      <c r="F23" s="8"/>
      <c r="G23" s="8"/>
      <c r="H23" s="8"/>
      <c r="I23" s="8"/>
      <c r="J23" s="8"/>
      <c r="K23" s="8"/>
      <c r="L23" s="8"/>
      <c r="M23" s="8"/>
      <c r="N23" s="8" t="s">
        <v>9</v>
      </c>
      <c r="O23" s="8"/>
      <c r="P23" s="8" t="s">
        <v>9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0</v>
      </c>
      <c r="AK23" s="75">
        <f t="shared" si="0"/>
        <v>2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2" t="s">
        <v>348</v>
      </c>
      <c r="C24" s="87" t="s">
        <v>93</v>
      </c>
      <c r="D24" s="88" t="s">
        <v>68</v>
      </c>
      <c r="E24" s="47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2" t="s">
        <v>349</v>
      </c>
      <c r="C25" s="87" t="s">
        <v>350</v>
      </c>
      <c r="D25" s="88" t="s">
        <v>92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1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2" t="s">
        <v>351</v>
      </c>
      <c r="C26" s="87" t="s">
        <v>352</v>
      </c>
      <c r="D26" s="88" t="s">
        <v>353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2" t="s">
        <v>354</v>
      </c>
      <c r="C27" s="87" t="s">
        <v>355</v>
      </c>
      <c r="D27" s="88" t="s">
        <v>356</v>
      </c>
      <c r="E27" s="47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1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2" t="s">
        <v>357</v>
      </c>
      <c r="C28" s="87" t="s">
        <v>358</v>
      </c>
      <c r="D28" s="88" t="s">
        <v>112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 t="s">
        <v>8</v>
      </c>
      <c r="P28" s="8" t="s">
        <v>8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3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2" t="s">
        <v>359</v>
      </c>
      <c r="C29" s="87" t="s">
        <v>93</v>
      </c>
      <c r="D29" s="88" t="s">
        <v>360</v>
      </c>
      <c r="E29" s="4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2" t="s">
        <v>361</v>
      </c>
      <c r="C30" s="87" t="s">
        <v>362</v>
      </c>
      <c r="D30" s="88" t="s">
        <v>317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2" t="s">
        <v>363</v>
      </c>
      <c r="C31" s="87" t="s">
        <v>132</v>
      </c>
      <c r="D31" s="88" t="s">
        <v>35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5">
        <f t="shared" si="2"/>
        <v>1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2" t="s">
        <v>364</v>
      </c>
      <c r="C32" s="87" t="s">
        <v>365</v>
      </c>
      <c r="D32" s="88" t="s">
        <v>72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366</v>
      </c>
      <c r="C33" s="87" t="s">
        <v>367</v>
      </c>
      <c r="D33" s="88" t="s">
        <v>72</v>
      </c>
      <c r="E33" s="4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2" t="s">
        <v>369</v>
      </c>
      <c r="C34" s="87" t="s">
        <v>507</v>
      </c>
      <c r="D34" s="88" t="s">
        <v>86</v>
      </c>
      <c r="E34" s="47"/>
      <c r="F34" s="8" t="s">
        <v>8</v>
      </c>
      <c r="G34" s="8" t="s">
        <v>9</v>
      </c>
      <c r="H34" s="8" t="s">
        <v>8</v>
      </c>
      <c r="I34" s="8" t="s">
        <v>8</v>
      </c>
      <c r="J34" s="8"/>
      <c r="K34" s="8"/>
      <c r="L34" s="8"/>
      <c r="M34" s="8"/>
      <c r="N34" s="8" t="s">
        <v>8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5">
        <f t="shared" si="2"/>
        <v>4</v>
      </c>
      <c r="AK34" s="75">
        <f t="shared" si="0"/>
        <v>1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2" t="s">
        <v>370</v>
      </c>
      <c r="C35" s="87" t="s">
        <v>165</v>
      </c>
      <c r="D35" s="88" t="s">
        <v>73</v>
      </c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30" customHeight="1">
      <c r="A36" s="75">
        <v>28</v>
      </c>
      <c r="B36" s="132" t="s">
        <v>371</v>
      </c>
      <c r="C36" s="87" t="s">
        <v>89</v>
      </c>
      <c r="D36" s="88" t="s">
        <v>73</v>
      </c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25"/>
      <c r="AN36" s="25"/>
      <c r="AO36" s="25"/>
    </row>
    <row r="37" spans="1:44" s="1" customFormat="1" ht="48" customHeight="1">
      <c r="A37" s="221" t="s">
        <v>12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76">
        <f>SUM(AJ9:AJ36)</f>
        <v>16</v>
      </c>
      <c r="AK37" s="76">
        <f>SUM(AK9:AK36)</f>
        <v>4</v>
      </c>
      <c r="AL37" s="76">
        <f>SUM(AL9:AL36)</f>
        <v>2</v>
      </c>
      <c r="AM37" s="27"/>
      <c r="AN37" s="26"/>
      <c r="AO37" s="26"/>
      <c r="AP37" s="33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7"/>
      <c r="AN38" s="25"/>
      <c r="AO38" s="25"/>
    </row>
    <row r="39" spans="1:44" s="1" customFormat="1" ht="41.25" customHeight="1">
      <c r="A39" s="222" t="s">
        <v>13</v>
      </c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4"/>
      <c r="AJ39" s="28" t="s">
        <v>14</v>
      </c>
      <c r="AK39" s="28" t="s">
        <v>15</v>
      </c>
      <c r="AL39" s="28" t="s">
        <v>16</v>
      </c>
      <c r="AM39" s="29" t="s">
        <v>17</v>
      </c>
      <c r="AN39" s="29" t="s">
        <v>18</v>
      </c>
      <c r="AO39" s="29" t="s">
        <v>19</v>
      </c>
    </row>
    <row r="40" spans="1:44" s="1" customFormat="1" ht="30" customHeight="1">
      <c r="A40" s="75" t="s">
        <v>5</v>
      </c>
      <c r="B40" s="74"/>
      <c r="C40" s="214" t="s">
        <v>7</v>
      </c>
      <c r="D40" s="21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31" t="s">
        <v>24</v>
      </c>
      <c r="AO40" s="31" t="s">
        <v>25</v>
      </c>
    </row>
    <row r="41" spans="1:44" s="1" customFormat="1" ht="30" customHeight="1">
      <c r="A41" s="75">
        <v>1</v>
      </c>
      <c r="B41" s="132" t="s">
        <v>321</v>
      </c>
      <c r="C41" s="87" t="s">
        <v>322</v>
      </c>
      <c r="D41" s="88" t="s">
        <v>323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19"/>
      <c r="AQ41" s="220"/>
    </row>
    <row r="42" spans="1:44" s="1" customFormat="1" ht="30" customHeight="1">
      <c r="A42" s="75">
        <v>2</v>
      </c>
      <c r="B42" s="132" t="s">
        <v>324</v>
      </c>
      <c r="C42" s="87" t="s">
        <v>505</v>
      </c>
      <c r="D42" s="88" t="s">
        <v>126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25"/>
      <c r="AQ42" s="25"/>
    </row>
    <row r="43" spans="1:44" s="1" customFormat="1" ht="30" customHeight="1">
      <c r="A43" s="75">
        <v>3</v>
      </c>
      <c r="B43" s="132" t="s">
        <v>325</v>
      </c>
      <c r="C43" s="87" t="s">
        <v>326</v>
      </c>
      <c r="D43" s="88" t="s">
        <v>166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4</v>
      </c>
      <c r="B44" s="132" t="s">
        <v>327</v>
      </c>
      <c r="C44" s="87" t="s">
        <v>328</v>
      </c>
      <c r="D44" s="88" t="s">
        <v>39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5</v>
      </c>
      <c r="B45" s="132" t="s">
        <v>330</v>
      </c>
      <c r="C45" s="87" t="s">
        <v>331</v>
      </c>
      <c r="D45" s="88" t="s">
        <v>332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6</v>
      </c>
      <c r="B46" s="132" t="s">
        <v>333</v>
      </c>
      <c r="C46" s="87" t="s">
        <v>334</v>
      </c>
      <c r="D46" s="88" t="s">
        <v>139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7</v>
      </c>
      <c r="B47" s="132" t="s">
        <v>335</v>
      </c>
      <c r="C47" s="87" t="s">
        <v>141</v>
      </c>
      <c r="D47" s="88" t="s">
        <v>182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8</v>
      </c>
      <c r="B48" s="132" t="s">
        <v>336</v>
      </c>
      <c r="C48" s="87" t="s">
        <v>506</v>
      </c>
      <c r="D48" s="88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9</v>
      </c>
      <c r="B49" s="132" t="s">
        <v>337</v>
      </c>
      <c r="C49" s="87" t="s">
        <v>90</v>
      </c>
      <c r="D49" s="88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10</v>
      </c>
      <c r="B50" s="132" t="s">
        <v>338</v>
      </c>
      <c r="C50" s="87" t="s">
        <v>339</v>
      </c>
      <c r="D50" s="88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11</v>
      </c>
      <c r="B51" s="132" t="s">
        <v>340</v>
      </c>
      <c r="C51" s="87" t="s">
        <v>341</v>
      </c>
      <c r="D51" s="88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12</v>
      </c>
      <c r="B52" s="132" t="s">
        <v>342</v>
      </c>
      <c r="C52" s="87" t="s">
        <v>343</v>
      </c>
      <c r="D52" s="88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13</v>
      </c>
      <c r="B53" s="132" t="s">
        <v>193</v>
      </c>
      <c r="C53" s="87" t="s">
        <v>194</v>
      </c>
      <c r="D53" s="88" t="s">
        <v>99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75">
        <v>14</v>
      </c>
      <c r="B54" s="132" t="s">
        <v>344</v>
      </c>
      <c r="C54" s="87" t="s">
        <v>345</v>
      </c>
      <c r="D54" s="88" t="s">
        <v>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19"/>
      <c r="AQ54" s="220"/>
    </row>
    <row r="55" spans="1:43" s="1" customFormat="1" ht="30" customHeight="1">
      <c r="A55" s="75">
        <v>15</v>
      </c>
      <c r="B55" s="132" t="s">
        <v>346</v>
      </c>
      <c r="C55" s="87" t="s">
        <v>347</v>
      </c>
      <c r="D55" s="88" t="s">
        <v>116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16</v>
      </c>
      <c r="B56" s="132" t="s">
        <v>348</v>
      </c>
      <c r="C56" s="87" t="s">
        <v>93</v>
      </c>
      <c r="D56" s="88" t="s">
        <v>68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17</v>
      </c>
      <c r="B57" s="132" t="s">
        <v>349</v>
      </c>
      <c r="C57" s="87" t="s">
        <v>350</v>
      </c>
      <c r="D57" s="88" t="s">
        <v>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18</v>
      </c>
      <c r="B58" s="132" t="s">
        <v>351</v>
      </c>
      <c r="C58" s="87" t="s">
        <v>352</v>
      </c>
      <c r="D58" s="88" t="s">
        <v>353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19</v>
      </c>
      <c r="B59" s="132" t="s">
        <v>354</v>
      </c>
      <c r="C59" s="87" t="s">
        <v>355</v>
      </c>
      <c r="D59" s="88" t="s">
        <v>356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20</v>
      </c>
      <c r="B60" s="132" t="s">
        <v>357</v>
      </c>
      <c r="C60" s="87" t="s">
        <v>358</v>
      </c>
      <c r="D60" s="88" t="s">
        <v>112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21</v>
      </c>
      <c r="B61" s="132" t="s">
        <v>359</v>
      </c>
      <c r="C61" s="87" t="s">
        <v>93</v>
      </c>
      <c r="D61" s="88" t="s">
        <v>360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22</v>
      </c>
      <c r="B62" s="132" t="s">
        <v>361</v>
      </c>
      <c r="C62" s="87" t="s">
        <v>362</v>
      </c>
      <c r="D62" s="88" t="s">
        <v>317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23</v>
      </c>
      <c r="B63" s="132" t="s">
        <v>363</v>
      </c>
      <c r="C63" s="87" t="s">
        <v>132</v>
      </c>
      <c r="D63" s="88" t="s">
        <v>35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24</v>
      </c>
      <c r="B64" s="132" t="s">
        <v>364</v>
      </c>
      <c r="C64" s="87" t="s">
        <v>365</v>
      </c>
      <c r="D64" s="88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25</v>
      </c>
      <c r="B65" s="132" t="s">
        <v>366</v>
      </c>
      <c r="C65" s="87" t="s">
        <v>367</v>
      </c>
      <c r="D65" s="88" t="s">
        <v>72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26</v>
      </c>
      <c r="B66" s="132" t="s">
        <v>369</v>
      </c>
      <c r="C66" s="87" t="s">
        <v>507</v>
      </c>
      <c r="D66" s="88" t="s">
        <v>86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75">
        <v>27</v>
      </c>
      <c r="B67" s="132" t="s">
        <v>370</v>
      </c>
      <c r="C67" s="87" t="s">
        <v>165</v>
      </c>
      <c r="D67" s="88" t="s">
        <v>73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75">
        <v>28</v>
      </c>
      <c r="B68" s="132" t="s">
        <v>371</v>
      </c>
      <c r="C68" s="87" t="s">
        <v>89</v>
      </c>
      <c r="D68" s="88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21" t="s">
        <v>12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6"/>
      <c r="B70" s="26"/>
      <c r="C70" s="211"/>
      <c r="D70" s="211"/>
      <c r="E70" s="33"/>
      <c r="H70" s="35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73"/>
      <c r="D71" s="33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73"/>
      <c r="D72" s="33"/>
      <c r="E72" s="33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211"/>
      <c r="F74" s="211"/>
      <c r="G74" s="21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11"/>
      <c r="D75" s="211"/>
      <c r="E75" s="211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11"/>
      <c r="D76" s="211"/>
      <c r="E76" s="33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P21" sqref="P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161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508</v>
      </c>
      <c r="C9" s="87" t="s">
        <v>509</v>
      </c>
      <c r="D9" s="88" t="s">
        <v>74</v>
      </c>
      <c r="E9" s="47"/>
      <c r="F9" s="8"/>
      <c r="G9" s="8"/>
      <c r="H9" s="8"/>
      <c r="I9" s="8" t="s">
        <v>929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5">
        <f>COUNTIF(E9:AI9,"K")+2*COUNTIF(E9:AI9,"2K")+COUNTIF(E9:AI9,"TK")+COUNTIF(E9:AI9,"KT")</f>
        <v>0</v>
      </c>
      <c r="AK9" s="75">
        <f t="shared" ref="AK9:AK30" si="0">COUNTIF(E9:AI9,"P")+2*COUNTIF(F9:AJ9,"2P")</f>
        <v>0</v>
      </c>
      <c r="AL9" s="75">
        <f t="shared" ref="AL9:AL3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372</v>
      </c>
      <c r="C10" s="87" t="s">
        <v>268</v>
      </c>
      <c r="D10" s="88" t="s">
        <v>373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5">
        <f t="shared" ref="AJ10:AJ30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374</v>
      </c>
      <c r="C11" s="87" t="s">
        <v>510</v>
      </c>
      <c r="D11" s="88" t="s">
        <v>31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375</v>
      </c>
      <c r="C12" s="87" t="s">
        <v>376</v>
      </c>
      <c r="D12" s="88" t="s">
        <v>377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378</v>
      </c>
      <c r="C13" s="87" t="s">
        <v>379</v>
      </c>
      <c r="D13" s="88" t="s">
        <v>380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381</v>
      </c>
      <c r="C14" s="87" t="s">
        <v>382</v>
      </c>
      <c r="D14" s="88" t="s">
        <v>27</v>
      </c>
      <c r="E14" s="47"/>
      <c r="F14" s="8"/>
      <c r="G14" s="8" t="s">
        <v>8</v>
      </c>
      <c r="H14" s="8"/>
      <c r="I14" s="8" t="s">
        <v>10</v>
      </c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5">
        <f t="shared" si="2"/>
        <v>2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163">
        <v>7</v>
      </c>
      <c r="B15" s="132" t="s">
        <v>383</v>
      </c>
      <c r="C15" s="87" t="s">
        <v>384</v>
      </c>
      <c r="D15" s="88" t="s">
        <v>65</v>
      </c>
      <c r="E15" s="9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07">
        <f t="shared" ref="AJ15" si="3">COUNTIF(E15:AI15,"K")+2*COUNTIF(E15:AI15,"2K")+COUNTIF(E15:AI15,"TK")+COUNTIF(E15:AI15,"KT")</f>
        <v>0</v>
      </c>
      <c r="AK15" s="207">
        <f t="shared" ref="AK15" si="4">COUNTIF(E15:AI15,"P")+2*COUNTIF(F15:AJ15,"2P")</f>
        <v>0</v>
      </c>
      <c r="AL15" s="207">
        <f t="shared" ref="AL15" si="5">COUNTIF(E15:AI15,"T")+2*COUNTIF(E15:AI15,"2T")+COUNTIF(E15:AI15,"TK")+COUNTIF(E15:AI15,"KT")</f>
        <v>0</v>
      </c>
      <c r="AM15" s="25"/>
      <c r="AN15" s="25"/>
      <c r="AO15" s="25"/>
    </row>
    <row r="16" spans="1:41" s="1" customFormat="1" ht="30" customHeight="1">
      <c r="A16" s="163">
        <v>8</v>
      </c>
      <c r="B16" s="132" t="s">
        <v>385</v>
      </c>
      <c r="C16" s="87" t="s">
        <v>134</v>
      </c>
      <c r="D16" s="88" t="s">
        <v>116</v>
      </c>
      <c r="E16" s="4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42"/>
      <c r="AB16" s="8"/>
      <c r="AC16" s="8"/>
      <c r="AD16" s="8"/>
      <c r="AE16" s="8"/>
      <c r="AF16" s="8"/>
      <c r="AG16" s="8"/>
      <c r="AH16" s="8"/>
      <c r="AI16" s="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163">
        <v>9</v>
      </c>
      <c r="B17" s="132" t="s">
        <v>386</v>
      </c>
      <c r="C17" s="87" t="s">
        <v>387</v>
      </c>
      <c r="D17" s="88" t="s">
        <v>116</v>
      </c>
      <c r="E17" s="6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163">
        <v>10</v>
      </c>
      <c r="B18" s="132" t="s">
        <v>388</v>
      </c>
      <c r="C18" s="87" t="s">
        <v>389</v>
      </c>
      <c r="D18" s="88" t="s">
        <v>100</v>
      </c>
      <c r="E18" s="66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3"/>
      <c r="AB18" s="42"/>
      <c r="AC18" s="42"/>
      <c r="AD18" s="42"/>
      <c r="AE18" s="42"/>
      <c r="AF18" s="42"/>
      <c r="AG18" s="42"/>
      <c r="AH18" s="42"/>
      <c r="AI18" s="42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163">
        <v>11</v>
      </c>
      <c r="B19" s="132" t="s">
        <v>390</v>
      </c>
      <c r="C19" s="87" t="s">
        <v>391</v>
      </c>
      <c r="D19" s="88" t="s">
        <v>68</v>
      </c>
      <c r="E19" s="47"/>
      <c r="F19" s="8"/>
      <c r="G19" s="8"/>
      <c r="H19" s="8" t="s">
        <v>8</v>
      </c>
      <c r="I19" s="8"/>
      <c r="J19" s="8"/>
      <c r="K19" s="8"/>
      <c r="L19" s="8"/>
      <c r="M19" s="8"/>
      <c r="N19" s="8"/>
      <c r="O19" s="8" t="s">
        <v>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5">
        <f t="shared" si="2"/>
        <v>2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163">
        <v>12</v>
      </c>
      <c r="B20" s="132" t="s">
        <v>392</v>
      </c>
      <c r="C20" s="87" t="s">
        <v>393</v>
      </c>
      <c r="D20" s="88" t="s">
        <v>69</v>
      </c>
      <c r="E20" s="4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08" customFormat="1" ht="30" customHeight="1">
      <c r="A21" s="163">
        <v>13</v>
      </c>
      <c r="B21" s="132" t="s">
        <v>394</v>
      </c>
      <c r="C21" s="87" t="s">
        <v>395</v>
      </c>
      <c r="D21" s="88" t="s">
        <v>396</v>
      </c>
      <c r="E21" s="105"/>
      <c r="F21" s="106"/>
      <c r="G21" s="106"/>
      <c r="H21" s="106" t="s">
        <v>8</v>
      </c>
      <c r="I21" s="106" t="s">
        <v>10</v>
      </c>
      <c r="J21" s="106"/>
      <c r="K21" s="106"/>
      <c r="L21" s="106"/>
      <c r="M21" s="106" t="s">
        <v>8</v>
      </c>
      <c r="N21" s="106"/>
      <c r="O21" s="106"/>
      <c r="P21" s="106" t="s">
        <v>8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72">
        <f t="shared" si="2"/>
        <v>3</v>
      </c>
      <c r="AK21" s="72">
        <f t="shared" si="0"/>
        <v>0</v>
      </c>
      <c r="AL21" s="72">
        <f t="shared" si="1"/>
        <v>1</v>
      </c>
      <c r="AM21" s="107"/>
      <c r="AN21" s="107"/>
      <c r="AO21" s="107"/>
    </row>
    <row r="22" spans="1:44" s="1" customFormat="1" ht="30" customHeight="1">
      <c r="A22" s="163">
        <v>14</v>
      </c>
      <c r="B22" s="132" t="s">
        <v>397</v>
      </c>
      <c r="C22" s="87" t="s">
        <v>398</v>
      </c>
      <c r="D22" s="88" t="s">
        <v>33</v>
      </c>
      <c r="E22" s="67"/>
      <c r="F22" s="67"/>
      <c r="G22" s="67"/>
      <c r="H22" s="67" t="s">
        <v>8</v>
      </c>
      <c r="I22" s="67"/>
      <c r="J22" s="67"/>
      <c r="K22" s="67"/>
      <c r="L22" s="67"/>
      <c r="M22" s="67"/>
      <c r="N22" s="67" t="s">
        <v>8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75">
        <f t="shared" si="2"/>
        <v>2</v>
      </c>
      <c r="AK22" s="75">
        <f t="shared" si="0"/>
        <v>0</v>
      </c>
      <c r="AL22" s="75">
        <f t="shared" si="1"/>
        <v>0</v>
      </c>
      <c r="AM22" s="25"/>
      <c r="AN22" s="25"/>
      <c r="AO22" s="25"/>
    </row>
    <row r="23" spans="1:44" s="1" customFormat="1" ht="30" customHeight="1">
      <c r="A23" s="163">
        <v>15</v>
      </c>
      <c r="B23" s="132" t="s">
        <v>399</v>
      </c>
      <c r="C23" s="87" t="s">
        <v>400</v>
      </c>
      <c r="D23" s="88" t="s">
        <v>111</v>
      </c>
      <c r="E23" s="47"/>
      <c r="F23" s="8"/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219"/>
      <c r="AN23" s="220"/>
      <c r="AO23" s="25"/>
    </row>
    <row r="24" spans="1:44" s="1" customFormat="1" ht="30" customHeight="1">
      <c r="A24" s="163">
        <v>16</v>
      </c>
      <c r="B24" s="132" t="s">
        <v>402</v>
      </c>
      <c r="C24" s="87" t="s">
        <v>403</v>
      </c>
      <c r="D24" s="88" t="s">
        <v>212</v>
      </c>
      <c r="E24" s="4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4" s="1" customFormat="1" ht="30" customHeight="1">
      <c r="A25" s="163">
        <v>17</v>
      </c>
      <c r="B25" s="132" t="s">
        <v>404</v>
      </c>
      <c r="C25" s="87" t="s">
        <v>405</v>
      </c>
      <c r="D25" s="88" t="s">
        <v>112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4" s="1" customFormat="1" ht="30" customHeight="1">
      <c r="A26" s="163">
        <v>18</v>
      </c>
      <c r="B26" s="132" t="s">
        <v>406</v>
      </c>
      <c r="C26" s="87" t="s">
        <v>407</v>
      </c>
      <c r="D26" s="88" t="s">
        <v>408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163">
        <v>19</v>
      </c>
      <c r="B27" s="132" t="s">
        <v>409</v>
      </c>
      <c r="C27" s="87" t="s">
        <v>410</v>
      </c>
      <c r="D27" s="88" t="s">
        <v>411</v>
      </c>
      <c r="E27" s="47"/>
      <c r="F27" s="8"/>
      <c r="G27" s="8"/>
      <c r="H27" s="8"/>
      <c r="I27" s="8"/>
      <c r="J27" s="8"/>
      <c r="K27" s="8"/>
      <c r="L27" s="8"/>
      <c r="M27" s="8" t="s">
        <v>8</v>
      </c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5">
        <f t="shared" si="2"/>
        <v>2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163">
        <v>20</v>
      </c>
      <c r="B28" s="132" t="s">
        <v>412</v>
      </c>
      <c r="C28" s="87" t="s">
        <v>413</v>
      </c>
      <c r="D28" s="88" t="s">
        <v>414</v>
      </c>
      <c r="E28" s="47"/>
      <c r="F28" s="8"/>
      <c r="G28" s="8"/>
      <c r="H28" s="8" t="s">
        <v>8</v>
      </c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5">
        <f t="shared" si="2"/>
        <v>2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30" customHeight="1">
      <c r="A29" s="163">
        <v>21</v>
      </c>
      <c r="B29" s="132" t="s">
        <v>415</v>
      </c>
      <c r="C29" s="87" t="s">
        <v>416</v>
      </c>
      <c r="D29" s="88" t="s">
        <v>118</v>
      </c>
      <c r="E29" s="47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5">
        <f t="shared" si="2"/>
        <v>1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4" s="1" customFormat="1" ht="30" customHeight="1">
      <c r="A30" s="163">
        <v>22</v>
      </c>
      <c r="B30" s="132">
        <v>1910120074</v>
      </c>
      <c r="C30" s="87" t="s">
        <v>515</v>
      </c>
      <c r="D30" s="88" t="s">
        <v>516</v>
      </c>
      <c r="E30" s="47"/>
      <c r="F30" s="8"/>
      <c r="G30" s="8"/>
      <c r="H30" s="8"/>
      <c r="I30" s="8"/>
      <c r="J30" s="8"/>
      <c r="K30" s="8"/>
      <c r="L30" s="8"/>
      <c r="M30" s="8" t="s">
        <v>9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5">
        <f t="shared" si="2"/>
        <v>0</v>
      </c>
      <c r="AK30" s="75">
        <f t="shared" si="0"/>
        <v>1</v>
      </c>
      <c r="AL30" s="75">
        <f t="shared" si="1"/>
        <v>0</v>
      </c>
      <c r="AM30" s="25"/>
      <c r="AN30" s="25"/>
      <c r="AO30" s="25"/>
    </row>
    <row r="31" spans="1:44" s="1" customFormat="1" ht="48" customHeight="1">
      <c r="A31" s="221" t="s">
        <v>12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76">
        <f>SUM(AJ9:AJ30)</f>
        <v>15</v>
      </c>
      <c r="AK31" s="76">
        <f>SUM(AK9:AK30)</f>
        <v>1</v>
      </c>
      <c r="AL31" s="76">
        <f>SUM(AL9:AL30)</f>
        <v>2</v>
      </c>
      <c r="AM31" s="27"/>
      <c r="AN31" s="26"/>
      <c r="AO31" s="26"/>
      <c r="AP31" s="33"/>
      <c r="AQ31"/>
      <c r="AR31"/>
    </row>
    <row r="32" spans="1:44" s="1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1"/>
      <c r="AK32" s="11"/>
      <c r="AL32" s="11"/>
      <c r="AM32" s="27"/>
      <c r="AN32" s="25"/>
      <c r="AO32" s="25"/>
    </row>
    <row r="33" spans="1:43" s="1" customFormat="1" ht="41.25" customHeight="1">
      <c r="A33" s="222" t="s">
        <v>13</v>
      </c>
      <c r="B33" s="222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28" t="s">
        <v>14</v>
      </c>
      <c r="AK33" s="28" t="s">
        <v>15</v>
      </c>
      <c r="AL33" s="28" t="s">
        <v>16</v>
      </c>
      <c r="AM33" s="29" t="s">
        <v>17</v>
      </c>
      <c r="AN33" s="29" t="s">
        <v>18</v>
      </c>
      <c r="AO33" s="29" t="s">
        <v>19</v>
      </c>
    </row>
    <row r="34" spans="1:43" s="1" customFormat="1" ht="30" customHeight="1">
      <c r="A34" s="75" t="s">
        <v>5</v>
      </c>
      <c r="B34" s="74"/>
      <c r="C34" s="214" t="s">
        <v>7</v>
      </c>
      <c r="D34" s="21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31" t="s">
        <v>24</v>
      </c>
      <c r="AO34" s="31" t="s">
        <v>25</v>
      </c>
    </row>
    <row r="35" spans="1:43" s="1" customFormat="1" ht="30" customHeight="1">
      <c r="A35" s="75">
        <v>1</v>
      </c>
      <c r="B35" s="132" t="s">
        <v>508</v>
      </c>
      <c r="C35" s="87" t="s">
        <v>509</v>
      </c>
      <c r="D35" s="88" t="s">
        <v>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>COUNTIF(H35:AL35,"CT")</f>
        <v>0</v>
      </c>
      <c r="AN35" s="32">
        <f>COUNTIF(I35:AM35,"HT")</f>
        <v>0</v>
      </c>
      <c r="AO35" s="32">
        <f>COUNTIF(J35:AN35,"VK")</f>
        <v>0</v>
      </c>
      <c r="AP35" s="219"/>
      <c r="AQ35" s="220"/>
    </row>
    <row r="36" spans="1:43" s="1" customFormat="1" ht="30" customHeight="1">
      <c r="A36" s="75">
        <v>2</v>
      </c>
      <c r="B36" s="132" t="s">
        <v>372</v>
      </c>
      <c r="C36" s="87" t="s">
        <v>268</v>
      </c>
      <c r="D36" s="88" t="s">
        <v>373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32">
        <f t="shared" ref="AJ36:AJ56" si="6">COUNTIF(E36:AI36,"BT")</f>
        <v>0</v>
      </c>
      <c r="AK36" s="32">
        <f t="shared" ref="AK36:AK56" si="7">COUNTIF(F36:AJ36,"D")</f>
        <v>0</v>
      </c>
      <c r="AL36" s="32">
        <f t="shared" ref="AL36:AL56" si="8">COUNTIF(G36:AK36,"ĐP")</f>
        <v>0</v>
      </c>
      <c r="AM36" s="32">
        <f t="shared" ref="AM36:AM56" si="9">COUNTIF(H36:AL36,"CT")</f>
        <v>0</v>
      </c>
      <c r="AN36" s="32">
        <f t="shared" ref="AN36:AN56" si="10">COUNTIF(I36:AM36,"HT")</f>
        <v>0</v>
      </c>
      <c r="AO36" s="32">
        <f t="shared" ref="AO36:AO56" si="11">COUNTIF(J36:AN36,"VK")</f>
        <v>0</v>
      </c>
      <c r="AP36" s="25"/>
      <c r="AQ36" s="25"/>
    </row>
    <row r="37" spans="1:43" s="1" customFormat="1" ht="30" customHeight="1">
      <c r="A37" s="75">
        <v>3</v>
      </c>
      <c r="B37" s="132" t="s">
        <v>374</v>
      </c>
      <c r="C37" s="87" t="s">
        <v>510</v>
      </c>
      <c r="D37" s="88" t="s">
        <v>31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4</v>
      </c>
      <c r="B38" s="132" t="s">
        <v>375</v>
      </c>
      <c r="C38" s="87" t="s">
        <v>376</v>
      </c>
      <c r="D38" s="88" t="s">
        <v>377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5</v>
      </c>
      <c r="B39" s="132" t="s">
        <v>378</v>
      </c>
      <c r="C39" s="87" t="s">
        <v>379</v>
      </c>
      <c r="D39" s="88" t="s">
        <v>380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6</v>
      </c>
      <c r="B40" s="132" t="s">
        <v>381</v>
      </c>
      <c r="C40" s="87" t="s">
        <v>382</v>
      </c>
      <c r="D40" s="88" t="s">
        <v>27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7</v>
      </c>
      <c r="B41" s="132" t="s">
        <v>383</v>
      </c>
      <c r="C41" s="87" t="s">
        <v>384</v>
      </c>
      <c r="D41" s="88" t="s">
        <v>65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8</v>
      </c>
      <c r="B42" s="132" t="s">
        <v>385</v>
      </c>
      <c r="C42" s="87" t="s">
        <v>134</v>
      </c>
      <c r="D42" s="88" t="s">
        <v>116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9</v>
      </c>
      <c r="B43" s="132" t="s">
        <v>386</v>
      </c>
      <c r="C43" s="87" t="s">
        <v>387</v>
      </c>
      <c r="D43" s="88" t="s">
        <v>116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10</v>
      </c>
      <c r="B44" s="132" t="s">
        <v>388</v>
      </c>
      <c r="C44" s="87" t="s">
        <v>389</v>
      </c>
      <c r="D44" s="88" t="s">
        <v>100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11</v>
      </c>
      <c r="B45" s="132" t="s">
        <v>390</v>
      </c>
      <c r="C45" s="87" t="s">
        <v>391</v>
      </c>
      <c r="D45" s="88" t="s">
        <v>68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12</v>
      </c>
      <c r="B46" s="132" t="s">
        <v>392</v>
      </c>
      <c r="C46" s="87" t="s">
        <v>393</v>
      </c>
      <c r="D46" s="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3" s="1" customFormat="1" ht="30" customHeight="1">
      <c r="A47" s="75">
        <v>13</v>
      </c>
      <c r="B47" s="132" t="s">
        <v>394</v>
      </c>
      <c r="C47" s="87" t="s">
        <v>395</v>
      </c>
      <c r="D47" s="88" t="s">
        <v>396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3" s="1" customFormat="1" ht="30" customHeight="1">
      <c r="A48" s="75">
        <v>14</v>
      </c>
      <c r="B48" s="132" t="s">
        <v>397</v>
      </c>
      <c r="C48" s="87" t="s">
        <v>398</v>
      </c>
      <c r="D48" s="88" t="s">
        <v>33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19"/>
      <c r="AQ48" s="220"/>
    </row>
    <row r="49" spans="1:41" s="1" customFormat="1" ht="30" customHeight="1">
      <c r="A49" s="75">
        <v>15</v>
      </c>
      <c r="B49" s="132" t="s">
        <v>399</v>
      </c>
      <c r="C49" s="87" t="s">
        <v>400</v>
      </c>
      <c r="D49" s="88" t="s">
        <v>111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16</v>
      </c>
      <c r="B50" s="132" t="s">
        <v>402</v>
      </c>
      <c r="C50" s="87" t="s">
        <v>403</v>
      </c>
      <c r="D50" s="88" t="s">
        <v>212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17</v>
      </c>
      <c r="B51" s="132" t="s">
        <v>404</v>
      </c>
      <c r="C51" s="87" t="s">
        <v>405</v>
      </c>
      <c r="D51" s="88" t="s">
        <v>112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18</v>
      </c>
      <c r="B52" s="132" t="s">
        <v>406</v>
      </c>
      <c r="C52" s="87" t="s">
        <v>407</v>
      </c>
      <c r="D52" s="88" t="s">
        <v>408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19</v>
      </c>
      <c r="B53" s="132" t="s">
        <v>409</v>
      </c>
      <c r="C53" s="87" t="s">
        <v>410</v>
      </c>
      <c r="D53" s="88" t="s">
        <v>411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20</v>
      </c>
      <c r="B54" s="132" t="s">
        <v>412</v>
      </c>
      <c r="C54" s="87" t="s">
        <v>413</v>
      </c>
      <c r="D54" s="88" t="s">
        <v>414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21</v>
      </c>
      <c r="B55" s="132" t="s">
        <v>415</v>
      </c>
      <c r="C55" s="87" t="s">
        <v>416</v>
      </c>
      <c r="D55" s="88" t="s">
        <v>118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22</v>
      </c>
      <c r="B56" s="132">
        <v>1910120074</v>
      </c>
      <c r="C56" s="87" t="s">
        <v>515</v>
      </c>
      <c r="D56" s="88" t="s">
        <v>516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ht="15.75" customHeight="1">
      <c r="A57" s="221" t="s">
        <v>12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76">
        <f t="shared" ref="AJ57:AO57" si="12">SUM(AJ35:AJ56)</f>
        <v>0</v>
      </c>
      <c r="AK57" s="76">
        <f t="shared" si="12"/>
        <v>0</v>
      </c>
      <c r="AL57" s="76">
        <f t="shared" si="12"/>
        <v>0</v>
      </c>
      <c r="AM57" s="76">
        <f t="shared" si="12"/>
        <v>0</v>
      </c>
      <c r="AN57" s="76">
        <f t="shared" si="12"/>
        <v>0</v>
      </c>
      <c r="AO57" s="76">
        <f t="shared" si="12"/>
        <v>0</v>
      </c>
    </row>
    <row r="58" spans="1:41" ht="15.75" customHeight="1">
      <c r="A58" s="26"/>
      <c r="B58" s="26"/>
      <c r="C58" s="211"/>
      <c r="D58" s="211"/>
      <c r="E58" s="33"/>
      <c r="H58" s="35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41" ht="15.75" customHeight="1">
      <c r="C59" s="73"/>
      <c r="D59" s="33"/>
      <c r="E59" s="33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41" ht="15.75" customHeight="1">
      <c r="C60" s="73"/>
      <c r="D60" s="33"/>
      <c r="E60" s="33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41" ht="15.75" customHeight="1">
      <c r="C61" s="211"/>
      <c r="D61" s="211"/>
      <c r="E61" s="33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41" ht="19.5">
      <c r="C62" s="211"/>
      <c r="D62" s="211"/>
      <c r="E62" s="211"/>
      <c r="F62" s="211"/>
      <c r="G62" s="21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41" ht="19.5">
      <c r="C63" s="211"/>
      <c r="D63" s="211"/>
      <c r="E63" s="211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41" ht="19.5">
      <c r="C64" s="211"/>
      <c r="D64" s="211"/>
      <c r="E64" s="33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4" zoomScale="55" zoomScaleNormal="55" workbookViewId="0">
      <selection activeCell="P9" sqref="P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4" width="7" customWidth="1"/>
    <col min="25" max="25" width="10" customWidth="1"/>
    <col min="26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162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417</v>
      </c>
      <c r="C9" s="134" t="s">
        <v>418</v>
      </c>
      <c r="D9" s="135" t="s">
        <v>74</v>
      </c>
      <c r="E9" s="95"/>
      <c r="F9" s="89"/>
      <c r="G9" s="89" t="s">
        <v>929</v>
      </c>
      <c r="H9" s="85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33" si="0">COUNTIF(E9:AI9,"P")+2*COUNTIF(F9:AJ9,"2P")</f>
        <v>0</v>
      </c>
      <c r="AL9" s="75">
        <f t="shared" ref="AL9:AL3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3" t="s">
        <v>419</v>
      </c>
      <c r="C10" s="134" t="s">
        <v>106</v>
      </c>
      <c r="D10" s="135" t="s">
        <v>95</v>
      </c>
      <c r="E10" s="95"/>
      <c r="F10" s="89"/>
      <c r="G10" s="89"/>
      <c r="H10" s="8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33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3" t="s">
        <v>420</v>
      </c>
      <c r="C11" s="134" t="s">
        <v>51</v>
      </c>
      <c r="D11" s="135" t="s">
        <v>421</v>
      </c>
      <c r="E11" s="95"/>
      <c r="F11" s="89"/>
      <c r="G11" s="89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3" t="s">
        <v>422</v>
      </c>
      <c r="C12" s="134" t="s">
        <v>423</v>
      </c>
      <c r="D12" s="135" t="s">
        <v>31</v>
      </c>
      <c r="E12" s="95"/>
      <c r="F12" s="89"/>
      <c r="G12" s="89"/>
      <c r="H12" s="8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3" t="s">
        <v>511</v>
      </c>
      <c r="C13" s="134" t="s">
        <v>512</v>
      </c>
      <c r="D13" s="135" t="s">
        <v>31</v>
      </c>
      <c r="E13" s="95"/>
      <c r="F13" s="89"/>
      <c r="G13" s="89"/>
      <c r="H13" s="8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3" t="s">
        <v>424</v>
      </c>
      <c r="C14" s="134" t="s">
        <v>425</v>
      </c>
      <c r="D14" s="135" t="s">
        <v>52</v>
      </c>
      <c r="E14" s="95"/>
      <c r="F14" s="89"/>
      <c r="G14" s="89"/>
      <c r="H14" s="85"/>
      <c r="I14" s="89"/>
      <c r="J14" s="89"/>
      <c r="K14" s="89" t="s">
        <v>8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1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133" t="s">
        <v>426</v>
      </c>
      <c r="C15" s="134" t="s">
        <v>46</v>
      </c>
      <c r="D15" s="135" t="s">
        <v>53</v>
      </c>
      <c r="E15" s="95"/>
      <c r="F15" s="89"/>
      <c r="G15" s="89"/>
      <c r="H15" s="8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3" t="s">
        <v>427</v>
      </c>
      <c r="C16" s="134" t="s">
        <v>428</v>
      </c>
      <c r="D16" s="135" t="s">
        <v>63</v>
      </c>
      <c r="E16" s="96"/>
      <c r="F16" s="93"/>
      <c r="G16" s="93"/>
      <c r="H16" s="85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89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1" s="1" customFormat="1" ht="30" customHeight="1">
      <c r="A17" s="75">
        <v>9</v>
      </c>
      <c r="B17" s="133" t="s">
        <v>430</v>
      </c>
      <c r="C17" s="134" t="s">
        <v>431</v>
      </c>
      <c r="D17" s="135" t="s">
        <v>105</v>
      </c>
      <c r="E17" s="96"/>
      <c r="F17" s="93"/>
      <c r="G17" s="93"/>
      <c r="H17" s="85" t="s">
        <v>9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25"/>
      <c r="AN17" s="25"/>
      <c r="AO17" s="25"/>
    </row>
    <row r="18" spans="1:41" s="1" customFormat="1" ht="30" customHeight="1">
      <c r="A18" s="75">
        <v>10</v>
      </c>
      <c r="B18" s="133" t="s">
        <v>432</v>
      </c>
      <c r="C18" s="134" t="s">
        <v>37</v>
      </c>
      <c r="D18" s="135" t="s">
        <v>433</v>
      </c>
      <c r="E18" s="95"/>
      <c r="F18" s="89"/>
      <c r="G18" s="89"/>
      <c r="H18" s="85"/>
      <c r="I18" s="89" t="s">
        <v>9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1</v>
      </c>
      <c r="AL18" s="75">
        <f t="shared" si="1"/>
        <v>0</v>
      </c>
      <c r="AM18" s="25"/>
      <c r="AN18" s="25"/>
      <c r="AO18" s="25"/>
    </row>
    <row r="19" spans="1:41" s="1" customFormat="1" ht="30" customHeight="1">
      <c r="A19" s="75">
        <v>11</v>
      </c>
      <c r="B19" s="133" t="s">
        <v>434</v>
      </c>
      <c r="C19" s="134" t="s">
        <v>401</v>
      </c>
      <c r="D19" s="135" t="s">
        <v>27</v>
      </c>
      <c r="E19" s="95"/>
      <c r="F19" s="89"/>
      <c r="G19" s="89"/>
      <c r="H19" s="85"/>
      <c r="I19" s="89"/>
      <c r="J19" s="89"/>
      <c r="K19" s="89" t="s">
        <v>8</v>
      </c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75">
        <f t="shared" si="2"/>
        <v>1</v>
      </c>
      <c r="AK19" s="75">
        <f t="shared" si="0"/>
        <v>0</v>
      </c>
      <c r="AL19" s="75">
        <f t="shared" si="1"/>
        <v>0</v>
      </c>
      <c r="AM19" s="25"/>
      <c r="AN19" s="25"/>
      <c r="AO19" s="25"/>
    </row>
    <row r="20" spans="1:41" s="1" customFormat="1" ht="30" customHeight="1">
      <c r="A20" s="75">
        <v>12</v>
      </c>
      <c r="B20" s="133" t="s">
        <v>435</v>
      </c>
      <c r="C20" s="134" t="s">
        <v>436</v>
      </c>
      <c r="D20" s="135" t="s">
        <v>107</v>
      </c>
      <c r="E20" s="95"/>
      <c r="F20" s="89"/>
      <c r="G20" s="89"/>
      <c r="H20" s="8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1" s="1" customFormat="1" ht="30" customHeight="1">
      <c r="A21" s="75">
        <v>13</v>
      </c>
      <c r="B21" s="133" t="s">
        <v>437</v>
      </c>
      <c r="C21" s="134" t="s">
        <v>77</v>
      </c>
      <c r="D21" s="135" t="s">
        <v>107</v>
      </c>
      <c r="E21" s="94"/>
      <c r="F21" s="94"/>
      <c r="G21" s="94"/>
      <c r="H21" s="85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1" s="1" customFormat="1" ht="30" customHeight="1">
      <c r="A22" s="75">
        <v>14</v>
      </c>
      <c r="B22" s="133" t="s">
        <v>438</v>
      </c>
      <c r="C22" s="134" t="s">
        <v>439</v>
      </c>
      <c r="D22" s="135" t="s">
        <v>107</v>
      </c>
      <c r="E22" s="95"/>
      <c r="F22" s="89"/>
      <c r="G22" s="89"/>
      <c r="H22" s="85" t="s">
        <v>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1" s="1" customFormat="1" ht="30" customHeight="1">
      <c r="A23" s="75">
        <v>15</v>
      </c>
      <c r="B23" s="133" t="s">
        <v>440</v>
      </c>
      <c r="C23" s="134" t="s">
        <v>441</v>
      </c>
      <c r="D23" s="135" t="s">
        <v>32</v>
      </c>
      <c r="E23" s="95"/>
      <c r="F23" s="89"/>
      <c r="G23" s="89"/>
      <c r="H23" s="8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75">
        <f t="shared" si="2"/>
        <v>0</v>
      </c>
      <c r="AK23" s="75">
        <f t="shared" si="0"/>
        <v>0</v>
      </c>
      <c r="AL23" s="75">
        <f t="shared" si="1"/>
        <v>0</v>
      </c>
      <c r="AM23" s="25"/>
      <c r="AN23" s="25"/>
      <c r="AO23" s="25"/>
    </row>
    <row r="24" spans="1:41" s="1" customFormat="1" ht="30" customHeight="1">
      <c r="A24" s="75">
        <v>16</v>
      </c>
      <c r="B24" s="133" t="s">
        <v>442</v>
      </c>
      <c r="C24" s="134" t="s">
        <v>443</v>
      </c>
      <c r="D24" s="135" t="s">
        <v>66</v>
      </c>
      <c r="E24" s="95"/>
      <c r="F24" s="89"/>
      <c r="G24" s="89"/>
      <c r="H24" s="8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5">
        <f t="shared" si="2"/>
        <v>0</v>
      </c>
      <c r="AK24" s="75">
        <f t="shared" si="0"/>
        <v>0</v>
      </c>
      <c r="AL24" s="75">
        <f t="shared" si="1"/>
        <v>0</v>
      </c>
      <c r="AM24" s="25"/>
      <c r="AN24" s="25"/>
      <c r="AO24" s="25"/>
    </row>
    <row r="25" spans="1:41" s="1" customFormat="1" ht="30" customHeight="1">
      <c r="A25" s="75">
        <v>17</v>
      </c>
      <c r="B25" s="133" t="s">
        <v>444</v>
      </c>
      <c r="C25" s="134" t="s">
        <v>30</v>
      </c>
      <c r="D25" s="135" t="s">
        <v>202</v>
      </c>
      <c r="E25" s="95"/>
      <c r="F25" s="89"/>
      <c r="G25" s="89"/>
      <c r="H25" s="8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25"/>
      <c r="AN25" s="25"/>
      <c r="AO25" s="25"/>
    </row>
    <row r="26" spans="1:41" s="1" customFormat="1" ht="30" customHeight="1">
      <c r="A26" s="75">
        <v>18</v>
      </c>
      <c r="B26" s="133" t="s">
        <v>445</v>
      </c>
      <c r="C26" s="134" t="s">
        <v>446</v>
      </c>
      <c r="D26" s="135" t="s">
        <v>68</v>
      </c>
      <c r="E26" s="95"/>
      <c r="F26" s="89"/>
      <c r="G26" s="89"/>
      <c r="H26" s="8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1" s="1" customFormat="1" ht="30" customHeight="1">
      <c r="A27" s="75">
        <v>19</v>
      </c>
      <c r="B27" s="133" t="s">
        <v>447</v>
      </c>
      <c r="C27" s="134" t="s">
        <v>448</v>
      </c>
      <c r="D27" s="135" t="s">
        <v>91</v>
      </c>
      <c r="E27" s="95"/>
      <c r="F27" s="89"/>
      <c r="G27" s="89"/>
      <c r="H27" s="85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449</v>
      </c>
      <c r="C28" s="134" t="s">
        <v>36</v>
      </c>
      <c r="D28" s="135" t="s">
        <v>71</v>
      </c>
      <c r="E28" s="95"/>
      <c r="F28" s="89"/>
      <c r="G28" s="89"/>
      <c r="H28" s="8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450</v>
      </c>
      <c r="C29" s="134" t="s">
        <v>36</v>
      </c>
      <c r="D29" s="135" t="s">
        <v>125</v>
      </c>
      <c r="E29" s="95"/>
      <c r="F29" s="89"/>
      <c r="G29" s="89"/>
      <c r="H29" s="85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451</v>
      </c>
      <c r="C30" s="134" t="s">
        <v>452</v>
      </c>
      <c r="D30" s="180" t="s">
        <v>29</v>
      </c>
      <c r="E30" s="95"/>
      <c r="F30" s="89"/>
      <c r="G30" s="89"/>
      <c r="H30" s="8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453</v>
      </c>
      <c r="C31" s="134" t="s">
        <v>30</v>
      </c>
      <c r="D31" s="180" t="s">
        <v>94</v>
      </c>
      <c r="E31" s="95"/>
      <c r="F31" s="89"/>
      <c r="G31" s="89"/>
      <c r="H31" s="85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81" t="s">
        <v>521</v>
      </c>
      <c r="C32" s="182" t="s">
        <v>70</v>
      </c>
      <c r="D32" s="183" t="s">
        <v>117</v>
      </c>
      <c r="E32" s="95"/>
      <c r="F32" s="89"/>
      <c r="G32" s="89"/>
      <c r="H32" s="8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2" t="s">
        <v>454</v>
      </c>
      <c r="C33" s="87" t="s">
        <v>513</v>
      </c>
      <c r="D33" s="88" t="s">
        <v>138</v>
      </c>
      <c r="E33" s="95"/>
      <c r="F33" s="89"/>
      <c r="G33" s="89"/>
      <c r="H33" s="8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48" customHeight="1">
      <c r="A34" s="221" t="s">
        <v>12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76">
        <f>SUM(AJ9:AJ33)</f>
        <v>3</v>
      </c>
      <c r="AK34" s="76">
        <f>SUM(AK9:AK33)</f>
        <v>2</v>
      </c>
      <c r="AL34" s="76">
        <f>SUM(AL9:AL33)</f>
        <v>0</v>
      </c>
      <c r="AM34" s="27"/>
      <c r="AN34" s="26"/>
      <c r="AO34" s="26"/>
      <c r="AP34" s="33"/>
      <c r="AQ34"/>
      <c r="AR34"/>
    </row>
    <row r="35" spans="1:44" s="1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1"/>
      <c r="AK35" s="11"/>
      <c r="AL35" s="11"/>
      <c r="AM35" s="27"/>
      <c r="AN35" s="25"/>
      <c r="AO35" s="25"/>
    </row>
    <row r="36" spans="1:44" s="1" customFormat="1" ht="41.25" customHeight="1">
      <c r="A36" s="222" t="s">
        <v>13</v>
      </c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28" t="s">
        <v>14</v>
      </c>
      <c r="AK36" s="28" t="s">
        <v>15</v>
      </c>
      <c r="AL36" s="28" t="s">
        <v>16</v>
      </c>
      <c r="AM36" s="29" t="s">
        <v>17</v>
      </c>
      <c r="AN36" s="29" t="s">
        <v>18</v>
      </c>
      <c r="AO36" s="29" t="s">
        <v>19</v>
      </c>
    </row>
    <row r="37" spans="1:44" s="1" customFormat="1" ht="30" customHeight="1">
      <c r="A37" s="75" t="s">
        <v>5</v>
      </c>
      <c r="B37" s="74"/>
      <c r="C37" s="214" t="s">
        <v>7</v>
      </c>
      <c r="D37" s="215"/>
      <c r="E37" s="4">
        <v>1</v>
      </c>
      <c r="F37" s="4">
        <v>2</v>
      </c>
      <c r="G37" s="4">
        <v>3</v>
      </c>
      <c r="H37" s="4">
        <v>4</v>
      </c>
      <c r="I37" s="4">
        <v>5</v>
      </c>
      <c r="J37" s="4">
        <v>6</v>
      </c>
      <c r="K37" s="4">
        <v>7</v>
      </c>
      <c r="L37" s="4">
        <v>8</v>
      </c>
      <c r="M37" s="4">
        <v>9</v>
      </c>
      <c r="N37" s="4">
        <v>10</v>
      </c>
      <c r="O37" s="4">
        <v>11</v>
      </c>
      <c r="P37" s="4">
        <v>12</v>
      </c>
      <c r="Q37" s="4">
        <v>13</v>
      </c>
      <c r="R37" s="4">
        <v>14</v>
      </c>
      <c r="S37" s="4">
        <v>15</v>
      </c>
      <c r="T37" s="4">
        <v>16</v>
      </c>
      <c r="U37" s="4">
        <v>17</v>
      </c>
      <c r="V37" s="4">
        <v>18</v>
      </c>
      <c r="W37" s="4">
        <v>19</v>
      </c>
      <c r="X37" s="4">
        <v>20</v>
      </c>
      <c r="Y37" s="4">
        <v>21</v>
      </c>
      <c r="Z37" s="4">
        <v>22</v>
      </c>
      <c r="AA37" s="4">
        <v>23</v>
      </c>
      <c r="AB37" s="4">
        <v>24</v>
      </c>
      <c r="AC37" s="4">
        <v>25</v>
      </c>
      <c r="AD37" s="4">
        <v>26</v>
      </c>
      <c r="AE37" s="4">
        <v>27</v>
      </c>
      <c r="AF37" s="4">
        <v>28</v>
      </c>
      <c r="AG37" s="4">
        <v>29</v>
      </c>
      <c r="AH37" s="4">
        <v>30</v>
      </c>
      <c r="AI37" s="4">
        <v>31</v>
      </c>
      <c r="AJ37" s="30" t="s">
        <v>20</v>
      </c>
      <c r="AK37" s="30" t="s">
        <v>21</v>
      </c>
      <c r="AL37" s="30" t="s">
        <v>22</v>
      </c>
      <c r="AM37" s="30" t="s">
        <v>23</v>
      </c>
      <c r="AN37" s="31" t="s">
        <v>24</v>
      </c>
      <c r="AO37" s="31" t="s">
        <v>25</v>
      </c>
    </row>
    <row r="38" spans="1:44" s="1" customFormat="1" ht="30" customHeight="1">
      <c r="A38" s="75">
        <v>1</v>
      </c>
      <c r="B38" s="133" t="s">
        <v>417</v>
      </c>
      <c r="C38" s="134" t="s">
        <v>418</v>
      </c>
      <c r="D38" s="135" t="s">
        <v>74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v>0</v>
      </c>
      <c r="AK38" s="32">
        <f>COUNTIF(F38:AJ38,"D")</f>
        <v>0</v>
      </c>
      <c r="AL38" s="32">
        <f>COUNTIF(G38:AK38,"ĐP")</f>
        <v>0</v>
      </c>
      <c r="AM38" s="32">
        <f>COUNTIF(H38:AL38,"CT")</f>
        <v>0</v>
      </c>
      <c r="AN38" s="32">
        <f>COUNTIF(I38:AM38,"HT")</f>
        <v>0</v>
      </c>
      <c r="AO38" s="32">
        <f>COUNTIF(J38:AN38,"VK")</f>
        <v>0</v>
      </c>
      <c r="AP38" s="219"/>
      <c r="AQ38" s="220"/>
    </row>
    <row r="39" spans="1:44" s="1" customFormat="1" ht="30" customHeight="1">
      <c r="A39" s="75">
        <v>2</v>
      </c>
      <c r="B39" s="133" t="s">
        <v>419</v>
      </c>
      <c r="C39" s="134" t="s">
        <v>106</v>
      </c>
      <c r="D39" s="135" t="s">
        <v>95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32">
        <f t="shared" ref="AJ39:AJ62" si="3">COUNTIF(E39:AI39,"BT")</f>
        <v>0</v>
      </c>
      <c r="AK39" s="32">
        <f t="shared" ref="AK39:AK62" si="4">COUNTIF(F39:AJ39,"D")</f>
        <v>0</v>
      </c>
      <c r="AL39" s="32">
        <f t="shared" ref="AL39:AL62" si="5">COUNTIF(G39:AK39,"ĐP")</f>
        <v>0</v>
      </c>
      <c r="AM39" s="32">
        <f t="shared" ref="AM39:AM62" si="6">COUNTIF(H39:AL39,"CT")</f>
        <v>0</v>
      </c>
      <c r="AN39" s="32">
        <f t="shared" ref="AN39:AN62" si="7">COUNTIF(I39:AM39,"HT")</f>
        <v>0</v>
      </c>
      <c r="AO39" s="32">
        <f t="shared" ref="AO39:AO62" si="8">COUNTIF(J39:AN39,"VK")</f>
        <v>0</v>
      </c>
      <c r="AP39" s="25"/>
      <c r="AQ39" s="25"/>
    </row>
    <row r="40" spans="1:44" s="1" customFormat="1" ht="30" customHeight="1">
      <c r="A40" s="75">
        <v>3</v>
      </c>
      <c r="B40" s="133" t="s">
        <v>420</v>
      </c>
      <c r="C40" s="134" t="s">
        <v>51</v>
      </c>
      <c r="D40" s="135" t="s">
        <v>421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4" s="1" customFormat="1" ht="30" customHeight="1">
      <c r="A41" s="75">
        <v>4</v>
      </c>
      <c r="B41" s="133" t="s">
        <v>422</v>
      </c>
      <c r="C41" s="134" t="s">
        <v>423</v>
      </c>
      <c r="D41" s="135" t="s">
        <v>31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4" s="1" customFormat="1" ht="30" customHeight="1">
      <c r="A42" s="75">
        <v>5</v>
      </c>
      <c r="B42" s="133" t="s">
        <v>511</v>
      </c>
      <c r="C42" s="134" t="s">
        <v>512</v>
      </c>
      <c r="D42" s="135" t="s">
        <v>31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6</v>
      </c>
      <c r="B43" s="133" t="s">
        <v>424</v>
      </c>
      <c r="C43" s="134" t="s">
        <v>425</v>
      </c>
      <c r="D43" s="135" t="s">
        <v>52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7</v>
      </c>
      <c r="B44" s="133" t="s">
        <v>426</v>
      </c>
      <c r="C44" s="134" t="s">
        <v>46</v>
      </c>
      <c r="D44" s="135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8</v>
      </c>
      <c r="B45" s="133" t="s">
        <v>427</v>
      </c>
      <c r="C45" s="134" t="s">
        <v>428</v>
      </c>
      <c r="D45" s="135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9</v>
      </c>
      <c r="B46" s="133" t="s">
        <v>430</v>
      </c>
      <c r="C46" s="134" t="s">
        <v>431</v>
      </c>
      <c r="D46" s="135" t="s">
        <v>105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10</v>
      </c>
      <c r="B47" s="133" t="s">
        <v>432</v>
      </c>
      <c r="C47" s="134" t="s">
        <v>37</v>
      </c>
      <c r="D47" s="135" t="s">
        <v>433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11</v>
      </c>
      <c r="B48" s="133" t="s">
        <v>434</v>
      </c>
      <c r="C48" s="134" t="s">
        <v>401</v>
      </c>
      <c r="D48" s="135" t="s">
        <v>27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12</v>
      </c>
      <c r="B49" s="133" t="s">
        <v>435</v>
      </c>
      <c r="C49" s="134" t="s">
        <v>436</v>
      </c>
      <c r="D49" s="135" t="s">
        <v>107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13</v>
      </c>
      <c r="B50" s="133" t="s">
        <v>437</v>
      </c>
      <c r="C50" s="134" t="s">
        <v>77</v>
      </c>
      <c r="D50" s="135" t="s">
        <v>107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14</v>
      </c>
      <c r="B51" s="133" t="s">
        <v>438</v>
      </c>
      <c r="C51" s="134" t="s">
        <v>439</v>
      </c>
      <c r="D51" s="135" t="s">
        <v>107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19"/>
      <c r="AQ51" s="220"/>
    </row>
    <row r="52" spans="1:43" s="1" customFormat="1" ht="30" customHeight="1">
      <c r="A52" s="75">
        <v>15</v>
      </c>
      <c r="B52" s="133" t="s">
        <v>440</v>
      </c>
      <c r="C52" s="134" t="s">
        <v>441</v>
      </c>
      <c r="D52" s="13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1" customFormat="1" ht="30" customHeight="1">
      <c r="A53" s="75">
        <v>16</v>
      </c>
      <c r="B53" s="133" t="s">
        <v>442</v>
      </c>
      <c r="C53" s="134" t="s">
        <v>443</v>
      </c>
      <c r="D53" s="135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1" customFormat="1" ht="30" customHeight="1">
      <c r="A54" s="75">
        <v>17</v>
      </c>
      <c r="B54" s="133" t="s">
        <v>444</v>
      </c>
      <c r="C54" s="134" t="s">
        <v>30</v>
      </c>
      <c r="D54" s="135" t="s">
        <v>202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18</v>
      </c>
      <c r="B55" s="133" t="s">
        <v>445</v>
      </c>
      <c r="C55" s="134" t="s">
        <v>446</v>
      </c>
      <c r="D55" s="135" t="s">
        <v>68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19</v>
      </c>
      <c r="B56" s="133" t="s">
        <v>447</v>
      </c>
      <c r="C56" s="134" t="s">
        <v>448</v>
      </c>
      <c r="D56" s="135" t="s">
        <v>91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20</v>
      </c>
      <c r="B57" s="133" t="s">
        <v>449</v>
      </c>
      <c r="C57" s="134" t="s">
        <v>36</v>
      </c>
      <c r="D57" s="135" t="s">
        <v>71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21</v>
      </c>
      <c r="B58" s="133" t="s">
        <v>450</v>
      </c>
      <c r="C58" s="134" t="s">
        <v>36</v>
      </c>
      <c r="D58" s="135" t="s">
        <v>125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22</v>
      </c>
      <c r="B59" s="133" t="s">
        <v>451</v>
      </c>
      <c r="C59" s="134" t="s">
        <v>452</v>
      </c>
      <c r="D59" s="135" t="s">
        <v>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23</v>
      </c>
      <c r="B60" s="133" t="s">
        <v>453</v>
      </c>
      <c r="C60" s="134" t="s">
        <v>30</v>
      </c>
      <c r="D60" s="135" t="s">
        <v>94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24</v>
      </c>
      <c r="B61" s="133" t="s">
        <v>521</v>
      </c>
      <c r="C61" s="134" t="s">
        <v>70</v>
      </c>
      <c r="D61" s="135" t="s">
        <v>117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25</v>
      </c>
      <c r="B62" s="133" t="s">
        <v>454</v>
      </c>
      <c r="C62" s="134" t="s">
        <v>513</v>
      </c>
      <c r="D62" s="135" t="s">
        <v>138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ht="51" customHeight="1">
      <c r="A63" s="221" t="s">
        <v>12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76">
        <f t="shared" ref="AJ63:AO63" si="9">SUM(AJ38:AJ62)</f>
        <v>0</v>
      </c>
      <c r="AK63" s="76">
        <f t="shared" si="9"/>
        <v>0</v>
      </c>
      <c r="AL63" s="76">
        <f t="shared" si="9"/>
        <v>0</v>
      </c>
      <c r="AM63" s="76">
        <f t="shared" si="9"/>
        <v>0</v>
      </c>
      <c r="AN63" s="76">
        <f t="shared" si="9"/>
        <v>0</v>
      </c>
      <c r="AO63" s="76">
        <f t="shared" si="9"/>
        <v>0</v>
      </c>
    </row>
    <row r="64" spans="1:43" ht="15.75" customHeight="1">
      <c r="A64" s="26"/>
      <c r="B64" s="26"/>
      <c r="C64" s="211"/>
      <c r="D64" s="211"/>
      <c r="E64" s="33"/>
      <c r="H64" s="35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3:38" ht="15.75" customHeight="1">
      <c r="C65" s="73"/>
      <c r="D65" s="33"/>
      <c r="E65" s="33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3:38" ht="15.75" customHeight="1">
      <c r="C66" s="73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3:38" ht="15.75" customHeight="1">
      <c r="C67" s="211"/>
      <c r="D67" s="211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3:38" ht="15.75" customHeight="1">
      <c r="C68" s="211"/>
      <c r="D68" s="211"/>
      <c r="E68" s="211"/>
      <c r="F68" s="211"/>
      <c r="G68" s="21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3:38" ht="15.75" customHeight="1">
      <c r="C69" s="211"/>
      <c r="D69" s="211"/>
      <c r="E69" s="21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3:38" ht="15.75" customHeight="1">
      <c r="C70" s="211"/>
      <c r="D70" s="211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4:AI34"/>
    <mergeCell ref="A36:AI36"/>
    <mergeCell ref="C69:E69"/>
    <mergeCell ref="C70:D70"/>
    <mergeCell ref="C68:G68"/>
    <mergeCell ref="C37:D37"/>
    <mergeCell ref="AP38:AQ38"/>
    <mergeCell ref="AP51:AQ51"/>
    <mergeCell ref="A63:AI63"/>
    <mergeCell ref="C64:D64"/>
    <mergeCell ref="C67:D6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P25" sqref="P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163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2" t="s">
        <v>455</v>
      </c>
      <c r="C9" s="87" t="s">
        <v>456</v>
      </c>
      <c r="D9" s="88" t="s">
        <v>49</v>
      </c>
      <c r="E9" s="95"/>
      <c r="F9" s="85" t="s">
        <v>928</v>
      </c>
      <c r="G9" s="89"/>
      <c r="H9" s="85"/>
      <c r="I9" s="89"/>
      <c r="J9" s="89"/>
      <c r="K9" s="89"/>
      <c r="L9" s="89"/>
      <c r="M9" s="85"/>
      <c r="N9" s="89" t="s">
        <v>929</v>
      </c>
      <c r="O9" s="85"/>
      <c r="P9" s="85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  <c r="AB9" s="85"/>
      <c r="AC9" s="85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28" si="0">COUNTIF(E9:AI9,"P")+2*COUNTIF(F9:AJ9,"2P")</f>
        <v>0</v>
      </c>
      <c r="AL9" s="75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132" t="s">
        <v>457</v>
      </c>
      <c r="C10" s="87" t="s">
        <v>329</v>
      </c>
      <c r="D10" s="88" t="s">
        <v>50</v>
      </c>
      <c r="E10" s="95"/>
      <c r="F10" s="85"/>
      <c r="G10" s="89"/>
      <c r="H10" s="85"/>
      <c r="I10" s="89"/>
      <c r="J10" s="89"/>
      <c r="K10" s="89"/>
      <c r="L10" s="89"/>
      <c r="M10" s="85"/>
      <c r="N10" s="89"/>
      <c r="O10" s="85"/>
      <c r="P10" s="85"/>
      <c r="Q10" s="89"/>
      <c r="R10" s="89"/>
      <c r="S10" s="89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9"/>
      <c r="AE10" s="89"/>
      <c r="AF10" s="89"/>
      <c r="AG10" s="89"/>
      <c r="AH10" s="89"/>
      <c r="AI10" s="89"/>
      <c r="AJ10" s="75">
        <f t="shared" ref="AJ10:AJ28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132" t="s">
        <v>458</v>
      </c>
      <c r="C11" s="87" t="s">
        <v>90</v>
      </c>
      <c r="D11" s="88" t="s">
        <v>52</v>
      </c>
      <c r="E11" s="95"/>
      <c r="F11" s="85"/>
      <c r="G11" s="89"/>
      <c r="H11" s="85"/>
      <c r="I11" s="89"/>
      <c r="J11" s="89"/>
      <c r="K11" s="89"/>
      <c r="L11" s="89"/>
      <c r="M11" s="85"/>
      <c r="N11" s="89"/>
      <c r="O11" s="85"/>
      <c r="P11" s="85"/>
      <c r="Q11" s="89"/>
      <c r="R11" s="89"/>
      <c r="S11" s="89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132" t="s">
        <v>459</v>
      </c>
      <c r="C12" s="87" t="s">
        <v>104</v>
      </c>
      <c r="D12" s="88" t="s">
        <v>53</v>
      </c>
      <c r="E12" s="95"/>
      <c r="F12" s="85"/>
      <c r="G12" s="89"/>
      <c r="H12" s="85"/>
      <c r="I12" s="89"/>
      <c r="J12" s="89"/>
      <c r="K12" s="89"/>
      <c r="L12" s="89"/>
      <c r="M12" s="85"/>
      <c r="N12" s="89"/>
      <c r="O12" s="85"/>
      <c r="P12" s="85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132" t="s">
        <v>460</v>
      </c>
      <c r="C13" s="87" t="s">
        <v>461</v>
      </c>
      <c r="D13" s="88" t="s">
        <v>39</v>
      </c>
      <c r="E13" s="95"/>
      <c r="F13" s="85"/>
      <c r="G13" s="89"/>
      <c r="H13" s="85"/>
      <c r="I13" s="89"/>
      <c r="J13" s="89"/>
      <c r="K13" s="89"/>
      <c r="L13" s="89"/>
      <c r="M13" s="85"/>
      <c r="N13" s="89"/>
      <c r="O13" s="85"/>
      <c r="P13" s="85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132" t="s">
        <v>462</v>
      </c>
      <c r="C14" s="87" t="s">
        <v>124</v>
      </c>
      <c r="D14" s="88" t="s">
        <v>168</v>
      </c>
      <c r="E14" s="95"/>
      <c r="F14" s="85"/>
      <c r="G14" s="89"/>
      <c r="H14" s="85"/>
      <c r="I14" s="89"/>
      <c r="J14" s="89"/>
      <c r="K14" s="89"/>
      <c r="L14" s="89"/>
      <c r="M14" s="85"/>
      <c r="N14" s="89"/>
      <c r="O14" s="85" t="s">
        <v>10</v>
      </c>
      <c r="P14" s="85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1</v>
      </c>
      <c r="AM14" s="25"/>
      <c r="AN14" s="25"/>
      <c r="AO14" s="25"/>
    </row>
    <row r="15" spans="1:41" s="1" customFormat="1" ht="30" customHeight="1">
      <c r="A15" s="75">
        <v>7</v>
      </c>
      <c r="B15" s="132" t="s">
        <v>463</v>
      </c>
      <c r="C15" s="87" t="s">
        <v>30</v>
      </c>
      <c r="D15" s="88" t="s">
        <v>88</v>
      </c>
      <c r="E15" s="95"/>
      <c r="F15" s="85"/>
      <c r="G15" s="89"/>
      <c r="H15" s="85"/>
      <c r="I15" s="89"/>
      <c r="J15" s="89"/>
      <c r="K15" s="89"/>
      <c r="L15" s="89"/>
      <c r="M15" s="85"/>
      <c r="N15" s="89"/>
      <c r="O15" s="85"/>
      <c r="P15" s="85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132" t="s">
        <v>464</v>
      </c>
      <c r="C16" s="87" t="s">
        <v>465</v>
      </c>
      <c r="D16" s="88" t="s">
        <v>26</v>
      </c>
      <c r="E16" s="96"/>
      <c r="F16" s="85"/>
      <c r="G16" s="93"/>
      <c r="H16" s="85"/>
      <c r="I16" s="93"/>
      <c r="J16" s="93"/>
      <c r="K16" s="93"/>
      <c r="L16" s="93"/>
      <c r="M16" s="85" t="s">
        <v>9</v>
      </c>
      <c r="N16" s="93"/>
      <c r="O16" s="85"/>
      <c r="P16" s="85"/>
      <c r="Q16" s="93"/>
      <c r="R16" s="93"/>
      <c r="S16" s="9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1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132" t="s">
        <v>466</v>
      </c>
      <c r="C17" s="87" t="s">
        <v>43</v>
      </c>
      <c r="D17" s="88" t="s">
        <v>26</v>
      </c>
      <c r="E17" s="96"/>
      <c r="F17" s="85"/>
      <c r="G17" s="93"/>
      <c r="H17" s="85"/>
      <c r="I17" s="93"/>
      <c r="J17" s="93"/>
      <c r="K17" s="93"/>
      <c r="L17" s="93"/>
      <c r="M17" s="85"/>
      <c r="N17" s="93"/>
      <c r="O17" s="85"/>
      <c r="P17" s="85"/>
      <c r="Q17" s="93"/>
      <c r="R17" s="93"/>
      <c r="S17" s="9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75">
        <v>10</v>
      </c>
      <c r="B18" s="132" t="s">
        <v>467</v>
      </c>
      <c r="C18" s="87" t="s">
        <v>256</v>
      </c>
      <c r="D18" s="88" t="s">
        <v>54</v>
      </c>
      <c r="E18" s="95"/>
      <c r="F18" s="85"/>
      <c r="G18" s="89"/>
      <c r="H18" s="85"/>
      <c r="I18" s="89"/>
      <c r="J18" s="89"/>
      <c r="K18" s="89"/>
      <c r="L18" s="89"/>
      <c r="M18" s="85"/>
      <c r="N18" s="89"/>
      <c r="O18" s="85"/>
      <c r="P18" s="85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30" customHeight="1">
      <c r="A19" s="75">
        <v>11</v>
      </c>
      <c r="B19" s="132" t="s">
        <v>468</v>
      </c>
      <c r="C19" s="87" t="s">
        <v>469</v>
      </c>
      <c r="D19" s="88" t="s">
        <v>105</v>
      </c>
      <c r="E19" s="95"/>
      <c r="F19" s="85"/>
      <c r="G19" s="89"/>
      <c r="H19" s="85"/>
      <c r="I19" s="89"/>
      <c r="J19" s="89"/>
      <c r="K19" s="89"/>
      <c r="L19" s="89"/>
      <c r="M19" s="85" t="s">
        <v>9</v>
      </c>
      <c r="N19" s="89"/>
      <c r="O19" s="85"/>
      <c r="P19" s="85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9"/>
      <c r="AE19" s="89"/>
      <c r="AF19" s="89"/>
      <c r="AG19" s="89"/>
      <c r="AH19" s="89"/>
      <c r="AI19" s="89"/>
      <c r="AJ19" s="75">
        <f t="shared" si="2"/>
        <v>0</v>
      </c>
      <c r="AK19" s="75">
        <f t="shared" si="0"/>
        <v>1</v>
      </c>
      <c r="AL19" s="75">
        <f t="shared" si="1"/>
        <v>0</v>
      </c>
      <c r="AM19" s="25"/>
      <c r="AN19" s="25"/>
      <c r="AO19" s="25"/>
    </row>
    <row r="20" spans="1:44" s="1" customFormat="1" ht="30" customHeight="1">
      <c r="A20" s="75">
        <v>12</v>
      </c>
      <c r="B20" s="132" t="s">
        <v>470</v>
      </c>
      <c r="C20" s="87" t="s">
        <v>46</v>
      </c>
      <c r="D20" s="88" t="s">
        <v>244</v>
      </c>
      <c r="E20" s="95"/>
      <c r="F20" s="85"/>
      <c r="G20" s="89"/>
      <c r="H20" s="85"/>
      <c r="I20" s="89"/>
      <c r="J20" s="89"/>
      <c r="K20" s="89"/>
      <c r="L20" s="89"/>
      <c r="M20" s="85"/>
      <c r="N20" s="89"/>
      <c r="O20" s="85"/>
      <c r="P20" s="85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9"/>
      <c r="AE20" s="89"/>
      <c r="AF20" s="89"/>
      <c r="AG20" s="89"/>
      <c r="AH20" s="89"/>
      <c r="AI20" s="89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25"/>
      <c r="AN20" s="25"/>
      <c r="AO20" s="25"/>
    </row>
    <row r="21" spans="1:44" s="1" customFormat="1" ht="30" customHeight="1">
      <c r="A21" s="75">
        <v>13</v>
      </c>
      <c r="B21" s="132" t="s">
        <v>471</v>
      </c>
      <c r="C21" s="87" t="s">
        <v>472</v>
      </c>
      <c r="D21" s="88" t="s">
        <v>266</v>
      </c>
      <c r="E21" s="94"/>
      <c r="F21" s="85"/>
      <c r="G21" s="94"/>
      <c r="H21" s="85"/>
      <c r="I21" s="94"/>
      <c r="J21" s="94"/>
      <c r="K21" s="94"/>
      <c r="L21" s="94"/>
      <c r="M21" s="85"/>
      <c r="N21" s="94"/>
      <c r="O21" s="85"/>
      <c r="P21" s="85"/>
      <c r="Q21" s="94"/>
      <c r="R21" s="94"/>
      <c r="S21" s="94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94"/>
      <c r="AE21" s="94"/>
      <c r="AF21" s="94"/>
      <c r="AG21" s="94"/>
      <c r="AH21" s="94"/>
      <c r="AI21" s="94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25"/>
      <c r="AN21" s="25"/>
      <c r="AO21" s="25"/>
    </row>
    <row r="22" spans="1:44" s="1" customFormat="1" ht="30" customHeight="1">
      <c r="A22" s="75">
        <v>14</v>
      </c>
      <c r="B22" s="132" t="s">
        <v>473</v>
      </c>
      <c r="C22" s="87" t="s">
        <v>474</v>
      </c>
      <c r="D22" s="88" t="s">
        <v>97</v>
      </c>
      <c r="E22" s="95"/>
      <c r="F22" s="85"/>
      <c r="G22" s="89"/>
      <c r="H22" s="85"/>
      <c r="I22" s="89" t="s">
        <v>8</v>
      </c>
      <c r="J22" s="89"/>
      <c r="K22" s="89"/>
      <c r="L22" s="89"/>
      <c r="M22" s="85"/>
      <c r="N22" s="89"/>
      <c r="O22" s="85"/>
      <c r="P22" s="85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9"/>
      <c r="AE22" s="89"/>
      <c r="AF22" s="89"/>
      <c r="AG22" s="89"/>
      <c r="AH22" s="89"/>
      <c r="AI22" s="89"/>
      <c r="AJ22" s="75">
        <f t="shared" si="2"/>
        <v>1</v>
      </c>
      <c r="AK22" s="75">
        <f t="shared" si="0"/>
        <v>0</v>
      </c>
      <c r="AL22" s="75">
        <f t="shared" si="1"/>
        <v>0</v>
      </c>
      <c r="AM22" s="219"/>
      <c r="AN22" s="220"/>
      <c r="AO22" s="25"/>
    </row>
    <row r="23" spans="1:44" s="1" customFormat="1" ht="30" customHeight="1">
      <c r="A23" s="98">
        <v>15</v>
      </c>
      <c r="B23" s="132" t="s">
        <v>475</v>
      </c>
      <c r="C23" s="87" t="s">
        <v>476</v>
      </c>
      <c r="D23" s="88" t="s">
        <v>80</v>
      </c>
      <c r="E23" s="95"/>
      <c r="F23" s="85"/>
      <c r="G23" s="89"/>
      <c r="H23" s="85"/>
      <c r="I23" s="89"/>
      <c r="J23" s="89"/>
      <c r="K23" s="89"/>
      <c r="L23" s="89"/>
      <c r="M23" s="85"/>
      <c r="N23" s="89"/>
      <c r="O23" s="85"/>
      <c r="P23" s="85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9"/>
      <c r="AE23" s="89"/>
      <c r="AF23" s="89"/>
      <c r="AG23" s="89"/>
      <c r="AH23" s="89"/>
      <c r="AI23" s="89"/>
      <c r="AJ23" s="179">
        <f t="shared" ref="AJ23:AJ25" si="3">COUNTIF(E23:AI23,"K")+2*COUNTIF(E23:AI23,"2K")+COUNTIF(E23:AI23,"TK")+COUNTIF(E23:AI23,"KT")</f>
        <v>0</v>
      </c>
      <c r="AK23" s="179">
        <f t="shared" ref="AK23:AK25" si="4">COUNTIF(E23:AI23,"P")+2*COUNTIF(F23:AJ23,"2P")</f>
        <v>0</v>
      </c>
      <c r="AL23" s="179">
        <f t="shared" ref="AL23:AL25" si="5">COUNTIF(E23:AI23,"T")+2*COUNTIF(E23:AI23,"2T")+COUNTIF(E23:AI23,"TK")+COUNTIF(E23:AI23,"KT")</f>
        <v>0</v>
      </c>
      <c r="AM23" s="102"/>
      <c r="AN23" s="99"/>
      <c r="AO23" s="25"/>
    </row>
    <row r="24" spans="1:44" s="1" customFormat="1" ht="30" customHeight="1">
      <c r="A24" s="98">
        <v>16</v>
      </c>
      <c r="B24" s="132" t="s">
        <v>477</v>
      </c>
      <c r="C24" s="87" t="s">
        <v>478</v>
      </c>
      <c r="D24" s="88" t="s">
        <v>81</v>
      </c>
      <c r="E24" s="95"/>
      <c r="F24" s="85"/>
      <c r="G24" s="89"/>
      <c r="H24" s="85"/>
      <c r="I24" s="89"/>
      <c r="J24" s="89"/>
      <c r="K24" s="89"/>
      <c r="L24" s="89"/>
      <c r="M24" s="85"/>
      <c r="N24" s="89"/>
      <c r="O24" s="85"/>
      <c r="P24" s="85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9"/>
      <c r="AH24" s="89"/>
      <c r="AI24" s="89"/>
      <c r="AJ24" s="179">
        <f t="shared" si="3"/>
        <v>0</v>
      </c>
      <c r="AK24" s="179">
        <f t="shared" si="4"/>
        <v>0</v>
      </c>
      <c r="AL24" s="179">
        <f t="shared" si="5"/>
        <v>0</v>
      </c>
      <c r="AM24" s="102"/>
      <c r="AN24" s="99"/>
      <c r="AO24" s="25"/>
    </row>
    <row r="25" spans="1:44" s="1" customFormat="1" ht="30" customHeight="1">
      <c r="A25" s="98">
        <v>17</v>
      </c>
      <c r="B25" s="132" t="s">
        <v>479</v>
      </c>
      <c r="C25" s="87" t="s">
        <v>64</v>
      </c>
      <c r="D25" s="88" t="s">
        <v>480</v>
      </c>
      <c r="E25" s="95"/>
      <c r="F25" s="85"/>
      <c r="G25" s="89"/>
      <c r="H25" s="85"/>
      <c r="I25" s="89"/>
      <c r="J25" s="89"/>
      <c r="K25" s="89"/>
      <c r="L25" s="89"/>
      <c r="M25" s="85" t="s">
        <v>9</v>
      </c>
      <c r="N25" s="89"/>
      <c r="O25" s="85"/>
      <c r="P25" s="85" t="s">
        <v>9</v>
      </c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9"/>
      <c r="AE25" s="89"/>
      <c r="AF25" s="89"/>
      <c r="AG25" s="89"/>
      <c r="AH25" s="89"/>
      <c r="AI25" s="89"/>
      <c r="AJ25" s="179">
        <f t="shared" si="3"/>
        <v>0</v>
      </c>
      <c r="AK25" s="179">
        <f t="shared" si="4"/>
        <v>2</v>
      </c>
      <c r="AL25" s="179">
        <f t="shared" si="5"/>
        <v>0</v>
      </c>
      <c r="AM25" s="102"/>
      <c r="AN25" s="99"/>
      <c r="AO25" s="25"/>
    </row>
    <row r="26" spans="1:44" s="1" customFormat="1" ht="30" customHeight="1">
      <c r="A26" s="98">
        <v>18</v>
      </c>
      <c r="B26" s="82"/>
      <c r="C26" s="82"/>
      <c r="D26" s="82"/>
      <c r="E26" s="95"/>
      <c r="F26" s="85"/>
      <c r="G26" s="89"/>
      <c r="H26" s="85"/>
      <c r="I26" s="89"/>
      <c r="J26" s="89"/>
      <c r="K26" s="89"/>
      <c r="L26" s="89"/>
      <c r="M26" s="85"/>
      <c r="N26" s="89"/>
      <c r="O26" s="85"/>
      <c r="P26" s="85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9"/>
      <c r="AE26" s="89"/>
      <c r="AF26" s="89"/>
      <c r="AG26" s="89"/>
      <c r="AH26" s="89"/>
      <c r="AI26" s="89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25"/>
      <c r="AN26" s="25"/>
      <c r="AO26" s="25"/>
    </row>
    <row r="27" spans="1:44" s="1" customFormat="1" ht="30" customHeight="1">
      <c r="A27" s="98">
        <v>19</v>
      </c>
      <c r="B27" s="82"/>
      <c r="C27" s="110"/>
      <c r="D27" s="110"/>
      <c r="E27" s="95"/>
      <c r="F27" s="85"/>
      <c r="G27" s="89"/>
      <c r="H27" s="89"/>
      <c r="I27" s="89"/>
      <c r="J27" s="89"/>
      <c r="K27" s="89"/>
      <c r="L27" s="89"/>
      <c r="M27" s="85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9"/>
      <c r="AE27" s="89"/>
      <c r="AF27" s="89"/>
      <c r="AG27" s="89"/>
      <c r="AH27" s="89"/>
      <c r="AI27" s="89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4" s="1" customFormat="1" ht="30" customHeight="1">
      <c r="A28" s="98">
        <v>20</v>
      </c>
      <c r="B28" s="82"/>
      <c r="C28" s="82"/>
      <c r="D28" s="82"/>
      <c r="E28" s="95"/>
      <c r="F28" s="85"/>
      <c r="G28" s="89"/>
      <c r="H28" s="89"/>
      <c r="I28" s="89"/>
      <c r="J28" s="89"/>
      <c r="K28" s="89"/>
      <c r="L28" s="89"/>
      <c r="M28" s="85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9"/>
      <c r="AE28" s="89"/>
      <c r="AF28" s="89"/>
      <c r="AG28" s="89"/>
      <c r="AH28" s="89"/>
      <c r="AI28" s="89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25"/>
      <c r="AN28" s="25"/>
      <c r="AO28" s="25"/>
    </row>
    <row r="29" spans="1:44" s="1" customFormat="1" ht="48" customHeight="1">
      <c r="A29" s="221" t="s">
        <v>12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76">
        <f>SUM(AJ9:AJ28)</f>
        <v>1</v>
      </c>
      <c r="AK29" s="76">
        <f>SUM(AK9:AK28)</f>
        <v>4</v>
      </c>
      <c r="AL29" s="76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222" t="s">
        <v>13</v>
      </c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4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75" t="s">
        <v>5</v>
      </c>
      <c r="B32" s="74"/>
      <c r="C32" s="214" t="s">
        <v>7</v>
      </c>
      <c r="D32" s="21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75">
        <v>1</v>
      </c>
      <c r="B33" s="132" t="s">
        <v>455</v>
      </c>
      <c r="C33" s="87" t="s">
        <v>456</v>
      </c>
      <c r="D33" s="88" t="s">
        <v>49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219"/>
      <c r="AQ33" s="220"/>
    </row>
    <row r="34" spans="1:43" s="1" customFormat="1" ht="30" customHeight="1">
      <c r="A34" s="75">
        <v>2</v>
      </c>
      <c r="B34" s="132" t="s">
        <v>457</v>
      </c>
      <c r="C34" s="87" t="s">
        <v>329</v>
      </c>
      <c r="D34" s="88" t="s">
        <v>50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75">
        <v>3</v>
      </c>
      <c r="B35" s="132" t="s">
        <v>458</v>
      </c>
      <c r="C35" s="87" t="s">
        <v>90</v>
      </c>
      <c r="D35" s="88" t="s">
        <v>52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75">
        <v>4</v>
      </c>
      <c r="B36" s="132" t="s">
        <v>459</v>
      </c>
      <c r="C36" s="87" t="s">
        <v>104</v>
      </c>
      <c r="D36" s="88" t="s">
        <v>53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75">
        <v>5</v>
      </c>
      <c r="B37" s="132" t="s">
        <v>460</v>
      </c>
      <c r="C37" s="87" t="s">
        <v>461</v>
      </c>
      <c r="D37" s="88" t="s">
        <v>39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75">
        <v>6</v>
      </c>
      <c r="B38" s="132" t="s">
        <v>462</v>
      </c>
      <c r="C38" s="87" t="s">
        <v>124</v>
      </c>
      <c r="D38" s="88" t="s">
        <v>168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75">
        <v>7</v>
      </c>
      <c r="B39" s="132" t="s">
        <v>463</v>
      </c>
      <c r="C39" s="87" t="s">
        <v>30</v>
      </c>
      <c r="D39" s="88" t="s">
        <v>88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75">
        <v>8</v>
      </c>
      <c r="B40" s="132" t="s">
        <v>464</v>
      </c>
      <c r="C40" s="87" t="s">
        <v>465</v>
      </c>
      <c r="D40" s="88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75">
        <v>9</v>
      </c>
      <c r="B41" s="132" t="s">
        <v>466</v>
      </c>
      <c r="C41" s="87" t="s">
        <v>43</v>
      </c>
      <c r="D41" s="88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75">
        <v>10</v>
      </c>
      <c r="B42" s="132" t="s">
        <v>467</v>
      </c>
      <c r="C42" s="87" t="s">
        <v>256</v>
      </c>
      <c r="D42" s="88" t="s">
        <v>54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75">
        <v>11</v>
      </c>
      <c r="B43" s="132" t="s">
        <v>468</v>
      </c>
      <c r="C43" s="87" t="s">
        <v>469</v>
      </c>
      <c r="D43" s="88" t="s">
        <v>105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75">
        <v>12</v>
      </c>
      <c r="B44" s="132" t="s">
        <v>470</v>
      </c>
      <c r="C44" s="87" t="s">
        <v>46</v>
      </c>
      <c r="D44" s="88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75">
        <v>13</v>
      </c>
      <c r="B45" s="132" t="s">
        <v>471</v>
      </c>
      <c r="C45" s="87" t="s">
        <v>472</v>
      </c>
      <c r="D45" s="88" t="s">
        <v>266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75">
        <v>14</v>
      </c>
      <c r="B46" s="132" t="s">
        <v>473</v>
      </c>
      <c r="C46" s="87" t="s">
        <v>474</v>
      </c>
      <c r="D46" s="88" t="s">
        <v>97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19"/>
      <c r="AQ46" s="220"/>
    </row>
    <row r="47" spans="1:43" s="1" customFormat="1" ht="30" customHeight="1">
      <c r="A47" s="75">
        <v>15</v>
      </c>
      <c r="B47" s="132" t="s">
        <v>475</v>
      </c>
      <c r="C47" s="87" t="s">
        <v>476</v>
      </c>
      <c r="D47" s="88" t="s">
        <v>80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75">
        <v>16</v>
      </c>
      <c r="B48" s="132" t="s">
        <v>477</v>
      </c>
      <c r="C48" s="87" t="s">
        <v>478</v>
      </c>
      <c r="D48" s="88" t="s">
        <v>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75">
        <v>17</v>
      </c>
      <c r="B49" s="132" t="s">
        <v>479</v>
      </c>
      <c r="C49" s="87" t="s">
        <v>64</v>
      </c>
      <c r="D49" s="88" t="s">
        <v>480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75">
        <v>18</v>
      </c>
      <c r="B50" s="82"/>
      <c r="C50" s="82"/>
      <c r="D50" s="82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75">
        <v>19</v>
      </c>
      <c r="B51" s="74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75">
        <v>20</v>
      </c>
      <c r="B52" s="74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75">
        <v>21</v>
      </c>
      <c r="B53" s="74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75">
        <v>22</v>
      </c>
      <c r="B54" s="74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75">
        <v>23</v>
      </c>
      <c r="B55" s="74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75">
        <v>24</v>
      </c>
      <c r="B56" s="74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75">
        <v>25</v>
      </c>
      <c r="B57" s="74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75">
        <v>26</v>
      </c>
      <c r="B58" s="74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75">
        <v>27</v>
      </c>
      <c r="B59" s="74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75">
        <v>28</v>
      </c>
      <c r="B60" s="74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75">
        <v>29</v>
      </c>
      <c r="B61" s="7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75">
        <v>30</v>
      </c>
      <c r="B62" s="7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75">
        <v>31</v>
      </c>
      <c r="B63" s="7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75">
        <v>32</v>
      </c>
      <c r="B64" s="7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75">
        <v>33</v>
      </c>
      <c r="B65" s="74"/>
      <c r="C65" s="9"/>
      <c r="D65" s="10"/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75">
        <v>34</v>
      </c>
      <c r="B66" s="7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221" t="s">
        <v>12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76">
        <f t="shared" ref="AJ67:AO67" si="12">SUM(AJ33:AJ66)</f>
        <v>0</v>
      </c>
      <c r="AK67" s="76">
        <f t="shared" si="12"/>
        <v>0</v>
      </c>
      <c r="AL67" s="76">
        <f t="shared" si="12"/>
        <v>0</v>
      </c>
      <c r="AM67" s="76">
        <f t="shared" si="12"/>
        <v>0</v>
      </c>
      <c r="AN67" s="76">
        <f t="shared" si="12"/>
        <v>0</v>
      </c>
      <c r="AO67" s="76">
        <f t="shared" si="12"/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"/>
  <sheetViews>
    <sheetView zoomScale="55" zoomScaleNormal="55" workbookViewId="0">
      <selection activeCell="P10" sqref="P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514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86" t="s">
        <v>490</v>
      </c>
      <c r="C9" s="87" t="s">
        <v>491</v>
      </c>
      <c r="D9" s="88" t="s">
        <v>50</v>
      </c>
      <c r="E9" s="95"/>
      <c r="F9" s="89"/>
      <c r="G9" s="85" t="s">
        <v>929</v>
      </c>
      <c r="H9" s="89"/>
      <c r="I9" s="89"/>
      <c r="J9" s="89"/>
      <c r="K9" s="89"/>
      <c r="L9" s="89"/>
      <c r="M9" s="89"/>
      <c r="N9" s="89" t="s">
        <v>929</v>
      </c>
      <c r="O9" s="89"/>
      <c r="P9" s="89" t="s">
        <v>929</v>
      </c>
      <c r="Q9" s="89"/>
      <c r="R9" s="89"/>
      <c r="S9" s="89"/>
      <c r="T9" s="89"/>
      <c r="U9" s="89"/>
      <c r="V9" s="89"/>
      <c r="W9" s="89"/>
      <c r="X9" s="85"/>
      <c r="Y9" s="85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75">
        <f>COUNTIF(E9:AI9,"K")+2*COUNTIF(E9:AI9,"2K")+COUNTIF(E9:AI9,"TK")+COUNTIF(E9:AI9,"KT")</f>
        <v>0</v>
      </c>
      <c r="AK9" s="75">
        <f t="shared" ref="AK9:AK18" si="0">COUNTIF(E9:AI9,"P")+2*COUNTIF(F9:AJ9,"2P")</f>
        <v>0</v>
      </c>
      <c r="AL9" s="75">
        <f t="shared" ref="AL9:AL1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5">
        <v>2</v>
      </c>
      <c r="B10" s="86" t="s">
        <v>492</v>
      </c>
      <c r="C10" s="87" t="s">
        <v>493</v>
      </c>
      <c r="D10" s="88" t="s">
        <v>95</v>
      </c>
      <c r="E10" s="95"/>
      <c r="F10" s="89" t="s">
        <v>9</v>
      </c>
      <c r="G10" s="85"/>
      <c r="H10" s="89"/>
      <c r="I10" s="89"/>
      <c r="J10" s="89"/>
      <c r="K10" s="89"/>
      <c r="L10" s="89"/>
      <c r="M10" s="89" t="s">
        <v>9</v>
      </c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5"/>
      <c r="Y10" s="85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75">
        <f t="shared" ref="AJ10:AJ18" si="2">COUNTIF(E10:AI10,"K")+2*COUNTIF(E10:AI10,"2K")+COUNTIF(E10:AI10,"TK")+COUNTIF(E10:AI10,"KT")</f>
        <v>0</v>
      </c>
      <c r="AK10" s="75">
        <f t="shared" si="0"/>
        <v>2</v>
      </c>
      <c r="AL10" s="75">
        <f t="shared" si="1"/>
        <v>0</v>
      </c>
      <c r="AM10" s="25"/>
      <c r="AN10" s="25"/>
      <c r="AO10" s="25"/>
    </row>
    <row r="11" spans="1:41" s="1" customFormat="1" ht="30" customHeight="1">
      <c r="A11" s="75">
        <v>3</v>
      </c>
      <c r="B11" s="86" t="s">
        <v>494</v>
      </c>
      <c r="C11" s="87" t="s">
        <v>495</v>
      </c>
      <c r="D11" s="88" t="s">
        <v>53</v>
      </c>
      <c r="E11" s="95"/>
      <c r="F11" s="89"/>
      <c r="G11" s="8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5"/>
      <c r="Y11" s="85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25"/>
      <c r="AN11" s="25"/>
      <c r="AO11" s="25"/>
    </row>
    <row r="12" spans="1:41" s="1" customFormat="1" ht="30" customHeight="1">
      <c r="A12" s="75">
        <v>4</v>
      </c>
      <c r="B12" s="86" t="s">
        <v>496</v>
      </c>
      <c r="C12" s="87" t="s">
        <v>497</v>
      </c>
      <c r="D12" s="88" t="s">
        <v>54</v>
      </c>
      <c r="E12" s="95"/>
      <c r="F12" s="89"/>
      <c r="G12" s="85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5"/>
      <c r="Y12" s="85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25"/>
      <c r="AN12" s="25"/>
      <c r="AO12" s="25"/>
    </row>
    <row r="13" spans="1:41" s="1" customFormat="1" ht="30" customHeight="1">
      <c r="A13" s="75">
        <v>5</v>
      </c>
      <c r="B13" s="86" t="s">
        <v>498</v>
      </c>
      <c r="C13" s="87" t="s">
        <v>499</v>
      </c>
      <c r="D13" s="88" t="s">
        <v>500</v>
      </c>
      <c r="E13" s="95"/>
      <c r="F13" s="89"/>
      <c r="G13" s="85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5"/>
      <c r="Y13" s="85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25"/>
      <c r="AN13" s="25"/>
      <c r="AO13" s="25"/>
    </row>
    <row r="14" spans="1:41" s="1" customFormat="1" ht="30" customHeight="1">
      <c r="A14" s="75">
        <v>6</v>
      </c>
      <c r="B14" s="86" t="s">
        <v>501</v>
      </c>
      <c r="C14" s="87" t="s">
        <v>502</v>
      </c>
      <c r="D14" s="88" t="s">
        <v>92</v>
      </c>
      <c r="E14" s="95"/>
      <c r="F14" s="89"/>
      <c r="G14" s="85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5"/>
      <c r="Y14" s="85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25"/>
      <c r="AN14" s="25"/>
      <c r="AO14" s="25"/>
    </row>
    <row r="15" spans="1:41" s="1" customFormat="1" ht="30" customHeight="1">
      <c r="A15" s="75">
        <v>7</v>
      </c>
      <c r="B15" s="86" t="s">
        <v>481</v>
      </c>
      <c r="C15" s="87" t="s">
        <v>482</v>
      </c>
      <c r="D15" s="88" t="s">
        <v>80</v>
      </c>
      <c r="E15" s="95"/>
      <c r="F15" s="89"/>
      <c r="G15" s="85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5"/>
      <c r="Y15" s="8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25"/>
      <c r="AN15" s="25"/>
      <c r="AO15" s="25"/>
    </row>
    <row r="16" spans="1:41" s="1" customFormat="1" ht="30" customHeight="1">
      <c r="A16" s="75">
        <v>8</v>
      </c>
      <c r="B16" s="86" t="s">
        <v>483</v>
      </c>
      <c r="C16" s="87" t="s">
        <v>110</v>
      </c>
      <c r="D16" s="88" t="s">
        <v>484</v>
      </c>
      <c r="E16" s="96"/>
      <c r="F16" s="93"/>
      <c r="G16" s="85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5"/>
      <c r="Y16" s="8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25"/>
      <c r="AN16" s="25"/>
      <c r="AO16" s="25"/>
    </row>
    <row r="17" spans="1:44" s="1" customFormat="1" ht="30" customHeight="1">
      <c r="A17" s="75">
        <v>9</v>
      </c>
      <c r="B17" s="86" t="s">
        <v>485</v>
      </c>
      <c r="C17" s="87" t="s">
        <v>486</v>
      </c>
      <c r="D17" s="88" t="s">
        <v>94</v>
      </c>
      <c r="E17" s="96"/>
      <c r="F17" s="93"/>
      <c r="G17" s="8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5"/>
      <c r="Y17" s="8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75">
        <f t="shared" si="2"/>
        <v>0</v>
      </c>
      <c r="AK17" s="75">
        <f t="shared" si="0"/>
        <v>0</v>
      </c>
      <c r="AL17" s="75">
        <f t="shared" si="1"/>
        <v>0</v>
      </c>
      <c r="AM17" s="25"/>
      <c r="AN17" s="25"/>
      <c r="AO17" s="25"/>
    </row>
    <row r="18" spans="1:44" s="1" customFormat="1" ht="30" customHeight="1">
      <c r="A18" s="83">
        <v>10</v>
      </c>
      <c r="B18" s="86" t="s">
        <v>487</v>
      </c>
      <c r="C18" s="87" t="s">
        <v>488</v>
      </c>
      <c r="D18" s="88" t="s">
        <v>489</v>
      </c>
      <c r="E18" s="95"/>
      <c r="F18" s="89"/>
      <c r="G18" s="85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5"/>
      <c r="Y18" s="85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25"/>
      <c r="AN18" s="25"/>
      <c r="AO18" s="25"/>
    </row>
    <row r="19" spans="1:44" s="1" customFormat="1" ht="48" customHeight="1">
      <c r="A19" s="221" t="s">
        <v>12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76">
        <f>SUM(AJ9:AJ18)</f>
        <v>0</v>
      </c>
      <c r="AK19" s="76">
        <f>SUM(AK9:AK18)</f>
        <v>2</v>
      </c>
      <c r="AL19" s="76">
        <f>SUM(AL9:AL18)</f>
        <v>0</v>
      </c>
      <c r="AM19" s="27"/>
      <c r="AN19" s="26"/>
      <c r="AO19" s="26"/>
      <c r="AP19" s="33"/>
      <c r="AQ19"/>
      <c r="AR19"/>
    </row>
    <row r="20" spans="1:44" s="1" customFormat="1" ht="30" customHeight="1">
      <c r="A20" s="11"/>
      <c r="B20" s="11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1"/>
      <c r="AK20" s="11"/>
      <c r="AL20" s="11"/>
      <c r="AM20" s="27"/>
      <c r="AN20" s="25"/>
      <c r="AO20" s="25"/>
    </row>
    <row r="21" spans="1:44" s="1" customFormat="1" ht="41.25" customHeight="1">
      <c r="A21" s="222" t="s">
        <v>13</v>
      </c>
      <c r="B21" s="222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4"/>
      <c r="AJ21" s="28" t="s">
        <v>14</v>
      </c>
      <c r="AK21" s="28" t="s">
        <v>15</v>
      </c>
      <c r="AL21" s="28" t="s">
        <v>16</v>
      </c>
      <c r="AM21" s="29" t="s">
        <v>17</v>
      </c>
      <c r="AN21" s="29" t="s">
        <v>18</v>
      </c>
      <c r="AO21" s="29" t="s">
        <v>19</v>
      </c>
    </row>
    <row r="22" spans="1:44" s="1" customFormat="1" ht="30" customHeight="1">
      <c r="A22" s="75" t="s">
        <v>5</v>
      </c>
      <c r="B22" s="74"/>
      <c r="C22" s="214" t="s">
        <v>7</v>
      </c>
      <c r="D22" s="215"/>
      <c r="E22" s="4">
        <v>1</v>
      </c>
      <c r="F22" s="4">
        <v>2</v>
      </c>
      <c r="G22" s="4">
        <v>3</v>
      </c>
      <c r="H22" s="4">
        <v>4</v>
      </c>
      <c r="I22" s="4">
        <v>5</v>
      </c>
      <c r="J22" s="4">
        <v>6</v>
      </c>
      <c r="K22" s="4">
        <v>7</v>
      </c>
      <c r="L22" s="4">
        <v>8</v>
      </c>
      <c r="M22" s="4">
        <v>9</v>
      </c>
      <c r="N22" s="4">
        <v>10</v>
      </c>
      <c r="O22" s="4">
        <v>11</v>
      </c>
      <c r="P22" s="4">
        <v>12</v>
      </c>
      <c r="Q22" s="4">
        <v>13</v>
      </c>
      <c r="R22" s="4">
        <v>14</v>
      </c>
      <c r="S22" s="4">
        <v>15</v>
      </c>
      <c r="T22" s="4">
        <v>16</v>
      </c>
      <c r="U22" s="4">
        <v>17</v>
      </c>
      <c r="V22" s="4">
        <v>18</v>
      </c>
      <c r="W22" s="4">
        <v>19</v>
      </c>
      <c r="X22" s="4">
        <v>20</v>
      </c>
      <c r="Y22" s="4">
        <v>21</v>
      </c>
      <c r="Z22" s="4">
        <v>22</v>
      </c>
      <c r="AA22" s="4">
        <v>23</v>
      </c>
      <c r="AB22" s="4">
        <v>24</v>
      </c>
      <c r="AC22" s="4">
        <v>25</v>
      </c>
      <c r="AD22" s="4">
        <v>26</v>
      </c>
      <c r="AE22" s="4">
        <v>27</v>
      </c>
      <c r="AF22" s="4">
        <v>28</v>
      </c>
      <c r="AG22" s="4">
        <v>29</v>
      </c>
      <c r="AH22" s="4">
        <v>30</v>
      </c>
      <c r="AI22" s="4">
        <v>31</v>
      </c>
      <c r="AJ22" s="30" t="s">
        <v>20</v>
      </c>
      <c r="AK22" s="30" t="s">
        <v>21</v>
      </c>
      <c r="AL22" s="30" t="s">
        <v>22</v>
      </c>
      <c r="AM22" s="30" t="s">
        <v>23</v>
      </c>
      <c r="AN22" s="31" t="s">
        <v>24</v>
      </c>
      <c r="AO22" s="31" t="s">
        <v>25</v>
      </c>
    </row>
    <row r="23" spans="1:44" s="1" customFormat="1" ht="30" customHeight="1">
      <c r="A23" s="75">
        <v>1</v>
      </c>
      <c r="B23" s="86" t="s">
        <v>490</v>
      </c>
      <c r="C23" s="87" t="s">
        <v>491</v>
      </c>
      <c r="D23" s="88" t="s">
        <v>50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32">
        <f>COUNTIF(E23:AI23,"BT")</f>
        <v>0</v>
      </c>
      <c r="AK23" s="32">
        <f>COUNTIF(F23:AJ23,"D")</f>
        <v>0</v>
      </c>
      <c r="AL23" s="32">
        <f>COUNTIF(G23:AK23,"ĐP")</f>
        <v>0</v>
      </c>
      <c r="AM23" s="32">
        <f>COUNTIF(H23:AL23,"CT")</f>
        <v>0</v>
      </c>
      <c r="AN23" s="32">
        <f>COUNTIF(I23:AM23,"HT")</f>
        <v>0</v>
      </c>
      <c r="AO23" s="32">
        <f>COUNTIF(J23:AN23,"VK")</f>
        <v>0</v>
      </c>
      <c r="AP23" s="219"/>
      <c r="AQ23" s="220"/>
    </row>
    <row r="24" spans="1:44" s="1" customFormat="1" ht="30" customHeight="1">
      <c r="A24" s="75">
        <v>2</v>
      </c>
      <c r="B24" s="86" t="s">
        <v>492</v>
      </c>
      <c r="C24" s="87" t="s">
        <v>493</v>
      </c>
      <c r="D24" s="88" t="s">
        <v>95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32">
        <f t="shared" ref="AJ24:AJ32" si="3">COUNTIF(E24:AI24,"BT")</f>
        <v>0</v>
      </c>
      <c r="AK24" s="32">
        <f t="shared" ref="AK24:AK32" si="4">COUNTIF(F24:AJ24,"D")</f>
        <v>0</v>
      </c>
      <c r="AL24" s="32">
        <f t="shared" ref="AL24:AL32" si="5">COUNTIF(G24:AK24,"ĐP")</f>
        <v>0</v>
      </c>
      <c r="AM24" s="32">
        <f t="shared" ref="AM24:AM32" si="6">COUNTIF(H24:AL24,"CT")</f>
        <v>0</v>
      </c>
      <c r="AN24" s="32">
        <f t="shared" ref="AN24:AN32" si="7">COUNTIF(I24:AM24,"HT")</f>
        <v>0</v>
      </c>
      <c r="AO24" s="32">
        <f t="shared" ref="AO24:AO32" si="8">COUNTIF(J24:AN24,"VK")</f>
        <v>0</v>
      </c>
      <c r="AP24" s="25"/>
      <c r="AQ24" s="25"/>
    </row>
    <row r="25" spans="1:44" s="1" customFormat="1" ht="30" customHeight="1">
      <c r="A25" s="75">
        <v>3</v>
      </c>
      <c r="B25" s="86" t="s">
        <v>494</v>
      </c>
      <c r="C25" s="87" t="s">
        <v>495</v>
      </c>
      <c r="D25" s="88" t="s">
        <v>53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25"/>
      <c r="AQ25" s="25"/>
    </row>
    <row r="26" spans="1:44" s="1" customFormat="1" ht="30" customHeight="1">
      <c r="A26" s="75">
        <v>4</v>
      </c>
      <c r="B26" s="86" t="s">
        <v>496</v>
      </c>
      <c r="C26" s="87" t="s">
        <v>497</v>
      </c>
      <c r="D26" s="88" t="s">
        <v>54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25"/>
      <c r="AQ26" s="25"/>
    </row>
    <row r="27" spans="1:44" s="1" customFormat="1" ht="30" customHeight="1">
      <c r="A27" s="75">
        <v>5</v>
      </c>
      <c r="B27" s="86" t="s">
        <v>498</v>
      </c>
      <c r="C27" s="87" t="s">
        <v>499</v>
      </c>
      <c r="D27" s="88" t="s">
        <v>500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75">
        <v>6</v>
      </c>
      <c r="B28" s="86" t="s">
        <v>501</v>
      </c>
      <c r="C28" s="87" t="s">
        <v>502</v>
      </c>
      <c r="D28" s="88" t="s">
        <v>92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75">
        <v>7</v>
      </c>
      <c r="B29" s="86" t="s">
        <v>481</v>
      </c>
      <c r="C29" s="87" t="s">
        <v>482</v>
      </c>
      <c r="D29" s="88" t="s">
        <v>80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75">
        <v>8</v>
      </c>
      <c r="B30" s="86" t="s">
        <v>483</v>
      </c>
      <c r="C30" s="87" t="s">
        <v>110</v>
      </c>
      <c r="D30" s="88" t="s">
        <v>484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75">
        <v>9</v>
      </c>
      <c r="B31" s="86" t="s">
        <v>485</v>
      </c>
      <c r="C31" s="87" t="s">
        <v>486</v>
      </c>
      <c r="D31" s="88" t="s">
        <v>94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75">
        <v>10</v>
      </c>
      <c r="B32" s="86" t="s">
        <v>487</v>
      </c>
      <c r="C32" s="87" t="s">
        <v>488</v>
      </c>
      <c r="D32" s="88" t="s">
        <v>489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1" ht="51" customHeight="1">
      <c r="A33" s="221" t="s">
        <v>12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76">
        <f t="shared" ref="AJ33:AO33" si="9">SUM(AJ23:AJ32)</f>
        <v>0</v>
      </c>
      <c r="AK33" s="76">
        <f t="shared" si="9"/>
        <v>0</v>
      </c>
      <c r="AL33" s="76">
        <f t="shared" si="9"/>
        <v>0</v>
      </c>
      <c r="AM33" s="76">
        <f t="shared" si="9"/>
        <v>0</v>
      </c>
      <c r="AN33" s="76">
        <f t="shared" si="9"/>
        <v>0</v>
      </c>
      <c r="AO33" s="76">
        <f t="shared" si="9"/>
        <v>0</v>
      </c>
    </row>
    <row r="34" spans="1:41" ht="15.75" customHeight="1">
      <c r="A34" s="26"/>
      <c r="B34" s="26"/>
      <c r="C34" s="211"/>
      <c r="D34" s="211"/>
      <c r="E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41" ht="15.75" customHeight="1">
      <c r="C35" s="73"/>
      <c r="D35" s="33"/>
      <c r="E35" s="33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41" ht="15.75" customHeight="1">
      <c r="C36" s="73"/>
      <c r="D36" s="33"/>
      <c r="E36" s="33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</row>
    <row r="37" spans="1:41" ht="15.75" customHeight="1">
      <c r="C37" s="211"/>
      <c r="D37" s="211"/>
      <c r="E37" s="33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</row>
    <row r="38" spans="1:41" ht="15.75" customHeight="1">
      <c r="C38" s="211"/>
      <c r="D38" s="211"/>
      <c r="E38" s="211"/>
      <c r="F38" s="211"/>
      <c r="G38" s="2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1" ht="15.75" customHeight="1">
      <c r="C39" s="211"/>
      <c r="D39" s="211"/>
      <c r="E39" s="2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1" ht="15.75" customHeight="1">
      <c r="C40" s="211"/>
      <c r="D40" s="211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</sheetData>
  <mergeCells count="18">
    <mergeCell ref="A1:P1"/>
    <mergeCell ref="Q1:AL1"/>
    <mergeCell ref="A2:P2"/>
    <mergeCell ref="Q2:AL2"/>
    <mergeCell ref="A4:AL4"/>
    <mergeCell ref="C39:E39"/>
    <mergeCell ref="C40:D40"/>
    <mergeCell ref="C38:G38"/>
    <mergeCell ref="C22:D22"/>
    <mergeCell ref="A5:AL5"/>
    <mergeCell ref="AF6:AK6"/>
    <mergeCell ref="C8:D8"/>
    <mergeCell ref="AP23:AQ23"/>
    <mergeCell ref="A33:AI33"/>
    <mergeCell ref="C34:D34"/>
    <mergeCell ref="C37:D37"/>
    <mergeCell ref="A19:AI19"/>
    <mergeCell ref="A21:AI2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zoomScale="55" zoomScaleNormal="55" workbookViewId="0">
      <selection activeCell="Q17" sqref="Q17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6.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641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581</v>
      </c>
      <c r="C9" s="70" t="s">
        <v>582</v>
      </c>
      <c r="D9" s="71" t="s">
        <v>31</v>
      </c>
      <c r="E9" s="80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5"/>
      <c r="X9" s="89"/>
      <c r="Y9" s="89"/>
      <c r="Z9" s="89"/>
      <c r="AA9" s="89"/>
      <c r="AB9" s="89"/>
      <c r="AC9" s="85"/>
      <c r="AD9" s="89"/>
      <c r="AE9" s="89"/>
      <c r="AF9" s="89"/>
      <c r="AG9" s="89"/>
      <c r="AH9" s="89"/>
      <c r="AI9" s="89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583</v>
      </c>
      <c r="C10" s="70" t="s">
        <v>584</v>
      </c>
      <c r="D10" s="71" t="s">
        <v>52</v>
      </c>
      <c r="E10" s="80"/>
      <c r="F10" s="89"/>
      <c r="G10" s="89"/>
      <c r="H10" s="89"/>
      <c r="I10" s="89"/>
      <c r="J10" s="89"/>
      <c r="K10" s="89"/>
      <c r="L10" s="89"/>
      <c r="M10" s="89"/>
      <c r="N10" s="89" t="s">
        <v>10</v>
      </c>
      <c r="O10" s="89"/>
      <c r="P10" s="89"/>
      <c r="Q10" s="89"/>
      <c r="R10" s="89"/>
      <c r="S10" s="89"/>
      <c r="T10" s="89"/>
      <c r="U10" s="89"/>
      <c r="V10" s="89"/>
      <c r="W10" s="85"/>
      <c r="X10" s="89"/>
      <c r="Y10" s="89"/>
      <c r="Z10" s="89"/>
      <c r="AA10" s="89"/>
      <c r="AB10" s="89"/>
      <c r="AC10" s="85"/>
      <c r="AD10" s="89"/>
      <c r="AE10" s="89"/>
      <c r="AF10" s="89"/>
      <c r="AG10" s="89"/>
      <c r="AH10" s="89"/>
      <c r="AI10" s="89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1</v>
      </c>
      <c r="AM10" s="56"/>
      <c r="AN10" s="56"/>
      <c r="AO10" s="56"/>
    </row>
    <row r="11" spans="1:41" s="53" customFormat="1" ht="30" customHeight="1">
      <c r="A11" s="3">
        <v>3</v>
      </c>
      <c r="B11" s="82" t="s">
        <v>585</v>
      </c>
      <c r="C11" s="70" t="s">
        <v>586</v>
      </c>
      <c r="D11" s="71" t="s">
        <v>52</v>
      </c>
      <c r="E11" s="80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5"/>
      <c r="W11" s="85"/>
      <c r="X11" s="89"/>
      <c r="Y11" s="89"/>
      <c r="Z11" s="89"/>
      <c r="AA11" s="89"/>
      <c r="AB11" s="89"/>
      <c r="AC11" s="85"/>
      <c r="AD11" s="89"/>
      <c r="AE11" s="89"/>
      <c r="AF11" s="89"/>
      <c r="AG11" s="89"/>
      <c r="AH11" s="89"/>
      <c r="AI11" s="89"/>
      <c r="AJ11" s="3">
        <f t="shared" si="2"/>
        <v>0</v>
      </c>
      <c r="AK11" s="3">
        <f t="shared" si="0"/>
        <v>0</v>
      </c>
      <c r="AL11" s="3">
        <f t="shared" si="1"/>
        <v>0</v>
      </c>
      <c r="AM11" s="56"/>
      <c r="AN11" s="56"/>
      <c r="AO11" s="56"/>
    </row>
    <row r="12" spans="1:41" s="53" customFormat="1" ht="30" customHeight="1">
      <c r="A12" s="3">
        <v>4</v>
      </c>
      <c r="B12" s="82" t="s">
        <v>587</v>
      </c>
      <c r="C12" s="70" t="s">
        <v>588</v>
      </c>
      <c r="D12" s="71" t="s">
        <v>52</v>
      </c>
      <c r="E12" s="81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5"/>
      <c r="W12" s="85"/>
      <c r="X12" s="89"/>
      <c r="Y12" s="89"/>
      <c r="Z12" s="89"/>
      <c r="AA12" s="89"/>
      <c r="AB12" s="89"/>
      <c r="AC12" s="85"/>
      <c r="AD12" s="89"/>
      <c r="AE12" s="89"/>
      <c r="AF12" s="89"/>
      <c r="AG12" s="89"/>
      <c r="AH12" s="89"/>
      <c r="AI12" s="89"/>
      <c r="AJ12" s="3">
        <f t="shared" si="2"/>
        <v>0</v>
      </c>
      <c r="AK12" s="3">
        <f t="shared" si="0"/>
        <v>0</v>
      </c>
      <c r="AL12" s="3">
        <f t="shared" si="1"/>
        <v>0</v>
      </c>
      <c r="AM12" s="56"/>
      <c r="AN12" s="56"/>
      <c r="AO12" s="56"/>
    </row>
    <row r="13" spans="1:41" s="53" customFormat="1" ht="30" customHeight="1">
      <c r="A13" s="3">
        <v>5</v>
      </c>
      <c r="B13" s="82" t="s">
        <v>589</v>
      </c>
      <c r="C13" s="70" t="s">
        <v>590</v>
      </c>
      <c r="D13" s="71" t="s">
        <v>52</v>
      </c>
      <c r="E13" s="8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5"/>
      <c r="AD13" s="89"/>
      <c r="AE13" s="89"/>
      <c r="AF13" s="89"/>
      <c r="AG13" s="89"/>
      <c r="AH13" s="89"/>
      <c r="AI13" s="89"/>
      <c r="AJ13" s="3">
        <f t="shared" si="2"/>
        <v>0</v>
      </c>
      <c r="AK13" s="3">
        <f t="shared" si="0"/>
        <v>0</v>
      </c>
      <c r="AL13" s="3">
        <f t="shared" si="1"/>
        <v>0</v>
      </c>
      <c r="AM13" s="56"/>
      <c r="AN13" s="56"/>
      <c r="AO13" s="56"/>
    </row>
    <row r="14" spans="1:41" s="53" customFormat="1" ht="30" customHeight="1">
      <c r="A14" s="3">
        <v>6</v>
      </c>
      <c r="B14" s="82" t="s">
        <v>591</v>
      </c>
      <c r="C14" s="70" t="s">
        <v>592</v>
      </c>
      <c r="D14" s="71" t="s">
        <v>53</v>
      </c>
      <c r="E14" s="80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5"/>
      <c r="W14" s="85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3">
        <f t="shared" si="2"/>
        <v>0</v>
      </c>
      <c r="AK14" s="3">
        <f t="shared" si="0"/>
        <v>0</v>
      </c>
      <c r="AL14" s="3">
        <f t="shared" si="1"/>
        <v>0</v>
      </c>
      <c r="AM14" s="56"/>
      <c r="AN14" s="56"/>
      <c r="AO14" s="56"/>
    </row>
    <row r="15" spans="1:41" s="53" customFormat="1" ht="30" customHeight="1">
      <c r="A15" s="3">
        <v>7</v>
      </c>
      <c r="B15" s="82" t="s">
        <v>579</v>
      </c>
      <c r="C15" s="70" t="s">
        <v>580</v>
      </c>
      <c r="D15" s="71" t="s">
        <v>130</v>
      </c>
      <c r="E15" s="80"/>
      <c r="F15" s="89"/>
      <c r="G15" s="89"/>
      <c r="H15" s="89"/>
      <c r="I15" s="89"/>
      <c r="J15" s="89" t="s">
        <v>9</v>
      </c>
      <c r="K15" s="89" t="s">
        <v>9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5"/>
      <c r="W15" s="85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3">
        <f t="shared" si="2"/>
        <v>0</v>
      </c>
      <c r="AK15" s="3">
        <f t="shared" si="0"/>
        <v>2</v>
      </c>
      <c r="AL15" s="3">
        <f t="shared" si="1"/>
        <v>0</v>
      </c>
      <c r="AM15" s="56"/>
      <c r="AN15" s="56"/>
      <c r="AO15" s="56"/>
    </row>
    <row r="16" spans="1:41" s="53" customFormat="1" ht="30" customHeight="1">
      <c r="A16" s="3">
        <v>8</v>
      </c>
      <c r="B16" s="82" t="s">
        <v>593</v>
      </c>
      <c r="C16" s="70" t="s">
        <v>594</v>
      </c>
      <c r="D16" s="71" t="s">
        <v>61</v>
      </c>
      <c r="E16" s="80"/>
      <c r="F16" s="89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5"/>
      <c r="W16" s="85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3">
        <f t="shared" si="2"/>
        <v>0</v>
      </c>
      <c r="AK16" s="3">
        <f t="shared" si="0"/>
        <v>0</v>
      </c>
      <c r="AL16" s="3">
        <f t="shared" si="1"/>
        <v>0</v>
      </c>
      <c r="AM16" s="56"/>
      <c r="AN16" s="56"/>
      <c r="AO16" s="56"/>
    </row>
    <row r="17" spans="1:41" s="53" customFormat="1" ht="30" customHeight="1">
      <c r="A17" s="3">
        <v>9</v>
      </c>
      <c r="B17" s="82" t="s">
        <v>595</v>
      </c>
      <c r="C17" s="70" t="s">
        <v>596</v>
      </c>
      <c r="D17" s="71" t="s">
        <v>62</v>
      </c>
      <c r="E17" s="80"/>
      <c r="F17" s="8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85"/>
      <c r="W17" s="85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3">
        <f t="shared" si="2"/>
        <v>0</v>
      </c>
      <c r="AK17" s="3">
        <f t="shared" si="0"/>
        <v>0</v>
      </c>
      <c r="AL17" s="3">
        <f t="shared" si="1"/>
        <v>0</v>
      </c>
      <c r="AM17" s="56"/>
      <c r="AN17" s="56"/>
      <c r="AO17" s="56"/>
    </row>
    <row r="18" spans="1:41" s="53" customFormat="1" ht="30" customHeight="1">
      <c r="A18" s="3">
        <v>10</v>
      </c>
      <c r="B18" s="82" t="s">
        <v>597</v>
      </c>
      <c r="C18" s="70" t="s">
        <v>598</v>
      </c>
      <c r="D18" s="71" t="s">
        <v>88</v>
      </c>
      <c r="E18" s="80"/>
      <c r="F18" s="89"/>
      <c r="G18" s="89"/>
      <c r="H18" s="89"/>
      <c r="I18" s="89"/>
      <c r="J18" s="89"/>
      <c r="K18" s="89" t="s">
        <v>8</v>
      </c>
      <c r="L18" s="89"/>
      <c r="M18" s="89"/>
      <c r="N18" s="89"/>
      <c r="O18" s="89"/>
      <c r="P18" s="89"/>
      <c r="Q18" s="89" t="s">
        <v>8</v>
      </c>
      <c r="R18" s="89"/>
      <c r="S18" s="89"/>
      <c r="T18" s="89"/>
      <c r="U18" s="89"/>
      <c r="V18" s="85"/>
      <c r="W18" s="85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3">
        <f t="shared" si="2"/>
        <v>2</v>
      </c>
      <c r="AK18" s="3">
        <f t="shared" si="0"/>
        <v>0</v>
      </c>
      <c r="AL18" s="3">
        <f t="shared" si="1"/>
        <v>0</v>
      </c>
      <c r="AM18" s="56"/>
      <c r="AN18" s="56"/>
      <c r="AO18" s="56"/>
    </row>
    <row r="19" spans="1:41" s="53" customFormat="1" ht="30" customHeight="1">
      <c r="A19" s="3">
        <v>11</v>
      </c>
      <c r="B19" s="82" t="s">
        <v>599</v>
      </c>
      <c r="C19" s="70" t="s">
        <v>600</v>
      </c>
      <c r="D19" s="71" t="s">
        <v>26</v>
      </c>
      <c r="E19" s="8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5"/>
      <c r="W19" s="85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3">
        <f t="shared" si="2"/>
        <v>0</v>
      </c>
      <c r="AK19" s="3">
        <f t="shared" si="0"/>
        <v>0</v>
      </c>
      <c r="AL19" s="3">
        <f t="shared" si="1"/>
        <v>0</v>
      </c>
      <c r="AM19" s="56"/>
      <c r="AN19" s="56"/>
      <c r="AO19" s="56"/>
    </row>
    <row r="20" spans="1:41" s="53" customFormat="1" ht="30" customHeight="1">
      <c r="A20" s="3">
        <v>12</v>
      </c>
      <c r="B20" s="82" t="s">
        <v>603</v>
      </c>
      <c r="C20" s="70" t="s">
        <v>239</v>
      </c>
      <c r="D20" s="71" t="s">
        <v>105</v>
      </c>
      <c r="E20" s="80"/>
      <c r="F20" s="89"/>
      <c r="G20" s="89"/>
      <c r="H20" s="89"/>
      <c r="I20" s="89"/>
      <c r="J20" s="89"/>
      <c r="K20" s="89" t="s">
        <v>8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5"/>
      <c r="W20" s="85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3">
        <f t="shared" si="2"/>
        <v>1</v>
      </c>
      <c r="AK20" s="3">
        <f t="shared" si="0"/>
        <v>0</v>
      </c>
      <c r="AL20" s="3">
        <f t="shared" si="1"/>
        <v>0</v>
      </c>
      <c r="AM20" s="56"/>
      <c r="AN20" s="56"/>
      <c r="AO20" s="56"/>
    </row>
    <row r="21" spans="1:41" s="53" customFormat="1" ht="30" customHeight="1">
      <c r="A21" s="3">
        <v>13</v>
      </c>
      <c r="B21" s="82" t="s">
        <v>604</v>
      </c>
      <c r="C21" s="70" t="s">
        <v>605</v>
      </c>
      <c r="D21" s="71" t="s">
        <v>32</v>
      </c>
      <c r="E21" s="90"/>
      <c r="F21" s="104"/>
      <c r="G21" s="91"/>
      <c r="H21" s="92"/>
      <c r="I21" s="92"/>
      <c r="J21" s="92"/>
      <c r="K21" s="92"/>
      <c r="L21" s="92"/>
      <c r="M21" s="92"/>
      <c r="N21" s="92"/>
      <c r="O21" s="92"/>
      <c r="P21" s="91"/>
      <c r="Q21" s="91"/>
      <c r="R21" s="111"/>
      <c r="S21" s="91"/>
      <c r="T21" s="91"/>
      <c r="U21" s="91"/>
      <c r="V21" s="85"/>
      <c r="W21" s="85"/>
      <c r="X21" s="11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3">
        <f t="shared" si="2"/>
        <v>0</v>
      </c>
      <c r="AK21" s="3">
        <f t="shared" si="0"/>
        <v>0</v>
      </c>
      <c r="AL21" s="3">
        <f t="shared" si="1"/>
        <v>0</v>
      </c>
      <c r="AM21" s="56"/>
      <c r="AN21" s="56"/>
      <c r="AO21" s="56"/>
    </row>
    <row r="22" spans="1:41" s="53" customFormat="1" ht="30" customHeight="1">
      <c r="A22" s="3">
        <v>14</v>
      </c>
      <c r="B22" s="82" t="s">
        <v>606</v>
      </c>
      <c r="C22" s="70" t="s">
        <v>137</v>
      </c>
      <c r="D22" s="71" t="s">
        <v>607</v>
      </c>
      <c r="E22" s="8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5"/>
      <c r="W22" s="85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3">
        <f t="shared" si="2"/>
        <v>0</v>
      </c>
      <c r="AK22" s="3">
        <f t="shared" si="0"/>
        <v>0</v>
      </c>
      <c r="AL22" s="3">
        <f t="shared" si="1"/>
        <v>0</v>
      </c>
      <c r="AM22" s="208"/>
      <c r="AN22" s="209"/>
      <c r="AO22" s="56"/>
    </row>
    <row r="23" spans="1:41" s="53" customFormat="1" ht="30" customHeight="1">
      <c r="A23" s="3">
        <v>15</v>
      </c>
      <c r="B23" s="82" t="s">
        <v>608</v>
      </c>
      <c r="C23" s="70" t="s">
        <v>609</v>
      </c>
      <c r="D23" s="71" t="s">
        <v>65</v>
      </c>
      <c r="E23" s="80"/>
      <c r="F23" s="89"/>
      <c r="G23" s="89"/>
      <c r="H23" s="89"/>
      <c r="I23" s="89"/>
      <c r="J23" s="89"/>
      <c r="K23" s="89"/>
      <c r="L23" s="89"/>
      <c r="M23" s="89"/>
      <c r="N23" s="89"/>
      <c r="O23" s="101"/>
      <c r="P23" s="89"/>
      <c r="Q23" s="89"/>
      <c r="R23" s="89"/>
      <c r="S23" s="89"/>
      <c r="T23" s="89"/>
      <c r="U23" s="89"/>
      <c r="V23" s="85"/>
      <c r="W23" s="85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3">
        <f t="shared" si="2"/>
        <v>0</v>
      </c>
      <c r="AK23" s="3">
        <f t="shared" si="0"/>
        <v>0</v>
      </c>
      <c r="AL23" s="3">
        <f t="shared" si="1"/>
        <v>0</v>
      </c>
      <c r="AM23" s="56"/>
      <c r="AN23" s="56"/>
      <c r="AO23" s="56"/>
    </row>
    <row r="24" spans="1:41" s="53" customFormat="1" ht="30" customHeight="1">
      <c r="A24" s="3">
        <v>16</v>
      </c>
      <c r="B24" s="82" t="s">
        <v>610</v>
      </c>
      <c r="C24" s="70" t="s">
        <v>611</v>
      </c>
      <c r="D24" s="71" t="s">
        <v>66</v>
      </c>
      <c r="E24" s="81"/>
      <c r="F24" s="89"/>
      <c r="G24" s="89"/>
      <c r="H24" s="89"/>
      <c r="I24" s="89"/>
      <c r="J24" s="89"/>
      <c r="K24" s="89" t="s">
        <v>8</v>
      </c>
      <c r="L24" s="89"/>
      <c r="M24" s="89"/>
      <c r="N24" s="89" t="s">
        <v>9</v>
      </c>
      <c r="O24" s="89"/>
      <c r="P24" s="89"/>
      <c r="Q24" s="89" t="s">
        <v>9</v>
      </c>
      <c r="R24" s="89"/>
      <c r="S24" s="89"/>
      <c r="T24" s="89"/>
      <c r="U24" s="89"/>
      <c r="V24" s="85"/>
      <c r="W24" s="85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3">
        <f t="shared" si="2"/>
        <v>1</v>
      </c>
      <c r="AK24" s="3">
        <f t="shared" si="0"/>
        <v>2</v>
      </c>
      <c r="AL24" s="3">
        <f t="shared" si="1"/>
        <v>0</v>
      </c>
      <c r="AM24" s="56"/>
      <c r="AN24" s="56"/>
      <c r="AO24" s="56"/>
    </row>
    <row r="25" spans="1:41" s="53" customFormat="1" ht="30" customHeight="1">
      <c r="A25" s="3">
        <v>17</v>
      </c>
      <c r="B25" s="82" t="s">
        <v>549</v>
      </c>
      <c r="C25" s="70" t="s">
        <v>550</v>
      </c>
      <c r="D25" s="71" t="s">
        <v>119</v>
      </c>
      <c r="E25" s="81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5"/>
      <c r="W25" s="85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3">
        <f t="shared" si="2"/>
        <v>0</v>
      </c>
      <c r="AK25" s="3">
        <f t="shared" si="0"/>
        <v>0</v>
      </c>
      <c r="AL25" s="3">
        <f t="shared" si="1"/>
        <v>0</v>
      </c>
      <c r="AM25" s="56"/>
      <c r="AN25" s="56"/>
      <c r="AO25" s="56"/>
    </row>
    <row r="26" spans="1:41" s="53" customFormat="1" ht="30" customHeight="1">
      <c r="A26" s="3">
        <v>18</v>
      </c>
      <c r="B26" s="82" t="s">
        <v>612</v>
      </c>
      <c r="C26" s="70" t="s">
        <v>613</v>
      </c>
      <c r="D26" s="71" t="s">
        <v>38</v>
      </c>
      <c r="E26" s="81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5"/>
      <c r="W26" s="85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3">
        <f t="shared" si="2"/>
        <v>0</v>
      </c>
      <c r="AK26" s="3">
        <f t="shared" si="0"/>
        <v>0</v>
      </c>
      <c r="AL26" s="3">
        <f t="shared" si="1"/>
        <v>0</v>
      </c>
      <c r="AM26" s="56"/>
      <c r="AN26" s="56"/>
      <c r="AO26" s="56"/>
    </row>
    <row r="27" spans="1:41" s="53" customFormat="1" ht="30" customHeight="1">
      <c r="A27" s="3">
        <v>19</v>
      </c>
      <c r="B27" s="82" t="s">
        <v>614</v>
      </c>
      <c r="C27" s="70" t="s">
        <v>615</v>
      </c>
      <c r="D27" s="71" t="s">
        <v>38</v>
      </c>
      <c r="E27" s="81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5"/>
      <c r="W27" s="85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3">
        <f t="shared" si="2"/>
        <v>0</v>
      </c>
      <c r="AK27" s="3">
        <f t="shared" si="0"/>
        <v>0</v>
      </c>
      <c r="AL27" s="3">
        <f t="shared" si="1"/>
        <v>0</v>
      </c>
      <c r="AM27" s="56"/>
      <c r="AN27" s="56"/>
      <c r="AO27" s="56"/>
    </row>
    <row r="28" spans="1:41" s="53" customFormat="1" ht="30" customHeight="1">
      <c r="A28" s="3">
        <v>20</v>
      </c>
      <c r="B28" s="82" t="s">
        <v>616</v>
      </c>
      <c r="C28" s="70" t="s">
        <v>617</v>
      </c>
      <c r="D28" s="71" t="s">
        <v>116</v>
      </c>
      <c r="E28" s="81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5"/>
      <c r="W28" s="85"/>
      <c r="X28" s="89"/>
      <c r="Y28" s="89"/>
      <c r="Z28" s="89"/>
      <c r="AA28" s="89"/>
      <c r="AB28" s="89"/>
      <c r="AC28" s="85"/>
      <c r="AD28" s="89"/>
      <c r="AE28" s="89"/>
      <c r="AF28" s="89"/>
      <c r="AG28" s="89"/>
      <c r="AH28" s="89"/>
      <c r="AI28" s="89"/>
      <c r="AJ28" s="3">
        <f t="shared" si="2"/>
        <v>0</v>
      </c>
      <c r="AK28" s="3">
        <f t="shared" si="0"/>
        <v>0</v>
      </c>
      <c r="AL28" s="3">
        <f t="shared" si="1"/>
        <v>0</v>
      </c>
      <c r="AM28" s="56"/>
      <c r="AN28" s="56"/>
      <c r="AO28" s="56"/>
    </row>
    <row r="29" spans="1:41" s="53" customFormat="1" ht="30" customHeight="1">
      <c r="A29" s="3">
        <v>21</v>
      </c>
      <c r="B29" s="82" t="s">
        <v>618</v>
      </c>
      <c r="C29" s="70" t="s">
        <v>82</v>
      </c>
      <c r="D29" s="71" t="s">
        <v>68</v>
      </c>
      <c r="E29" s="8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5"/>
      <c r="X29" s="89"/>
      <c r="Y29" s="89"/>
      <c r="Z29" s="89"/>
      <c r="AA29" s="89"/>
      <c r="AB29" s="89"/>
      <c r="AC29" s="85"/>
      <c r="AD29" s="89"/>
      <c r="AE29" s="89"/>
      <c r="AF29" s="89"/>
      <c r="AG29" s="89"/>
      <c r="AH29" s="89"/>
      <c r="AI29" s="89"/>
      <c r="AJ29" s="3">
        <f t="shared" si="2"/>
        <v>0</v>
      </c>
      <c r="AK29" s="3">
        <f t="shared" si="0"/>
        <v>0</v>
      </c>
      <c r="AL29" s="3">
        <f t="shared" si="1"/>
        <v>0</v>
      </c>
      <c r="AM29" s="56"/>
      <c r="AN29" s="56"/>
      <c r="AO29" s="56"/>
    </row>
    <row r="30" spans="1:41" s="53" customFormat="1" ht="30" customHeight="1">
      <c r="A30" s="3">
        <v>22</v>
      </c>
      <c r="B30" s="82" t="s">
        <v>619</v>
      </c>
      <c r="C30" s="70" t="s">
        <v>70</v>
      </c>
      <c r="D30" s="71" t="s">
        <v>396</v>
      </c>
      <c r="E30" s="8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5"/>
      <c r="W30" s="85"/>
      <c r="X30" s="89"/>
      <c r="Y30" s="89"/>
      <c r="Z30" s="89"/>
      <c r="AA30" s="89"/>
      <c r="AB30" s="89"/>
      <c r="AC30" s="85"/>
      <c r="AD30" s="89"/>
      <c r="AE30" s="89"/>
      <c r="AF30" s="89"/>
      <c r="AG30" s="89"/>
      <c r="AH30" s="89"/>
      <c r="AI30" s="89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6"/>
      <c r="AN30" s="56"/>
      <c r="AO30" s="56"/>
    </row>
    <row r="31" spans="1:41" s="53" customFormat="1" ht="30" customHeight="1">
      <c r="A31" s="3">
        <v>23</v>
      </c>
      <c r="B31" s="82" t="s">
        <v>620</v>
      </c>
      <c r="C31" s="70" t="s">
        <v>131</v>
      </c>
      <c r="D31" s="71" t="s">
        <v>396</v>
      </c>
      <c r="E31" s="8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5"/>
      <c r="W31" s="85"/>
      <c r="X31" s="89"/>
      <c r="Y31" s="89"/>
      <c r="Z31" s="89"/>
      <c r="AA31" s="89"/>
      <c r="AB31" s="89"/>
      <c r="AC31" s="85"/>
      <c r="AD31" s="89"/>
      <c r="AE31" s="89"/>
      <c r="AF31" s="89"/>
      <c r="AG31" s="89"/>
      <c r="AH31" s="89"/>
      <c r="AI31" s="89"/>
      <c r="AJ31" s="3">
        <f t="shared" si="2"/>
        <v>0</v>
      </c>
      <c r="AK31" s="3">
        <f t="shared" si="0"/>
        <v>0</v>
      </c>
      <c r="AL31" s="3">
        <f t="shared" si="1"/>
        <v>0</v>
      </c>
      <c r="AM31" s="56"/>
      <c r="AN31" s="56"/>
      <c r="AO31" s="56"/>
    </row>
    <row r="32" spans="1:41" s="53" customFormat="1" ht="30" customHeight="1">
      <c r="A32" s="3">
        <v>24</v>
      </c>
      <c r="B32" s="82" t="s">
        <v>621</v>
      </c>
      <c r="C32" s="70" t="s">
        <v>622</v>
      </c>
      <c r="D32" s="71" t="s">
        <v>91</v>
      </c>
      <c r="E32" s="8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5"/>
      <c r="W32" s="85"/>
      <c r="X32" s="89"/>
      <c r="Y32" s="89"/>
      <c r="Z32" s="89"/>
      <c r="AA32" s="89"/>
      <c r="AB32" s="89"/>
      <c r="AC32" s="85"/>
      <c r="AD32" s="89"/>
      <c r="AE32" s="89"/>
      <c r="AF32" s="89"/>
      <c r="AG32" s="89"/>
      <c r="AH32" s="89"/>
      <c r="AI32" s="89"/>
      <c r="AJ32" s="3">
        <f t="shared" si="2"/>
        <v>0</v>
      </c>
      <c r="AK32" s="3">
        <f t="shared" si="0"/>
        <v>0</v>
      </c>
      <c r="AL32" s="3">
        <f t="shared" si="1"/>
        <v>0</v>
      </c>
      <c r="AM32" s="56"/>
      <c r="AN32" s="56"/>
      <c r="AO32" s="56"/>
    </row>
    <row r="33" spans="1:44" s="53" customFormat="1" ht="30" customHeight="1">
      <c r="A33" s="3">
        <v>25</v>
      </c>
      <c r="B33" s="82" t="s">
        <v>623</v>
      </c>
      <c r="C33" s="70" t="s">
        <v>624</v>
      </c>
      <c r="D33" s="71" t="s">
        <v>91</v>
      </c>
      <c r="E33" s="8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5"/>
      <c r="W33" s="85"/>
      <c r="X33" s="89"/>
      <c r="Y33" s="89"/>
      <c r="Z33" s="89"/>
      <c r="AA33" s="89"/>
      <c r="AB33" s="89"/>
      <c r="AC33" s="85"/>
      <c r="AD33" s="89"/>
      <c r="AE33" s="89"/>
      <c r="AF33" s="89"/>
      <c r="AG33" s="89"/>
      <c r="AH33" s="89"/>
      <c r="AI33" s="89"/>
      <c r="AJ33" s="3">
        <f t="shared" si="2"/>
        <v>0</v>
      </c>
      <c r="AK33" s="3">
        <f t="shared" si="0"/>
        <v>0</v>
      </c>
      <c r="AL33" s="3">
        <f t="shared" si="1"/>
        <v>0</v>
      </c>
      <c r="AM33" s="56"/>
      <c r="AN33" s="56"/>
      <c r="AO33" s="56"/>
    </row>
    <row r="34" spans="1:44" s="53" customFormat="1" ht="30" customHeight="1">
      <c r="A34" s="3">
        <v>26</v>
      </c>
      <c r="B34" s="82" t="s">
        <v>625</v>
      </c>
      <c r="C34" s="70" t="s">
        <v>626</v>
      </c>
      <c r="D34" s="71" t="s">
        <v>56</v>
      </c>
      <c r="E34" s="8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5"/>
      <c r="W34" s="85"/>
      <c r="X34" s="89"/>
      <c r="Y34" s="89"/>
      <c r="Z34" s="89"/>
      <c r="AA34" s="89"/>
      <c r="AB34" s="89"/>
      <c r="AC34" s="85"/>
      <c r="AD34" s="89"/>
      <c r="AE34" s="89"/>
      <c r="AF34" s="89"/>
      <c r="AG34" s="89"/>
      <c r="AH34" s="89"/>
      <c r="AI34" s="89"/>
      <c r="AJ34" s="3">
        <f t="shared" si="2"/>
        <v>0</v>
      </c>
      <c r="AK34" s="3">
        <f t="shared" si="0"/>
        <v>0</v>
      </c>
      <c r="AL34" s="3">
        <f t="shared" si="1"/>
        <v>0</v>
      </c>
      <c r="AM34" s="56"/>
      <c r="AN34" s="56"/>
      <c r="AO34" s="56"/>
    </row>
    <row r="35" spans="1:44" s="53" customFormat="1" ht="30" customHeight="1">
      <c r="A35" s="3">
        <v>27</v>
      </c>
      <c r="B35" s="82" t="s">
        <v>627</v>
      </c>
      <c r="C35" s="70" t="s">
        <v>628</v>
      </c>
      <c r="D35" s="71" t="s">
        <v>125</v>
      </c>
      <c r="E35" s="8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5"/>
      <c r="W35" s="85"/>
      <c r="X35" s="89"/>
      <c r="Y35" s="89"/>
      <c r="Z35" s="89"/>
      <c r="AA35" s="89"/>
      <c r="AB35" s="89"/>
      <c r="AC35" s="85"/>
      <c r="AD35" s="89"/>
      <c r="AE35" s="89"/>
      <c r="AF35" s="89"/>
      <c r="AG35" s="89"/>
      <c r="AH35" s="89"/>
      <c r="AI35" s="89"/>
      <c r="AJ35" s="3">
        <f t="shared" si="2"/>
        <v>0</v>
      </c>
      <c r="AK35" s="3">
        <f t="shared" si="0"/>
        <v>0</v>
      </c>
      <c r="AL35" s="3">
        <f t="shared" si="1"/>
        <v>0</v>
      </c>
      <c r="AM35" s="56"/>
      <c r="AN35" s="56"/>
      <c r="AO35" s="56"/>
    </row>
    <row r="36" spans="1:44" s="53" customFormat="1" ht="30" customHeight="1">
      <c r="A36" s="3">
        <v>28</v>
      </c>
      <c r="B36" s="82" t="s">
        <v>629</v>
      </c>
      <c r="C36" s="70" t="s">
        <v>114</v>
      </c>
      <c r="D36" s="71" t="s">
        <v>125</v>
      </c>
      <c r="E36" s="81"/>
      <c r="F36" s="89"/>
      <c r="G36" s="89"/>
      <c r="H36" s="89"/>
      <c r="I36" s="89"/>
      <c r="J36" s="89"/>
      <c r="K36" s="89" t="s">
        <v>8</v>
      </c>
      <c r="L36" s="89"/>
      <c r="M36" s="89"/>
      <c r="N36" s="89" t="s">
        <v>8</v>
      </c>
      <c r="O36" s="89"/>
      <c r="P36" s="89"/>
      <c r="Q36" s="89"/>
      <c r="R36" s="89"/>
      <c r="S36" s="89"/>
      <c r="T36" s="89"/>
      <c r="U36" s="89"/>
      <c r="V36" s="85"/>
      <c r="W36" s="85"/>
      <c r="X36" s="89"/>
      <c r="Y36" s="89"/>
      <c r="Z36" s="89"/>
      <c r="AA36" s="89"/>
      <c r="AB36" s="89"/>
      <c r="AC36" s="85"/>
      <c r="AD36" s="89"/>
      <c r="AE36" s="89"/>
      <c r="AF36" s="89"/>
      <c r="AG36" s="89"/>
      <c r="AH36" s="89"/>
      <c r="AI36" s="89"/>
      <c r="AJ36" s="3">
        <f t="shared" si="2"/>
        <v>2</v>
      </c>
      <c r="AK36" s="3">
        <f t="shared" si="0"/>
        <v>0</v>
      </c>
      <c r="AL36" s="3">
        <f t="shared" si="1"/>
        <v>0</v>
      </c>
      <c r="AM36" s="56"/>
      <c r="AN36" s="56"/>
      <c r="AO36" s="56"/>
    </row>
    <row r="37" spans="1:44" s="53" customFormat="1" ht="30" customHeight="1">
      <c r="A37" s="174">
        <v>29</v>
      </c>
      <c r="B37" s="82" t="s">
        <v>630</v>
      </c>
      <c r="C37" s="70" t="s">
        <v>631</v>
      </c>
      <c r="D37" s="71" t="s">
        <v>34</v>
      </c>
      <c r="E37" s="8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5"/>
      <c r="W37" s="85"/>
      <c r="X37" s="89"/>
      <c r="Y37" s="89"/>
      <c r="Z37" s="89"/>
      <c r="AA37" s="89"/>
      <c r="AB37" s="89"/>
      <c r="AC37" s="85"/>
      <c r="AD37" s="89"/>
      <c r="AE37" s="89"/>
      <c r="AF37" s="89"/>
      <c r="AG37" s="89"/>
      <c r="AH37" s="89"/>
      <c r="AI37" s="89"/>
      <c r="AJ37" s="174">
        <f t="shared" ref="AJ37:AJ42" si="3">COUNTIF(E37:AI37,"K")+2*COUNTIF(E37:AI37,"2K")+COUNTIF(E37:AI37,"TK")+COUNTIF(E37:AI37,"KT")</f>
        <v>0</v>
      </c>
      <c r="AK37" s="174">
        <f t="shared" ref="AK37:AK42" si="4">COUNTIF(E37:AI37,"P")+2*COUNTIF(F37:AJ37,"2P")</f>
        <v>0</v>
      </c>
      <c r="AL37" s="174">
        <f t="shared" ref="AL37:AL42" si="5">COUNTIF(E37:AI37,"T")+2*COUNTIF(E37:AI37,"2T")+COUNTIF(E37:AI37,"TK")+COUNTIF(E37:AI37,"KT")</f>
        <v>0</v>
      </c>
      <c r="AM37" s="173"/>
      <c r="AN37" s="173"/>
      <c r="AO37" s="173"/>
    </row>
    <row r="38" spans="1:44" s="53" customFormat="1" ht="30" customHeight="1">
      <c r="A38" s="174">
        <v>30</v>
      </c>
      <c r="B38" s="82" t="s">
        <v>632</v>
      </c>
      <c r="C38" s="70" t="s">
        <v>633</v>
      </c>
      <c r="D38" s="71" t="s">
        <v>112</v>
      </c>
      <c r="E38" s="81"/>
      <c r="F38" s="89"/>
      <c r="G38" s="89"/>
      <c r="H38" s="89"/>
      <c r="I38" s="89"/>
      <c r="J38" s="89"/>
      <c r="K38" s="89" t="s">
        <v>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5"/>
      <c r="W38" s="85"/>
      <c r="X38" s="89"/>
      <c r="Y38" s="89"/>
      <c r="Z38" s="89"/>
      <c r="AA38" s="89"/>
      <c r="AB38" s="89"/>
      <c r="AC38" s="85"/>
      <c r="AD38" s="89"/>
      <c r="AE38" s="89"/>
      <c r="AF38" s="89"/>
      <c r="AG38" s="89"/>
      <c r="AH38" s="89"/>
      <c r="AI38" s="89"/>
      <c r="AJ38" s="174">
        <f t="shared" si="3"/>
        <v>1</v>
      </c>
      <c r="AK38" s="174">
        <f t="shared" si="4"/>
        <v>0</v>
      </c>
      <c r="AL38" s="174">
        <f t="shared" si="5"/>
        <v>0</v>
      </c>
      <c r="AM38" s="173"/>
      <c r="AN38" s="173"/>
      <c r="AO38" s="173"/>
    </row>
    <row r="39" spans="1:44" s="53" customFormat="1" ht="30" customHeight="1">
      <c r="A39" s="174">
        <v>31</v>
      </c>
      <c r="B39" s="82" t="s">
        <v>634</v>
      </c>
      <c r="C39" s="70" t="s">
        <v>635</v>
      </c>
      <c r="D39" s="71" t="s">
        <v>59</v>
      </c>
      <c r="E39" s="8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5"/>
      <c r="W39" s="85"/>
      <c r="X39" s="89"/>
      <c r="Y39" s="89"/>
      <c r="Z39" s="89"/>
      <c r="AA39" s="89"/>
      <c r="AB39" s="89"/>
      <c r="AC39" s="85"/>
      <c r="AD39" s="89"/>
      <c r="AE39" s="89"/>
      <c r="AF39" s="89"/>
      <c r="AG39" s="89"/>
      <c r="AH39" s="89"/>
      <c r="AI39" s="89"/>
      <c r="AJ39" s="174">
        <f t="shared" si="3"/>
        <v>0</v>
      </c>
      <c r="AK39" s="174">
        <f t="shared" si="4"/>
        <v>0</v>
      </c>
      <c r="AL39" s="174">
        <f t="shared" si="5"/>
        <v>0</v>
      </c>
      <c r="AM39" s="173"/>
      <c r="AN39" s="173"/>
      <c r="AO39" s="173"/>
    </row>
    <row r="40" spans="1:44" s="53" customFormat="1" ht="30" customHeight="1">
      <c r="A40" s="174">
        <v>32</v>
      </c>
      <c r="B40" s="82" t="s">
        <v>636</v>
      </c>
      <c r="C40" s="70" t="s">
        <v>637</v>
      </c>
      <c r="D40" s="71" t="s">
        <v>97</v>
      </c>
      <c r="E40" s="8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5"/>
      <c r="W40" s="85"/>
      <c r="X40" s="89"/>
      <c r="Y40" s="89"/>
      <c r="Z40" s="89"/>
      <c r="AA40" s="89"/>
      <c r="AB40" s="89"/>
      <c r="AC40" s="85"/>
      <c r="AD40" s="89"/>
      <c r="AE40" s="89"/>
      <c r="AF40" s="89"/>
      <c r="AG40" s="89"/>
      <c r="AH40" s="89"/>
      <c r="AI40" s="89"/>
      <c r="AJ40" s="174">
        <f t="shared" si="3"/>
        <v>0</v>
      </c>
      <c r="AK40" s="174">
        <f t="shared" si="4"/>
        <v>0</v>
      </c>
      <c r="AL40" s="174">
        <f t="shared" si="5"/>
        <v>0</v>
      </c>
      <c r="AM40" s="173"/>
      <c r="AN40" s="173"/>
      <c r="AO40" s="173"/>
    </row>
    <row r="41" spans="1:44" s="53" customFormat="1" ht="30" customHeight="1">
      <c r="A41" s="174">
        <v>33</v>
      </c>
      <c r="B41" s="82" t="s">
        <v>919</v>
      </c>
      <c r="C41" s="70" t="s">
        <v>920</v>
      </c>
      <c r="D41" s="71" t="s">
        <v>921</v>
      </c>
      <c r="E41" s="8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5"/>
      <c r="W41" s="85"/>
      <c r="X41" s="89"/>
      <c r="Y41" s="89"/>
      <c r="Z41" s="89"/>
      <c r="AA41" s="89"/>
      <c r="AB41" s="89"/>
      <c r="AC41" s="85"/>
      <c r="AD41" s="89"/>
      <c r="AE41" s="89"/>
      <c r="AF41" s="89"/>
      <c r="AG41" s="89"/>
      <c r="AH41" s="89"/>
      <c r="AI41" s="89"/>
      <c r="AJ41" s="174">
        <f t="shared" si="3"/>
        <v>0</v>
      </c>
      <c r="AK41" s="174">
        <f t="shared" si="4"/>
        <v>0</v>
      </c>
      <c r="AL41" s="174">
        <f t="shared" si="5"/>
        <v>0</v>
      </c>
      <c r="AM41" s="173"/>
      <c r="AN41" s="173"/>
      <c r="AO41" s="173"/>
    </row>
    <row r="42" spans="1:44" s="53" customFormat="1" ht="30" customHeight="1">
      <c r="A42" s="174">
        <v>34</v>
      </c>
      <c r="B42" s="82" t="s">
        <v>922</v>
      </c>
      <c r="C42" s="70" t="s">
        <v>923</v>
      </c>
      <c r="D42" s="71" t="s">
        <v>921</v>
      </c>
      <c r="E42" s="81"/>
      <c r="F42" s="89"/>
      <c r="G42" s="89"/>
      <c r="H42" s="89"/>
      <c r="I42" s="89"/>
      <c r="J42" s="89" t="s">
        <v>8</v>
      </c>
      <c r="K42" s="89" t="s">
        <v>8</v>
      </c>
      <c r="L42" s="89"/>
      <c r="M42" s="89"/>
      <c r="N42" s="89" t="s">
        <v>8</v>
      </c>
      <c r="O42" s="89"/>
      <c r="P42" s="89"/>
      <c r="Q42" s="89"/>
      <c r="R42" s="89"/>
      <c r="S42" s="89"/>
      <c r="T42" s="89"/>
      <c r="U42" s="89"/>
      <c r="V42" s="85"/>
      <c r="W42" s="85"/>
      <c r="X42" s="89"/>
      <c r="Y42" s="89"/>
      <c r="Z42" s="89"/>
      <c r="AA42" s="89"/>
      <c r="AB42" s="89"/>
      <c r="AC42" s="85"/>
      <c r="AD42" s="89"/>
      <c r="AE42" s="89"/>
      <c r="AF42" s="89"/>
      <c r="AG42" s="89"/>
      <c r="AH42" s="89"/>
      <c r="AI42" s="89"/>
      <c r="AJ42" s="174">
        <f t="shared" si="3"/>
        <v>3</v>
      </c>
      <c r="AK42" s="174">
        <f t="shared" si="4"/>
        <v>0</v>
      </c>
      <c r="AL42" s="174">
        <f t="shared" si="5"/>
        <v>0</v>
      </c>
      <c r="AM42" s="173"/>
      <c r="AN42" s="173"/>
      <c r="AO42" s="173"/>
    </row>
    <row r="43" spans="1:44" s="53" customFormat="1" ht="30" customHeight="1">
      <c r="A43" s="174">
        <v>35</v>
      </c>
      <c r="B43" s="82" t="s">
        <v>638</v>
      </c>
      <c r="C43" s="70" t="s">
        <v>639</v>
      </c>
      <c r="D43" s="71" t="s">
        <v>35</v>
      </c>
      <c r="E43" s="8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5"/>
      <c r="W43" s="85"/>
      <c r="X43" s="89"/>
      <c r="Y43" s="89"/>
      <c r="Z43" s="89"/>
      <c r="AA43" s="89"/>
      <c r="AB43" s="89"/>
      <c r="AC43" s="85"/>
      <c r="AD43" s="89"/>
      <c r="AE43" s="89"/>
      <c r="AF43" s="89"/>
      <c r="AG43" s="89"/>
      <c r="AH43" s="89"/>
      <c r="AI43" s="89"/>
      <c r="AJ43" s="3">
        <f t="shared" si="2"/>
        <v>0</v>
      </c>
      <c r="AK43" s="3">
        <f t="shared" si="0"/>
        <v>0</v>
      </c>
      <c r="AL43" s="3">
        <f t="shared" si="1"/>
        <v>0</v>
      </c>
      <c r="AM43" s="56"/>
      <c r="AN43" s="56"/>
      <c r="AO43" s="56"/>
    </row>
    <row r="44" spans="1:44" s="53" customFormat="1" ht="30" customHeight="1">
      <c r="A44" s="97"/>
      <c r="B44" s="82" t="s">
        <v>640</v>
      </c>
      <c r="C44" s="70" t="s">
        <v>108</v>
      </c>
      <c r="D44" s="71" t="s">
        <v>72</v>
      </c>
      <c r="E44" s="81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5"/>
      <c r="W44" s="85"/>
      <c r="X44" s="89"/>
      <c r="Y44" s="89"/>
      <c r="Z44" s="89"/>
      <c r="AA44" s="89"/>
      <c r="AB44" s="89"/>
      <c r="AC44" s="85"/>
      <c r="AD44" s="89"/>
      <c r="AE44" s="89"/>
      <c r="AF44" s="89"/>
      <c r="AG44" s="89"/>
      <c r="AH44" s="89"/>
      <c r="AI44" s="89"/>
      <c r="AJ44" s="97"/>
      <c r="AK44" s="97"/>
      <c r="AL44" s="97"/>
      <c r="AM44" s="56"/>
      <c r="AN44" s="56"/>
      <c r="AO44" s="56"/>
    </row>
    <row r="45" spans="1:44" s="53" customFormat="1" ht="48" customHeight="1">
      <c r="A45" s="174">
        <v>36</v>
      </c>
      <c r="B45" s="82"/>
      <c r="C45" s="70" t="s">
        <v>966</v>
      </c>
      <c r="D45" s="71" t="s">
        <v>33</v>
      </c>
      <c r="E45" s="81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5"/>
      <c r="W45" s="85"/>
      <c r="X45" s="89"/>
      <c r="Y45" s="89"/>
      <c r="Z45" s="89"/>
      <c r="AA45" s="89"/>
      <c r="AB45" s="89"/>
      <c r="AC45" s="85"/>
      <c r="AD45" s="89"/>
      <c r="AE45" s="89"/>
      <c r="AF45" s="89"/>
      <c r="AG45" s="89"/>
      <c r="AH45" s="89"/>
      <c r="AI45" s="89"/>
      <c r="AJ45" s="3">
        <f t="shared" si="2"/>
        <v>0</v>
      </c>
      <c r="AK45" s="3">
        <f t="shared" si="0"/>
        <v>0</v>
      </c>
      <c r="AL45" s="3">
        <f t="shared" si="1"/>
        <v>0</v>
      </c>
      <c r="AM45" s="56"/>
      <c r="AN45" s="26"/>
      <c r="AO45" s="26"/>
      <c r="AP45" s="50"/>
      <c r="AQ45" s="50"/>
      <c r="AR45" s="50"/>
    </row>
    <row r="46" spans="1:44" s="53" customFormat="1" ht="30" customHeight="1">
      <c r="A46" s="210" t="s">
        <v>12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3">
        <f>SUM(AJ9:AJ45)</f>
        <v>10</v>
      </c>
      <c r="AK46" s="3">
        <f>SUM(AK9:AK45)</f>
        <v>4</v>
      </c>
      <c r="AL46" s="3">
        <f>SUM(AL9:AL45)</f>
        <v>1</v>
      </c>
      <c r="AM46" s="56"/>
      <c r="AN46" s="56"/>
      <c r="AO46" s="56"/>
    </row>
    <row r="47" spans="1:44" s="53" customFormat="1" ht="41.25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7" t="s">
        <v>17</v>
      </c>
      <c r="AN47" s="57" t="s">
        <v>18</v>
      </c>
      <c r="AO47" s="57" t="s">
        <v>19</v>
      </c>
    </row>
    <row r="48" spans="1:44" s="53" customFormat="1" ht="30" customHeight="1">
      <c r="A48" s="212" t="s">
        <v>13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41" t="s">
        <v>14</v>
      </c>
      <c r="AK48" s="41" t="s">
        <v>15</v>
      </c>
      <c r="AL48" s="41" t="s">
        <v>16</v>
      </c>
      <c r="AM48" s="30" t="s">
        <v>23</v>
      </c>
      <c r="AN48" s="58" t="s">
        <v>24</v>
      </c>
      <c r="AO48" s="58" t="s">
        <v>25</v>
      </c>
    </row>
    <row r="49" spans="1:43" s="53" customFormat="1" ht="30" customHeight="1">
      <c r="A49" s="3" t="s">
        <v>5</v>
      </c>
      <c r="B49" s="48"/>
      <c r="C49" s="214" t="s">
        <v>7</v>
      </c>
      <c r="D49" s="215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0" t="s">
        <v>20</v>
      </c>
      <c r="AK49" s="30" t="s">
        <v>21</v>
      </c>
      <c r="AL49" s="30" t="s">
        <v>22</v>
      </c>
      <c r="AM49" s="32">
        <f t="shared" ref="AM49:AM84" si="6">COUNTIF(H50:AL50,"CT")</f>
        <v>0</v>
      </c>
      <c r="AN49" s="32">
        <f>COUNTIF(I49:AM49,"HT")</f>
        <v>0</v>
      </c>
      <c r="AO49" s="32">
        <f>COUNTIF(J49:AN49,"VK")</f>
        <v>0</v>
      </c>
      <c r="AP49" s="208"/>
      <c r="AQ49" s="209"/>
    </row>
    <row r="50" spans="1:43" s="53" customFormat="1" ht="30" customHeight="1">
      <c r="A50" s="174">
        <v>1</v>
      </c>
      <c r="B50" s="82" t="s">
        <v>581</v>
      </c>
      <c r="C50" s="70" t="s">
        <v>582</v>
      </c>
      <c r="D50" s="71" t="s">
        <v>31</v>
      </c>
      <c r="E50" s="80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5"/>
      <c r="AD50" s="89"/>
      <c r="AE50" s="89"/>
      <c r="AF50" s="89"/>
      <c r="AG50" s="89"/>
      <c r="AH50" s="89"/>
      <c r="AI50" s="89"/>
      <c r="AJ50" s="32">
        <f>COUNTIF(E50:AI50,"BT")</f>
        <v>0</v>
      </c>
      <c r="AK50" s="32">
        <f>COUNTIF(F50:AJ50,"D")</f>
        <v>0</v>
      </c>
      <c r="AL50" s="32">
        <f>COUNTIF(G50:AK50,"ĐP")</f>
        <v>0</v>
      </c>
      <c r="AM50" s="32">
        <f t="shared" si="6"/>
        <v>0</v>
      </c>
      <c r="AN50" s="32">
        <f t="shared" ref="AN50:AN84" si="7">COUNTIF(I50:AM50,"HT")</f>
        <v>0</v>
      </c>
      <c r="AO50" s="32">
        <f t="shared" ref="AO50:AO84" si="8">COUNTIF(J50:AN50,"VK")</f>
        <v>0</v>
      </c>
      <c r="AP50" s="56"/>
      <c r="AQ50" s="56"/>
    </row>
    <row r="51" spans="1:43" s="53" customFormat="1" ht="30" customHeight="1">
      <c r="A51" s="174">
        <v>2</v>
      </c>
      <c r="B51" s="82" t="s">
        <v>583</v>
      </c>
      <c r="C51" s="70" t="s">
        <v>584</v>
      </c>
      <c r="D51" s="71" t="s">
        <v>52</v>
      </c>
      <c r="E51" s="80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5"/>
      <c r="AD51" s="89"/>
      <c r="AE51" s="89"/>
      <c r="AF51" s="89"/>
      <c r="AG51" s="89"/>
      <c r="AH51" s="89"/>
      <c r="AI51" s="89"/>
      <c r="AJ51" s="32">
        <f t="shared" ref="AJ51:AJ85" si="9">COUNTIF(E51:AI51,"BT")</f>
        <v>0</v>
      </c>
      <c r="AK51" s="32">
        <f t="shared" ref="AK51:AK85" si="10">COUNTIF(F51:AJ51,"D")</f>
        <v>0</v>
      </c>
      <c r="AL51" s="32">
        <f t="shared" ref="AL51:AL85" si="11">COUNTIF(G51:AK51,"ĐP")</f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6"/>
      <c r="AQ51" s="56"/>
    </row>
    <row r="52" spans="1:43" s="53" customFormat="1" ht="30" customHeight="1">
      <c r="A52" s="174">
        <v>3</v>
      </c>
      <c r="B52" s="82" t="s">
        <v>585</v>
      </c>
      <c r="C52" s="70" t="s">
        <v>586</v>
      </c>
      <c r="D52" s="71" t="s">
        <v>52</v>
      </c>
      <c r="E52" s="80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5"/>
      <c r="W52" s="89"/>
      <c r="X52" s="89"/>
      <c r="Y52" s="89"/>
      <c r="Z52" s="89"/>
      <c r="AA52" s="89"/>
      <c r="AB52" s="89"/>
      <c r="AC52" s="85"/>
      <c r="AD52" s="89"/>
      <c r="AE52" s="89"/>
      <c r="AF52" s="89"/>
      <c r="AG52" s="89"/>
      <c r="AH52" s="89"/>
      <c r="AI52" s="89"/>
      <c r="AJ52" s="32">
        <f t="shared" si="9"/>
        <v>0</v>
      </c>
      <c r="AK52" s="32">
        <f t="shared" si="10"/>
        <v>0</v>
      </c>
      <c r="AL52" s="32">
        <f t="shared" si="11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6"/>
      <c r="AQ52" s="56"/>
    </row>
    <row r="53" spans="1:43" s="53" customFormat="1" ht="30" customHeight="1">
      <c r="A53" s="174">
        <v>4</v>
      </c>
      <c r="B53" s="82" t="s">
        <v>587</v>
      </c>
      <c r="C53" s="70" t="s">
        <v>588</v>
      </c>
      <c r="D53" s="71" t="s">
        <v>52</v>
      </c>
      <c r="E53" s="81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5"/>
      <c r="W53" s="89"/>
      <c r="X53" s="89"/>
      <c r="Y53" s="89"/>
      <c r="Z53" s="89"/>
      <c r="AA53" s="89"/>
      <c r="AB53" s="89"/>
      <c r="AC53" s="85"/>
      <c r="AD53" s="89"/>
      <c r="AE53" s="89"/>
      <c r="AF53" s="89"/>
      <c r="AG53" s="89"/>
      <c r="AH53" s="89"/>
      <c r="AI53" s="89"/>
      <c r="AJ53" s="32">
        <f t="shared" si="9"/>
        <v>0</v>
      </c>
      <c r="AK53" s="32">
        <f t="shared" si="10"/>
        <v>0</v>
      </c>
      <c r="AL53" s="32">
        <f t="shared" si="11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6"/>
      <c r="AQ53" s="56"/>
    </row>
    <row r="54" spans="1:43" s="53" customFormat="1" ht="30" customHeight="1">
      <c r="A54" s="174">
        <v>5</v>
      </c>
      <c r="B54" s="82" t="s">
        <v>589</v>
      </c>
      <c r="C54" s="70" t="s">
        <v>590</v>
      </c>
      <c r="D54" s="71" t="s">
        <v>52</v>
      </c>
      <c r="E54" s="81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5"/>
      <c r="AD54" s="89"/>
      <c r="AE54" s="89"/>
      <c r="AF54" s="89"/>
      <c r="AG54" s="89"/>
      <c r="AH54" s="89"/>
      <c r="AI54" s="89"/>
      <c r="AJ54" s="32">
        <f t="shared" si="9"/>
        <v>0</v>
      </c>
      <c r="AK54" s="32">
        <f t="shared" si="10"/>
        <v>0</v>
      </c>
      <c r="AL54" s="32">
        <f t="shared" si="11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6"/>
      <c r="AQ54" s="56"/>
    </row>
    <row r="55" spans="1:43" s="53" customFormat="1" ht="30" customHeight="1">
      <c r="A55" s="174">
        <v>6</v>
      </c>
      <c r="B55" s="82" t="s">
        <v>591</v>
      </c>
      <c r="C55" s="70" t="s">
        <v>592</v>
      </c>
      <c r="D55" s="71" t="s">
        <v>53</v>
      </c>
      <c r="E55" s="80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5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9"/>
        <v>0</v>
      </c>
      <c r="AK55" s="32">
        <f t="shared" si="10"/>
        <v>0</v>
      </c>
      <c r="AL55" s="32">
        <f t="shared" si="11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6"/>
      <c r="AQ55" s="56"/>
    </row>
    <row r="56" spans="1:43" s="53" customFormat="1" ht="30" customHeight="1">
      <c r="A56" s="174">
        <v>7</v>
      </c>
      <c r="B56" s="82" t="s">
        <v>579</v>
      </c>
      <c r="C56" s="70" t="s">
        <v>580</v>
      </c>
      <c r="D56" s="71" t="s">
        <v>130</v>
      </c>
      <c r="E56" s="80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5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6"/>
      <c r="AQ56" s="56"/>
    </row>
    <row r="57" spans="1:43" s="53" customFormat="1" ht="30" customHeight="1">
      <c r="A57" s="174">
        <v>8</v>
      </c>
      <c r="B57" s="82" t="s">
        <v>593</v>
      </c>
      <c r="C57" s="70" t="s">
        <v>594</v>
      </c>
      <c r="D57" s="71" t="s">
        <v>61</v>
      </c>
      <c r="E57" s="80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85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6"/>
      <c r="AQ57" s="56"/>
    </row>
    <row r="58" spans="1:43" s="53" customFormat="1" ht="30" customHeight="1">
      <c r="A58" s="174">
        <v>9</v>
      </c>
      <c r="B58" s="82" t="s">
        <v>595</v>
      </c>
      <c r="C58" s="70" t="s">
        <v>596</v>
      </c>
      <c r="D58" s="71" t="s">
        <v>62</v>
      </c>
      <c r="E58" s="80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85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6"/>
      <c r="AQ58" s="56"/>
    </row>
    <row r="59" spans="1:43" s="53" customFormat="1" ht="30" customHeight="1">
      <c r="A59" s="174">
        <v>10</v>
      </c>
      <c r="B59" s="82" t="s">
        <v>597</v>
      </c>
      <c r="C59" s="70" t="s">
        <v>598</v>
      </c>
      <c r="D59" s="71" t="s">
        <v>88</v>
      </c>
      <c r="E59" s="80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5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6"/>
      <c r="AQ59" s="56"/>
    </row>
    <row r="60" spans="1:43" s="53" customFormat="1" ht="30" customHeight="1">
      <c r="A60" s="174">
        <v>11</v>
      </c>
      <c r="B60" s="82" t="s">
        <v>599</v>
      </c>
      <c r="C60" s="70" t="s">
        <v>600</v>
      </c>
      <c r="D60" s="71" t="s">
        <v>26</v>
      </c>
      <c r="E60" s="80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6"/>
      <c r="AQ60" s="56"/>
    </row>
    <row r="61" spans="1:43" s="53" customFormat="1" ht="30" customHeight="1">
      <c r="A61" s="174">
        <v>12</v>
      </c>
      <c r="B61" s="82" t="s">
        <v>603</v>
      </c>
      <c r="C61" s="70" t="s">
        <v>239</v>
      </c>
      <c r="D61" s="71" t="s">
        <v>105</v>
      </c>
      <c r="E61" s="8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5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32">
        <f t="shared" si="9"/>
        <v>0</v>
      </c>
      <c r="AK61" s="32">
        <f t="shared" si="10"/>
        <v>0</v>
      </c>
      <c r="AL61" s="32">
        <f t="shared" si="11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56"/>
      <c r="AQ61" s="56"/>
    </row>
    <row r="62" spans="1:43" s="53" customFormat="1" ht="30" customHeight="1">
      <c r="A62" s="174">
        <v>13</v>
      </c>
      <c r="B62" s="82" t="s">
        <v>604</v>
      </c>
      <c r="C62" s="70" t="s">
        <v>605</v>
      </c>
      <c r="D62" s="71" t="s">
        <v>32</v>
      </c>
      <c r="E62" s="90"/>
      <c r="F62" s="91"/>
      <c r="G62" s="91"/>
      <c r="H62" s="92"/>
      <c r="I62" s="92"/>
      <c r="J62" s="92"/>
      <c r="K62" s="92"/>
      <c r="L62" s="92"/>
      <c r="M62" s="92"/>
      <c r="N62" s="92"/>
      <c r="O62" s="92"/>
      <c r="P62" s="91"/>
      <c r="Q62" s="91"/>
      <c r="R62" s="91"/>
      <c r="S62" s="91"/>
      <c r="T62" s="91"/>
      <c r="U62" s="91"/>
      <c r="V62" s="85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32">
        <f t="shared" si="9"/>
        <v>0</v>
      </c>
      <c r="AK62" s="32">
        <f t="shared" si="10"/>
        <v>0</v>
      </c>
      <c r="AL62" s="32">
        <f t="shared" si="11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208"/>
      <c r="AQ62" s="209"/>
    </row>
    <row r="63" spans="1:43" s="53" customFormat="1" ht="30" customHeight="1">
      <c r="A63" s="174">
        <v>14</v>
      </c>
      <c r="B63" s="82" t="s">
        <v>606</v>
      </c>
      <c r="C63" s="70" t="s">
        <v>137</v>
      </c>
      <c r="D63" s="71" t="s">
        <v>607</v>
      </c>
      <c r="E63" s="81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5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32">
        <f t="shared" si="9"/>
        <v>0</v>
      </c>
      <c r="AK63" s="32">
        <f t="shared" si="10"/>
        <v>0</v>
      </c>
      <c r="AL63" s="32">
        <f t="shared" si="11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3" customFormat="1" ht="30" customHeight="1">
      <c r="A64" s="174">
        <v>15</v>
      </c>
      <c r="B64" s="82" t="s">
        <v>608</v>
      </c>
      <c r="C64" s="70" t="s">
        <v>609</v>
      </c>
      <c r="D64" s="71" t="s">
        <v>65</v>
      </c>
      <c r="E64" s="80"/>
      <c r="F64" s="89"/>
      <c r="G64" s="89"/>
      <c r="H64" s="89"/>
      <c r="I64" s="89"/>
      <c r="J64" s="89"/>
      <c r="K64" s="89"/>
      <c r="L64" s="89"/>
      <c r="M64" s="89"/>
      <c r="N64" s="89"/>
      <c r="O64" s="101"/>
      <c r="P64" s="89"/>
      <c r="Q64" s="89"/>
      <c r="R64" s="89"/>
      <c r="S64" s="89"/>
      <c r="T64" s="89"/>
      <c r="U64" s="89"/>
      <c r="V64" s="85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32">
        <f t="shared" si="9"/>
        <v>0</v>
      </c>
      <c r="AK64" s="32">
        <f t="shared" si="10"/>
        <v>0</v>
      </c>
      <c r="AL64" s="32">
        <f t="shared" si="11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3" customFormat="1" ht="30" customHeight="1">
      <c r="A65" s="174">
        <v>16</v>
      </c>
      <c r="B65" s="82" t="s">
        <v>610</v>
      </c>
      <c r="C65" s="70" t="s">
        <v>611</v>
      </c>
      <c r="D65" s="71" t="s">
        <v>66</v>
      </c>
      <c r="E65" s="81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5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32">
        <f t="shared" si="9"/>
        <v>0</v>
      </c>
      <c r="AK65" s="32">
        <f t="shared" si="10"/>
        <v>0</v>
      </c>
      <c r="AL65" s="32">
        <f t="shared" si="11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3" customFormat="1" ht="30" customHeight="1">
      <c r="A66" s="174">
        <v>17</v>
      </c>
      <c r="B66" s="82" t="s">
        <v>549</v>
      </c>
      <c r="C66" s="70" t="s">
        <v>550</v>
      </c>
      <c r="D66" s="71" t="s">
        <v>119</v>
      </c>
      <c r="E66" s="81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5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32">
        <f t="shared" si="9"/>
        <v>0</v>
      </c>
      <c r="AK66" s="32">
        <f t="shared" si="10"/>
        <v>0</v>
      </c>
      <c r="AL66" s="32">
        <f t="shared" si="11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3" customFormat="1" ht="30" customHeight="1">
      <c r="A67" s="174">
        <v>18</v>
      </c>
      <c r="B67" s="82" t="s">
        <v>612</v>
      </c>
      <c r="C67" s="70" t="s">
        <v>613</v>
      </c>
      <c r="D67" s="71" t="s">
        <v>38</v>
      </c>
      <c r="E67" s="81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5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32">
        <f t="shared" si="9"/>
        <v>0</v>
      </c>
      <c r="AK67" s="32">
        <f t="shared" si="10"/>
        <v>0</v>
      </c>
      <c r="AL67" s="32">
        <f t="shared" si="11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3" customFormat="1" ht="30" customHeight="1">
      <c r="A68" s="174">
        <v>19</v>
      </c>
      <c r="B68" s="82" t="s">
        <v>614</v>
      </c>
      <c r="C68" s="70" t="s">
        <v>615</v>
      </c>
      <c r="D68" s="71" t="s">
        <v>38</v>
      </c>
      <c r="E68" s="8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5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32">
        <f t="shared" si="9"/>
        <v>0</v>
      </c>
      <c r="AK68" s="32">
        <f t="shared" si="10"/>
        <v>0</v>
      </c>
      <c r="AL68" s="32">
        <f t="shared" si="11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3" customFormat="1" ht="30" customHeight="1">
      <c r="A69" s="174">
        <v>20</v>
      </c>
      <c r="B69" s="82" t="s">
        <v>616</v>
      </c>
      <c r="C69" s="70" t="s">
        <v>617</v>
      </c>
      <c r="D69" s="71" t="s">
        <v>116</v>
      </c>
      <c r="E69" s="8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9"/>
      <c r="X69" s="89"/>
      <c r="Y69" s="89"/>
      <c r="Z69" s="89"/>
      <c r="AA69" s="89"/>
      <c r="AB69" s="89"/>
      <c r="AC69" s="85"/>
      <c r="AD69" s="89"/>
      <c r="AE69" s="89"/>
      <c r="AF69" s="89"/>
      <c r="AG69" s="89"/>
      <c r="AH69" s="89"/>
      <c r="AI69" s="89"/>
      <c r="AJ69" s="32">
        <f t="shared" si="9"/>
        <v>0</v>
      </c>
      <c r="AK69" s="32">
        <f t="shared" si="10"/>
        <v>0</v>
      </c>
      <c r="AL69" s="32">
        <f t="shared" si="11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3" customFormat="1" ht="30" customHeight="1">
      <c r="A70" s="174">
        <v>21</v>
      </c>
      <c r="B70" s="82" t="s">
        <v>618</v>
      </c>
      <c r="C70" s="70" t="s">
        <v>82</v>
      </c>
      <c r="D70" s="71" t="s">
        <v>68</v>
      </c>
      <c r="E70" s="8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5"/>
      <c r="AD70" s="89"/>
      <c r="AE70" s="89"/>
      <c r="AF70" s="89"/>
      <c r="AG70" s="89"/>
      <c r="AH70" s="89"/>
      <c r="AI70" s="89"/>
      <c r="AJ70" s="32">
        <f t="shared" si="9"/>
        <v>0</v>
      </c>
      <c r="AK70" s="32">
        <f t="shared" si="10"/>
        <v>0</v>
      </c>
      <c r="AL70" s="32">
        <f t="shared" si="11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3" customFormat="1" ht="30" customHeight="1">
      <c r="A71" s="174">
        <v>22</v>
      </c>
      <c r="B71" s="82" t="s">
        <v>619</v>
      </c>
      <c r="C71" s="70" t="s">
        <v>70</v>
      </c>
      <c r="D71" s="71" t="s">
        <v>396</v>
      </c>
      <c r="E71" s="8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5"/>
      <c r="W71" s="89"/>
      <c r="X71" s="89"/>
      <c r="Y71" s="89"/>
      <c r="Z71" s="89"/>
      <c r="AA71" s="89"/>
      <c r="AB71" s="89"/>
      <c r="AC71" s="85"/>
      <c r="AD71" s="89"/>
      <c r="AE71" s="89"/>
      <c r="AF71" s="89"/>
      <c r="AG71" s="89"/>
      <c r="AH71" s="89"/>
      <c r="AI71" s="89"/>
      <c r="AJ71" s="32">
        <f t="shared" si="9"/>
        <v>0</v>
      </c>
      <c r="AK71" s="32">
        <f t="shared" si="10"/>
        <v>0</v>
      </c>
      <c r="AL71" s="32">
        <f t="shared" si="11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3" customFormat="1" ht="30" customHeight="1">
      <c r="A72" s="174">
        <v>23</v>
      </c>
      <c r="B72" s="82" t="s">
        <v>620</v>
      </c>
      <c r="C72" s="70" t="s">
        <v>131</v>
      </c>
      <c r="D72" s="71" t="s">
        <v>396</v>
      </c>
      <c r="E72" s="8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5"/>
      <c r="W72" s="89"/>
      <c r="X72" s="89"/>
      <c r="Y72" s="89"/>
      <c r="Z72" s="89"/>
      <c r="AA72" s="89"/>
      <c r="AB72" s="89"/>
      <c r="AC72" s="85"/>
      <c r="AD72" s="89"/>
      <c r="AE72" s="89"/>
      <c r="AF72" s="89"/>
      <c r="AG72" s="89"/>
      <c r="AH72" s="89"/>
      <c r="AI72" s="89"/>
      <c r="AJ72" s="32">
        <f t="shared" si="9"/>
        <v>0</v>
      </c>
      <c r="AK72" s="32">
        <f t="shared" si="10"/>
        <v>0</v>
      </c>
      <c r="AL72" s="32">
        <f t="shared" si="11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3" customFormat="1" ht="30" customHeight="1">
      <c r="A73" s="174">
        <v>24</v>
      </c>
      <c r="B73" s="82" t="s">
        <v>621</v>
      </c>
      <c r="C73" s="70" t="s">
        <v>622</v>
      </c>
      <c r="D73" s="71" t="s">
        <v>91</v>
      </c>
      <c r="E73" s="8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5"/>
      <c r="W73" s="89"/>
      <c r="X73" s="89"/>
      <c r="Y73" s="89"/>
      <c r="Z73" s="89"/>
      <c r="AA73" s="89"/>
      <c r="AB73" s="89"/>
      <c r="AC73" s="85"/>
      <c r="AD73" s="89"/>
      <c r="AE73" s="89"/>
      <c r="AF73" s="89"/>
      <c r="AG73" s="89"/>
      <c r="AH73" s="89"/>
      <c r="AI73" s="89"/>
      <c r="AJ73" s="32">
        <f t="shared" si="9"/>
        <v>0</v>
      </c>
      <c r="AK73" s="32">
        <f t="shared" si="10"/>
        <v>0</v>
      </c>
      <c r="AL73" s="32">
        <f t="shared" si="11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3" customFormat="1" ht="30" customHeight="1">
      <c r="A74" s="174">
        <v>25</v>
      </c>
      <c r="B74" s="82" t="s">
        <v>623</v>
      </c>
      <c r="C74" s="70" t="s">
        <v>624</v>
      </c>
      <c r="D74" s="71" t="s">
        <v>91</v>
      </c>
      <c r="E74" s="8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5"/>
      <c r="W74" s="89"/>
      <c r="X74" s="89"/>
      <c r="Y74" s="89"/>
      <c r="Z74" s="89"/>
      <c r="AA74" s="89"/>
      <c r="AB74" s="89"/>
      <c r="AC74" s="85"/>
      <c r="AD74" s="89"/>
      <c r="AE74" s="89"/>
      <c r="AF74" s="89"/>
      <c r="AG74" s="89"/>
      <c r="AH74" s="89"/>
      <c r="AI74" s="89"/>
      <c r="AJ74" s="32">
        <f t="shared" si="9"/>
        <v>0</v>
      </c>
      <c r="AK74" s="32">
        <f t="shared" si="10"/>
        <v>0</v>
      </c>
      <c r="AL74" s="32">
        <f t="shared" si="11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3" customFormat="1" ht="30" customHeight="1">
      <c r="A75" s="174">
        <v>26</v>
      </c>
      <c r="B75" s="82" t="s">
        <v>625</v>
      </c>
      <c r="C75" s="70" t="s">
        <v>626</v>
      </c>
      <c r="D75" s="71" t="s">
        <v>56</v>
      </c>
      <c r="E75" s="8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5"/>
      <c r="W75" s="89"/>
      <c r="X75" s="89"/>
      <c r="Y75" s="89"/>
      <c r="Z75" s="89"/>
      <c r="AA75" s="89"/>
      <c r="AB75" s="89"/>
      <c r="AC75" s="85"/>
      <c r="AD75" s="89"/>
      <c r="AE75" s="89"/>
      <c r="AF75" s="89"/>
      <c r="AG75" s="89"/>
      <c r="AH75" s="89"/>
      <c r="AI75" s="89"/>
      <c r="AJ75" s="32">
        <f t="shared" si="9"/>
        <v>0</v>
      </c>
      <c r="AK75" s="32">
        <f t="shared" si="10"/>
        <v>0</v>
      </c>
      <c r="AL75" s="32">
        <f t="shared" si="11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3" customFormat="1" ht="30" customHeight="1">
      <c r="A76" s="174">
        <v>27</v>
      </c>
      <c r="B76" s="82" t="s">
        <v>627</v>
      </c>
      <c r="C76" s="70" t="s">
        <v>628</v>
      </c>
      <c r="D76" s="71" t="s">
        <v>125</v>
      </c>
      <c r="E76" s="8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5"/>
      <c r="W76" s="89"/>
      <c r="X76" s="89"/>
      <c r="Y76" s="89"/>
      <c r="Z76" s="89"/>
      <c r="AA76" s="89"/>
      <c r="AB76" s="89"/>
      <c r="AC76" s="85"/>
      <c r="AD76" s="89"/>
      <c r="AE76" s="89"/>
      <c r="AF76" s="89"/>
      <c r="AG76" s="89"/>
      <c r="AH76" s="89"/>
      <c r="AI76" s="89"/>
      <c r="AJ76" s="32">
        <f t="shared" si="9"/>
        <v>0</v>
      </c>
      <c r="AK76" s="32">
        <f t="shared" si="10"/>
        <v>0</v>
      </c>
      <c r="AL76" s="32">
        <f t="shared" si="11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3" customFormat="1" ht="30" customHeight="1">
      <c r="A77" s="174">
        <v>28</v>
      </c>
      <c r="B77" s="82" t="s">
        <v>629</v>
      </c>
      <c r="C77" s="70" t="s">
        <v>114</v>
      </c>
      <c r="D77" s="71" t="s">
        <v>125</v>
      </c>
      <c r="E77" s="8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5"/>
      <c r="W77" s="89"/>
      <c r="X77" s="89"/>
      <c r="Y77" s="89"/>
      <c r="Z77" s="89"/>
      <c r="AA77" s="89"/>
      <c r="AB77" s="89"/>
      <c r="AC77" s="85"/>
      <c r="AD77" s="89"/>
      <c r="AE77" s="89"/>
      <c r="AF77" s="89"/>
      <c r="AG77" s="89"/>
      <c r="AH77" s="89"/>
      <c r="AI77" s="89"/>
      <c r="AJ77" s="32">
        <f t="shared" si="9"/>
        <v>0</v>
      </c>
      <c r="AK77" s="32">
        <f t="shared" si="10"/>
        <v>0</v>
      </c>
      <c r="AL77" s="32">
        <f t="shared" si="11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3" customFormat="1" ht="30" customHeight="1">
      <c r="A78" s="174">
        <v>29</v>
      </c>
      <c r="B78" s="82" t="s">
        <v>630</v>
      </c>
      <c r="C78" s="70" t="s">
        <v>631</v>
      </c>
      <c r="D78" s="71" t="s">
        <v>34</v>
      </c>
      <c r="E78" s="8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5"/>
      <c r="W78" s="89"/>
      <c r="X78" s="89"/>
      <c r="Y78" s="89"/>
      <c r="Z78" s="89"/>
      <c r="AA78" s="89"/>
      <c r="AB78" s="89"/>
      <c r="AC78" s="85"/>
      <c r="AD78" s="89"/>
      <c r="AE78" s="89"/>
      <c r="AF78" s="89"/>
      <c r="AG78" s="89"/>
      <c r="AH78" s="89"/>
      <c r="AI78" s="89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3" customFormat="1" ht="30" customHeight="1">
      <c r="A79" s="174">
        <v>30</v>
      </c>
      <c r="B79" s="82" t="s">
        <v>632</v>
      </c>
      <c r="C79" s="70" t="s">
        <v>633</v>
      </c>
      <c r="D79" s="71" t="s">
        <v>112</v>
      </c>
      <c r="E79" s="8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5"/>
      <c r="W79" s="89"/>
      <c r="X79" s="89"/>
      <c r="Y79" s="89"/>
      <c r="Z79" s="89"/>
      <c r="AA79" s="89"/>
      <c r="AB79" s="89"/>
      <c r="AC79" s="85"/>
      <c r="AD79" s="89"/>
      <c r="AE79" s="89"/>
      <c r="AF79" s="89"/>
      <c r="AG79" s="89"/>
      <c r="AH79" s="89"/>
      <c r="AI79" s="89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6"/>
        <v>0</v>
      </c>
      <c r="AN79" s="32">
        <f t="shared" ref="AN79:AN82" si="12">COUNTIF(I79:AM79,"HT")</f>
        <v>0</v>
      </c>
      <c r="AO79" s="32">
        <f t="shared" ref="AO79:AO82" si="13">COUNTIF(J79:AN79,"VK")</f>
        <v>0</v>
      </c>
    </row>
    <row r="80" spans="1:41" s="53" customFormat="1" ht="30" customHeight="1">
      <c r="A80" s="174">
        <v>31</v>
      </c>
      <c r="B80" s="82" t="s">
        <v>634</v>
      </c>
      <c r="C80" s="70" t="s">
        <v>635</v>
      </c>
      <c r="D80" s="71" t="s">
        <v>59</v>
      </c>
      <c r="E80" s="8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5"/>
      <c r="W80" s="89"/>
      <c r="X80" s="89"/>
      <c r="Y80" s="89"/>
      <c r="Z80" s="89"/>
      <c r="AA80" s="89"/>
      <c r="AB80" s="89"/>
      <c r="AC80" s="85"/>
      <c r="AD80" s="89"/>
      <c r="AE80" s="89"/>
      <c r="AF80" s="89"/>
      <c r="AG80" s="89"/>
      <c r="AH80" s="89"/>
      <c r="AI80" s="89"/>
      <c r="AJ80" s="32">
        <f t="shared" ref="AJ80:AJ83" si="14">COUNTIF(E80:AI80,"BT")</f>
        <v>0</v>
      </c>
      <c r="AK80" s="32">
        <f t="shared" ref="AK80:AK83" si="15">COUNTIF(F80:AJ80,"D")</f>
        <v>0</v>
      </c>
      <c r="AL80" s="32">
        <f t="shared" ref="AL80:AL83" si="16">COUNTIF(G80:AK80,"ĐP")</f>
        <v>0</v>
      </c>
      <c r="AM80" s="32">
        <f t="shared" si="6"/>
        <v>0</v>
      </c>
      <c r="AN80" s="32">
        <f t="shared" si="12"/>
        <v>0</v>
      </c>
      <c r="AO80" s="32">
        <f t="shared" si="13"/>
        <v>0</v>
      </c>
    </row>
    <row r="81" spans="1:41" s="53" customFormat="1" ht="30" customHeight="1">
      <c r="A81" s="174">
        <v>32</v>
      </c>
      <c r="B81" s="82" t="s">
        <v>636</v>
      </c>
      <c r="C81" s="70" t="s">
        <v>637</v>
      </c>
      <c r="D81" s="71" t="s">
        <v>97</v>
      </c>
      <c r="E81" s="8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5"/>
      <c r="W81" s="89"/>
      <c r="X81" s="89"/>
      <c r="Y81" s="89"/>
      <c r="Z81" s="89"/>
      <c r="AA81" s="89"/>
      <c r="AB81" s="89"/>
      <c r="AC81" s="85"/>
      <c r="AD81" s="89"/>
      <c r="AE81" s="89"/>
      <c r="AF81" s="89"/>
      <c r="AG81" s="89"/>
      <c r="AH81" s="89"/>
      <c r="AI81" s="89"/>
      <c r="AJ81" s="32">
        <f t="shared" si="14"/>
        <v>0</v>
      </c>
      <c r="AK81" s="32">
        <f t="shared" si="15"/>
        <v>0</v>
      </c>
      <c r="AL81" s="32">
        <f t="shared" si="16"/>
        <v>0</v>
      </c>
      <c r="AM81" s="32">
        <f t="shared" si="6"/>
        <v>0</v>
      </c>
      <c r="AN81" s="32">
        <f t="shared" si="12"/>
        <v>0</v>
      </c>
      <c r="AO81" s="32">
        <f t="shared" si="13"/>
        <v>0</v>
      </c>
    </row>
    <row r="82" spans="1:41" s="53" customFormat="1" ht="30" customHeight="1">
      <c r="A82" s="174">
        <v>33</v>
      </c>
      <c r="B82" s="82" t="s">
        <v>919</v>
      </c>
      <c r="C82" s="70" t="s">
        <v>920</v>
      </c>
      <c r="D82" s="71" t="s">
        <v>921</v>
      </c>
      <c r="E82" s="8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5"/>
      <c r="W82" s="89"/>
      <c r="X82" s="89"/>
      <c r="Y82" s="89"/>
      <c r="Z82" s="89"/>
      <c r="AA82" s="89"/>
      <c r="AB82" s="89"/>
      <c r="AC82" s="85"/>
      <c r="AD82" s="89"/>
      <c r="AE82" s="89"/>
      <c r="AF82" s="89"/>
      <c r="AG82" s="89"/>
      <c r="AH82" s="89"/>
      <c r="AI82" s="89"/>
      <c r="AJ82" s="32">
        <f t="shared" si="14"/>
        <v>0</v>
      </c>
      <c r="AK82" s="32">
        <f t="shared" si="15"/>
        <v>0</v>
      </c>
      <c r="AL82" s="32">
        <f t="shared" si="16"/>
        <v>0</v>
      </c>
      <c r="AM82" s="32">
        <f t="shared" si="6"/>
        <v>0</v>
      </c>
      <c r="AN82" s="32">
        <f t="shared" si="12"/>
        <v>0</v>
      </c>
      <c r="AO82" s="32">
        <f t="shared" si="13"/>
        <v>0</v>
      </c>
    </row>
    <row r="83" spans="1:41" s="53" customFormat="1" ht="30" customHeight="1">
      <c r="A83" s="174">
        <v>34</v>
      </c>
      <c r="B83" s="82" t="s">
        <v>922</v>
      </c>
      <c r="C83" s="70" t="s">
        <v>923</v>
      </c>
      <c r="D83" s="71" t="s">
        <v>921</v>
      </c>
      <c r="E83" s="8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5"/>
      <c r="W83" s="89"/>
      <c r="X83" s="89"/>
      <c r="Y83" s="89"/>
      <c r="Z83" s="89"/>
      <c r="AA83" s="89"/>
      <c r="AB83" s="89"/>
      <c r="AC83" s="85"/>
      <c r="AD83" s="89"/>
      <c r="AE83" s="89"/>
      <c r="AF83" s="89"/>
      <c r="AG83" s="89"/>
      <c r="AH83" s="89"/>
      <c r="AI83" s="89"/>
      <c r="AJ83" s="32">
        <f t="shared" si="14"/>
        <v>0</v>
      </c>
      <c r="AK83" s="32">
        <f t="shared" si="15"/>
        <v>0</v>
      </c>
      <c r="AL83" s="32">
        <f t="shared" si="16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53" customFormat="1" ht="30" customHeight="1">
      <c r="A84" s="174">
        <v>35</v>
      </c>
      <c r="B84" s="82" t="s">
        <v>638</v>
      </c>
      <c r="C84" s="70" t="s">
        <v>639</v>
      </c>
      <c r="D84" s="71" t="s">
        <v>35</v>
      </c>
      <c r="E84" s="8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5"/>
      <c r="W84" s="89"/>
      <c r="X84" s="89"/>
      <c r="Y84" s="89"/>
      <c r="Z84" s="89"/>
      <c r="AA84" s="89"/>
      <c r="AB84" s="89"/>
      <c r="AC84" s="85"/>
      <c r="AD84" s="89"/>
      <c r="AE84" s="89"/>
      <c r="AF84" s="89"/>
      <c r="AG84" s="89"/>
      <c r="AH84" s="89"/>
      <c r="AI84" s="89"/>
      <c r="AJ84" s="32">
        <f t="shared" si="9"/>
        <v>0</v>
      </c>
      <c r="AK84" s="32">
        <f t="shared" si="10"/>
        <v>0</v>
      </c>
      <c r="AL84" s="32">
        <f t="shared" si="11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ht="51" customHeight="1">
      <c r="A85" s="174">
        <v>36</v>
      </c>
      <c r="B85" s="82" t="s">
        <v>640</v>
      </c>
      <c r="C85" s="70" t="s">
        <v>108</v>
      </c>
      <c r="D85" s="71" t="s">
        <v>72</v>
      </c>
      <c r="E85" s="8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5"/>
      <c r="AD85" s="89"/>
      <c r="AE85" s="89"/>
      <c r="AF85" s="89"/>
      <c r="AG85" s="89"/>
      <c r="AH85" s="89"/>
      <c r="AI85" s="89"/>
      <c r="AJ85" s="32">
        <f t="shared" si="9"/>
        <v>0</v>
      </c>
      <c r="AK85" s="32">
        <f t="shared" si="10"/>
        <v>0</v>
      </c>
      <c r="AL85" s="32">
        <f t="shared" si="11"/>
        <v>0</v>
      </c>
      <c r="AM85" s="3">
        <f t="shared" ref="AJ85:AO86" si="17">SUM(AM49:AM84)</f>
        <v>0</v>
      </c>
      <c r="AN85" s="3">
        <f t="shared" si="17"/>
        <v>0</v>
      </c>
      <c r="AO85" s="3">
        <f t="shared" si="17"/>
        <v>0</v>
      </c>
    </row>
    <row r="86" spans="1:41" ht="15.75" customHeight="1">
      <c r="A86" s="210" t="s">
        <v>12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3">
        <f t="shared" si="17"/>
        <v>0</v>
      </c>
      <c r="AK86" s="3">
        <f t="shared" si="17"/>
        <v>0</v>
      </c>
      <c r="AL86" s="3">
        <f t="shared" si="17"/>
        <v>0</v>
      </c>
    </row>
    <row r="87" spans="1:41" ht="15.75" customHeight="1">
      <c r="A87" s="26"/>
      <c r="B87" s="26"/>
      <c r="C87" s="211"/>
      <c r="D87" s="211"/>
      <c r="H87" s="59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</row>
    <row r="88" spans="1:41" ht="15.75" customHeight="1">
      <c r="C88" s="4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41" ht="15.75" customHeight="1">
      <c r="C89" s="4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41" ht="15.75" customHeight="1">
      <c r="C90" s="211"/>
      <c r="D90" s="211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</row>
    <row r="91" spans="1:41" ht="15.75" customHeight="1">
      <c r="C91" s="211"/>
      <c r="D91" s="211"/>
      <c r="E91" s="211"/>
      <c r="F91" s="211"/>
      <c r="G91" s="21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</row>
    <row r="92" spans="1:41" ht="15.75" customHeight="1">
      <c r="C92" s="211"/>
      <c r="D92" s="211"/>
      <c r="E92" s="21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</row>
    <row r="93" spans="1:41">
      <c r="C93" s="211"/>
      <c r="D93" s="21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6:AI46"/>
    <mergeCell ref="A48:AI48"/>
    <mergeCell ref="C92:E92"/>
    <mergeCell ref="C93:D93"/>
    <mergeCell ref="C91:G91"/>
    <mergeCell ref="C49:D49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Q22" sqref="Q2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225" t="s">
        <v>829</v>
      </c>
      <c r="AG6" s="225"/>
      <c r="AH6" s="225"/>
      <c r="AI6" s="225"/>
      <c r="AJ6" s="225"/>
      <c r="AK6" s="225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7" t="s">
        <v>912</v>
      </c>
      <c r="C9" s="188" t="s">
        <v>28</v>
      </c>
      <c r="D9" s="189" t="s">
        <v>50</v>
      </c>
      <c r="E9" s="127"/>
      <c r="F9" s="128"/>
      <c r="G9" s="128" t="s">
        <v>868</v>
      </c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7" t="s">
        <v>766</v>
      </c>
      <c r="C10" s="188" t="s">
        <v>767</v>
      </c>
      <c r="D10" s="189" t="s">
        <v>50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47">
        <v>3</v>
      </c>
      <c r="B11" s="187" t="s">
        <v>768</v>
      </c>
      <c r="C11" s="188" t="s">
        <v>769</v>
      </c>
      <c r="D11" s="189" t="s">
        <v>770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47">
        <v>4</v>
      </c>
      <c r="B12" s="187" t="s">
        <v>771</v>
      </c>
      <c r="C12" s="188" t="s">
        <v>772</v>
      </c>
      <c r="D12" s="189" t="s">
        <v>126</v>
      </c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 t="s">
        <v>8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3">
        <f t="shared" si="2"/>
        <v>1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47">
        <v>5</v>
      </c>
      <c r="B13" s="187" t="s">
        <v>773</v>
      </c>
      <c r="C13" s="188" t="s">
        <v>774</v>
      </c>
      <c r="D13" s="189" t="s">
        <v>53</v>
      </c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47">
        <v>6</v>
      </c>
      <c r="B14" s="187" t="s">
        <v>775</v>
      </c>
      <c r="C14" s="188" t="s">
        <v>776</v>
      </c>
      <c r="D14" s="189" t="s">
        <v>53</v>
      </c>
      <c r="E14" s="127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47">
        <v>7</v>
      </c>
      <c r="B15" s="187" t="s">
        <v>777</v>
      </c>
      <c r="C15" s="188" t="s">
        <v>778</v>
      </c>
      <c r="D15" s="189" t="s">
        <v>168</v>
      </c>
      <c r="E15" s="127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47">
        <v>8</v>
      </c>
      <c r="B16" s="187" t="s">
        <v>779</v>
      </c>
      <c r="C16" s="188" t="s">
        <v>780</v>
      </c>
      <c r="D16" s="189" t="s">
        <v>377</v>
      </c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47">
        <v>9</v>
      </c>
      <c r="B17" s="187" t="s">
        <v>781</v>
      </c>
      <c r="C17" s="188" t="s">
        <v>401</v>
      </c>
      <c r="D17" s="189" t="s">
        <v>61</v>
      </c>
      <c r="E17" s="105"/>
      <c r="F17" s="106"/>
      <c r="G17" s="106"/>
      <c r="H17" s="106"/>
      <c r="I17" s="106"/>
      <c r="J17" s="106"/>
      <c r="K17" s="106"/>
      <c r="L17" s="106"/>
      <c r="M17" s="106"/>
      <c r="N17" s="106" t="s">
        <v>9</v>
      </c>
      <c r="O17" s="106" t="s">
        <v>8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3">
        <f t="shared" si="2"/>
        <v>1</v>
      </c>
      <c r="AK17" s="3">
        <f t="shared" si="0"/>
        <v>1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47">
        <v>10</v>
      </c>
      <c r="B18" s="187" t="s">
        <v>782</v>
      </c>
      <c r="C18" s="188" t="s">
        <v>131</v>
      </c>
      <c r="D18" s="189" t="s">
        <v>61</v>
      </c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47">
        <v>11</v>
      </c>
      <c r="B19" s="187">
        <v>2010120034</v>
      </c>
      <c r="C19" s="188" t="s">
        <v>93</v>
      </c>
      <c r="D19" s="189" t="s">
        <v>913</v>
      </c>
      <c r="E19" s="127"/>
      <c r="F19" s="128"/>
      <c r="G19" s="128"/>
      <c r="H19" s="128" t="s">
        <v>10</v>
      </c>
      <c r="I19" s="128"/>
      <c r="J19" s="128"/>
      <c r="K19" s="128" t="s">
        <v>8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147">
        <v>12</v>
      </c>
      <c r="B20" s="187" t="s">
        <v>783</v>
      </c>
      <c r="C20" s="188" t="s">
        <v>784</v>
      </c>
      <c r="D20" s="189" t="s">
        <v>63</v>
      </c>
      <c r="E20" s="127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47">
        <v>13</v>
      </c>
      <c r="B21" s="187" t="s">
        <v>785</v>
      </c>
      <c r="C21" s="188" t="s">
        <v>786</v>
      </c>
      <c r="D21" s="189" t="s">
        <v>787</v>
      </c>
      <c r="E21" s="129"/>
      <c r="F21" s="129"/>
      <c r="G21" s="129"/>
      <c r="H21" s="129"/>
      <c r="I21" s="129"/>
      <c r="J21" s="129"/>
      <c r="K21" s="129"/>
      <c r="L21" s="129"/>
      <c r="M21" s="129" t="s">
        <v>10</v>
      </c>
      <c r="N21" s="129"/>
      <c r="O21" s="129"/>
      <c r="P21" s="129"/>
      <c r="Q21" s="129" t="s">
        <v>8</v>
      </c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3">
        <f t="shared" si="2"/>
        <v>1</v>
      </c>
      <c r="AK21" s="3">
        <f t="shared" si="0"/>
        <v>0</v>
      </c>
      <c r="AL21" s="3">
        <f t="shared" si="1"/>
        <v>1</v>
      </c>
      <c r="AM21" s="25"/>
      <c r="AN21" s="25"/>
      <c r="AO21" s="25"/>
    </row>
    <row r="22" spans="1:41" s="1" customFormat="1" ht="30" customHeight="1">
      <c r="A22" s="147">
        <v>14</v>
      </c>
      <c r="B22" s="187" t="s">
        <v>788</v>
      </c>
      <c r="C22" s="188" t="s">
        <v>789</v>
      </c>
      <c r="D22" s="189" t="s">
        <v>88</v>
      </c>
      <c r="E22" s="127"/>
      <c r="F22" s="128"/>
      <c r="G22" s="128"/>
      <c r="H22" s="128"/>
      <c r="I22" s="128"/>
      <c r="J22" s="128"/>
      <c r="K22" s="128"/>
      <c r="L22" s="128"/>
      <c r="M22" s="128"/>
      <c r="N22" s="128" t="s">
        <v>8</v>
      </c>
      <c r="O22" s="128" t="s">
        <v>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3">
        <f t="shared" si="2"/>
        <v>2</v>
      </c>
      <c r="AK22" s="3">
        <f t="shared" si="0"/>
        <v>0</v>
      </c>
      <c r="AL22" s="3">
        <f t="shared" si="1"/>
        <v>0</v>
      </c>
      <c r="AM22" s="219"/>
      <c r="AN22" s="220"/>
      <c r="AO22" s="25"/>
    </row>
    <row r="23" spans="1:41" s="1" customFormat="1" ht="30" customHeight="1">
      <c r="A23" s="147">
        <v>15</v>
      </c>
      <c r="B23" s="187" t="s">
        <v>790</v>
      </c>
      <c r="C23" s="188" t="s">
        <v>791</v>
      </c>
      <c r="D23" s="189" t="s">
        <v>429</v>
      </c>
      <c r="E23" s="127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47">
        <v>16</v>
      </c>
      <c r="B24" s="187" t="s">
        <v>792</v>
      </c>
      <c r="C24" s="188" t="s">
        <v>128</v>
      </c>
      <c r="D24" s="189" t="s">
        <v>54</v>
      </c>
      <c r="E24" s="127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47">
        <v>17</v>
      </c>
      <c r="B25" s="187" t="s">
        <v>793</v>
      </c>
      <c r="C25" s="188" t="s">
        <v>794</v>
      </c>
      <c r="D25" s="189" t="s">
        <v>795</v>
      </c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47">
        <v>18</v>
      </c>
      <c r="B26" s="187" t="s">
        <v>796</v>
      </c>
      <c r="C26" s="188" t="s">
        <v>797</v>
      </c>
      <c r="D26" s="189" t="s">
        <v>66</v>
      </c>
      <c r="E26" s="127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47">
        <v>19</v>
      </c>
      <c r="B27" s="187" t="s">
        <v>798</v>
      </c>
      <c r="C27" s="188" t="s">
        <v>799</v>
      </c>
      <c r="D27" s="189" t="s">
        <v>38</v>
      </c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47">
        <f t="shared" ref="AJ27:AJ42" si="3">COUNTIF(E27:AI27,"K")+2*COUNTIF(E27:AI27,"2K")+COUNTIF(E27:AI27,"TK")+COUNTIF(E27:AI27,"KT")</f>
        <v>0</v>
      </c>
      <c r="AK27" s="147">
        <f t="shared" ref="AK27:AK42" si="4">COUNTIF(E27:AI27,"P")+2*COUNTIF(F27:AJ27,"2P")</f>
        <v>0</v>
      </c>
      <c r="AL27" s="147">
        <f t="shared" ref="AL27:AL42" si="5">COUNTIF(E27:AI27,"T")+2*COUNTIF(E27:AI27,"2T")+COUNTIF(E27:AI27,"TK")+COUNTIF(E27:AI27,"KT")</f>
        <v>0</v>
      </c>
      <c r="AM27" s="25"/>
      <c r="AN27" s="25"/>
      <c r="AO27" s="25"/>
    </row>
    <row r="28" spans="1:41" s="1" customFormat="1" ht="30" customHeight="1">
      <c r="A28" s="147">
        <v>20</v>
      </c>
      <c r="B28" s="187" t="s">
        <v>764</v>
      </c>
      <c r="C28" s="188" t="s">
        <v>765</v>
      </c>
      <c r="D28" s="189" t="s">
        <v>396</v>
      </c>
      <c r="E28" s="127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47">
        <f t="shared" si="3"/>
        <v>0</v>
      </c>
      <c r="AK28" s="147">
        <f t="shared" si="4"/>
        <v>0</v>
      </c>
      <c r="AL28" s="147">
        <f t="shared" si="5"/>
        <v>0</v>
      </c>
      <c r="AM28" s="25"/>
      <c r="AN28" s="25"/>
      <c r="AO28" s="25"/>
    </row>
    <row r="29" spans="1:41" s="1" customFormat="1" ht="30" customHeight="1">
      <c r="A29" s="147">
        <v>21</v>
      </c>
      <c r="B29" s="187" t="s">
        <v>800</v>
      </c>
      <c r="C29" s="188" t="s">
        <v>393</v>
      </c>
      <c r="D29" s="189" t="s">
        <v>91</v>
      </c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 t="s">
        <v>9</v>
      </c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47">
        <f t="shared" si="3"/>
        <v>0</v>
      </c>
      <c r="AK29" s="147">
        <f t="shared" si="4"/>
        <v>1</v>
      </c>
      <c r="AL29" s="147">
        <f t="shared" si="5"/>
        <v>0</v>
      </c>
      <c r="AM29" s="25"/>
      <c r="AN29" s="25"/>
      <c r="AO29" s="25"/>
    </row>
    <row r="30" spans="1:41" s="1" customFormat="1" ht="30" customHeight="1">
      <c r="A30" s="147">
        <v>22</v>
      </c>
      <c r="B30" s="187" t="s">
        <v>801</v>
      </c>
      <c r="C30" s="188" t="s">
        <v>802</v>
      </c>
      <c r="D30" s="189" t="s">
        <v>803</v>
      </c>
      <c r="E30" s="12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47">
        <f t="shared" si="3"/>
        <v>0</v>
      </c>
      <c r="AK30" s="147">
        <f t="shared" si="4"/>
        <v>0</v>
      </c>
      <c r="AL30" s="147">
        <f t="shared" si="5"/>
        <v>0</v>
      </c>
      <c r="AM30" s="25"/>
      <c r="AN30" s="25"/>
      <c r="AO30" s="25"/>
    </row>
    <row r="31" spans="1:41" s="1" customFormat="1" ht="30" customHeight="1">
      <c r="A31" s="147">
        <v>23</v>
      </c>
      <c r="B31" s="187" t="s">
        <v>804</v>
      </c>
      <c r="C31" s="188" t="s">
        <v>87</v>
      </c>
      <c r="D31" s="189" t="s">
        <v>133</v>
      </c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47">
        <f t="shared" si="3"/>
        <v>0</v>
      </c>
      <c r="AK31" s="147">
        <f t="shared" si="4"/>
        <v>0</v>
      </c>
      <c r="AL31" s="147">
        <f t="shared" si="5"/>
        <v>0</v>
      </c>
      <c r="AM31" s="25"/>
      <c r="AN31" s="25"/>
      <c r="AO31" s="25"/>
    </row>
    <row r="32" spans="1:41" s="1" customFormat="1" ht="30" customHeight="1">
      <c r="A32" s="147">
        <v>24</v>
      </c>
      <c r="B32" s="187" t="s">
        <v>805</v>
      </c>
      <c r="C32" s="188" t="s">
        <v>806</v>
      </c>
      <c r="D32" s="189" t="s">
        <v>112</v>
      </c>
      <c r="E32" s="127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47">
        <f t="shared" si="3"/>
        <v>0</v>
      </c>
      <c r="AK32" s="147">
        <f t="shared" si="4"/>
        <v>0</v>
      </c>
      <c r="AL32" s="147">
        <f t="shared" si="5"/>
        <v>0</v>
      </c>
      <c r="AM32" s="25"/>
      <c r="AN32" s="25"/>
      <c r="AO32" s="25"/>
    </row>
    <row r="33" spans="1:44" s="1" customFormat="1" ht="30" customHeight="1">
      <c r="A33" s="147">
        <v>25</v>
      </c>
      <c r="B33" s="187" t="s">
        <v>807</v>
      </c>
      <c r="C33" s="188" t="s">
        <v>808</v>
      </c>
      <c r="D33" s="189" t="s">
        <v>59</v>
      </c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47">
        <f t="shared" si="3"/>
        <v>0</v>
      </c>
      <c r="AK33" s="147">
        <f t="shared" si="4"/>
        <v>0</v>
      </c>
      <c r="AL33" s="147">
        <f t="shared" si="5"/>
        <v>0</v>
      </c>
      <c r="AM33" s="25"/>
      <c r="AN33" s="25"/>
      <c r="AO33" s="25"/>
    </row>
    <row r="34" spans="1:44" s="1" customFormat="1" ht="30" customHeight="1">
      <c r="A34" s="147">
        <v>26</v>
      </c>
      <c r="B34" s="187" t="s">
        <v>809</v>
      </c>
      <c r="C34" s="188" t="s">
        <v>93</v>
      </c>
      <c r="D34" s="189" t="s">
        <v>97</v>
      </c>
      <c r="E34" s="127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47">
        <f t="shared" si="3"/>
        <v>0</v>
      </c>
      <c r="AK34" s="147">
        <f t="shared" si="4"/>
        <v>0</v>
      </c>
      <c r="AL34" s="147">
        <f t="shared" si="5"/>
        <v>0</v>
      </c>
      <c r="AM34" s="25"/>
      <c r="AN34" s="25"/>
      <c r="AO34" s="25"/>
    </row>
    <row r="35" spans="1:44" s="1" customFormat="1" ht="30" customHeight="1">
      <c r="A35" s="147">
        <v>27</v>
      </c>
      <c r="B35" s="187" t="s">
        <v>810</v>
      </c>
      <c r="C35" s="188" t="s">
        <v>811</v>
      </c>
      <c r="D35" s="189" t="s">
        <v>812</v>
      </c>
      <c r="E35" s="127"/>
      <c r="F35" s="128" t="s">
        <v>8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47">
        <f t="shared" si="3"/>
        <v>1</v>
      </c>
      <c r="AK35" s="147">
        <f t="shared" si="4"/>
        <v>0</v>
      </c>
      <c r="AL35" s="147">
        <f t="shared" si="5"/>
        <v>0</v>
      </c>
      <c r="AM35" s="25"/>
      <c r="AN35" s="25"/>
      <c r="AO35" s="25"/>
    </row>
    <row r="36" spans="1:44" s="1" customFormat="1" ht="30" customHeight="1">
      <c r="A36" s="147">
        <v>28</v>
      </c>
      <c r="B36" s="187" t="s">
        <v>813</v>
      </c>
      <c r="C36" s="188" t="s">
        <v>51</v>
      </c>
      <c r="D36" s="189" t="s">
        <v>79</v>
      </c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47">
        <f t="shared" si="3"/>
        <v>0</v>
      </c>
      <c r="AK36" s="147">
        <f t="shared" si="4"/>
        <v>0</v>
      </c>
      <c r="AL36" s="147">
        <f t="shared" si="5"/>
        <v>0</v>
      </c>
      <c r="AM36" s="25"/>
      <c r="AN36" s="25"/>
      <c r="AO36" s="25"/>
    </row>
    <row r="37" spans="1:44" s="1" customFormat="1" ht="35.25" customHeight="1">
      <c r="A37" s="147">
        <v>29</v>
      </c>
      <c r="B37" s="187" t="s">
        <v>814</v>
      </c>
      <c r="C37" s="188" t="s">
        <v>815</v>
      </c>
      <c r="D37" s="189" t="s">
        <v>94</v>
      </c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47">
        <f t="shared" si="3"/>
        <v>0</v>
      </c>
      <c r="AK37" s="147">
        <f t="shared" si="4"/>
        <v>0</v>
      </c>
      <c r="AL37" s="147">
        <f t="shared" si="5"/>
        <v>0</v>
      </c>
      <c r="AM37" s="25"/>
      <c r="AN37" s="25"/>
      <c r="AO37" s="25"/>
    </row>
    <row r="38" spans="1:44" s="1" customFormat="1" ht="35.25" customHeight="1">
      <c r="A38" s="174">
        <v>30</v>
      </c>
      <c r="B38" s="187" t="s">
        <v>816</v>
      </c>
      <c r="C38" s="188" t="s">
        <v>817</v>
      </c>
      <c r="D38" s="189" t="s">
        <v>85</v>
      </c>
      <c r="E38" s="127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74"/>
      <c r="AK38" s="174"/>
      <c r="AL38" s="174"/>
      <c r="AM38" s="25"/>
      <c r="AN38" s="25"/>
      <c r="AO38" s="25"/>
    </row>
    <row r="39" spans="1:44" s="1" customFormat="1" ht="35.25" customHeight="1">
      <c r="A39" s="174">
        <v>31</v>
      </c>
      <c r="B39" s="187" t="s">
        <v>818</v>
      </c>
      <c r="C39" s="188" t="s">
        <v>819</v>
      </c>
      <c r="D39" s="189" t="s">
        <v>820</v>
      </c>
      <c r="E39" s="127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74"/>
      <c r="AK39" s="174"/>
      <c r="AL39" s="174"/>
      <c r="AM39" s="25"/>
      <c r="AN39" s="25"/>
      <c r="AO39" s="25"/>
    </row>
    <row r="40" spans="1:44" s="1" customFormat="1" ht="35.25" customHeight="1">
      <c r="A40" s="174">
        <v>32</v>
      </c>
      <c r="B40" s="187" t="s">
        <v>821</v>
      </c>
      <c r="C40" s="188" t="s">
        <v>822</v>
      </c>
      <c r="D40" s="189" t="s">
        <v>72</v>
      </c>
      <c r="E40" s="12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74"/>
      <c r="AK40" s="174"/>
      <c r="AL40" s="174"/>
      <c r="AM40" s="25"/>
      <c r="AN40" s="25"/>
      <c r="AO40" s="25"/>
    </row>
    <row r="41" spans="1:44" s="1" customFormat="1" ht="35.25" customHeight="1">
      <c r="A41" s="174">
        <v>33</v>
      </c>
      <c r="B41" s="187" t="s">
        <v>823</v>
      </c>
      <c r="C41" s="188" t="s">
        <v>824</v>
      </c>
      <c r="D41" s="189" t="s">
        <v>81</v>
      </c>
      <c r="E41" s="127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74"/>
      <c r="AK41" s="174"/>
      <c r="AL41" s="174"/>
      <c r="AM41" s="25"/>
      <c r="AN41" s="25"/>
      <c r="AO41" s="25"/>
    </row>
    <row r="42" spans="1:44" s="1" customFormat="1" ht="38.25" customHeight="1">
      <c r="A42" s="174">
        <v>34</v>
      </c>
      <c r="B42" s="187" t="s">
        <v>825</v>
      </c>
      <c r="C42" s="188" t="s">
        <v>826</v>
      </c>
      <c r="D42" s="189" t="s">
        <v>81</v>
      </c>
      <c r="E42" s="127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47">
        <f t="shared" si="3"/>
        <v>0</v>
      </c>
      <c r="AK42" s="147">
        <f t="shared" si="4"/>
        <v>0</v>
      </c>
      <c r="AL42" s="147">
        <f t="shared" si="5"/>
        <v>0</v>
      </c>
      <c r="AM42" s="27"/>
      <c r="AN42" s="26"/>
      <c r="AO42" s="26"/>
      <c r="AP42" s="33"/>
      <c r="AQ42"/>
      <c r="AR42"/>
    </row>
    <row r="43" spans="1:44" s="1" customFormat="1" ht="30" customHeight="1">
      <c r="A43" s="174">
        <v>35</v>
      </c>
      <c r="B43" s="187" t="s">
        <v>827</v>
      </c>
      <c r="C43" s="188" t="s">
        <v>828</v>
      </c>
      <c r="D43" s="189" t="s">
        <v>81</v>
      </c>
      <c r="E43" s="127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5"/>
      <c r="AO43" s="25"/>
    </row>
    <row r="44" spans="1:44" s="1" customFormat="1" ht="30" customHeight="1">
      <c r="A44" s="221" t="s">
        <v>12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45">
        <f>SUM(AJ9:AJ43)</f>
        <v>7</v>
      </c>
      <c r="AK44" s="45">
        <f>SUM(AK9:AK43)</f>
        <v>2</v>
      </c>
      <c r="AL44" s="149">
        <f>SUM(AL9:AL43)</f>
        <v>2</v>
      </c>
      <c r="AM44" s="153">
        <f>COUNTIF(H60:AL60,"CT")</f>
        <v>0</v>
      </c>
      <c r="AN44" s="153">
        <f>COUNTIF(I48:AM48,"HT")</f>
        <v>0</v>
      </c>
      <c r="AO44" s="153">
        <f>COUNTIF(J48:AN48,"VK")</f>
        <v>0</v>
      </c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153">
        <f>COUNTIF(H61:AL61,"CT")</f>
        <v>0</v>
      </c>
      <c r="AN45" s="153">
        <f>COUNTIF(I49:AM49,"HT")</f>
        <v>0</v>
      </c>
      <c r="AO45" s="153">
        <f>COUNTIF(J49:AN49,"VK")</f>
        <v>0</v>
      </c>
      <c r="AP45" s="25"/>
      <c r="AQ45" s="25"/>
    </row>
    <row r="46" spans="1:44" s="1" customFormat="1" ht="30" customHeight="1">
      <c r="A46" s="222" t="s">
        <v>13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  <c r="AP46" s="25"/>
      <c r="AQ46" s="25"/>
    </row>
    <row r="47" spans="1:44" s="1" customFormat="1" ht="30" customHeight="1">
      <c r="A47" s="3" t="s">
        <v>5</v>
      </c>
      <c r="B47" s="44"/>
      <c r="C47" s="214" t="s">
        <v>7</v>
      </c>
      <c r="D47" s="21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  <c r="AP47" s="25"/>
      <c r="AQ47" s="25"/>
    </row>
    <row r="48" spans="1:44" s="1" customFormat="1" ht="30" customHeight="1">
      <c r="A48" s="174">
        <v>1</v>
      </c>
      <c r="B48" s="187" t="s">
        <v>912</v>
      </c>
      <c r="C48" s="188" t="s">
        <v>28</v>
      </c>
      <c r="D48" s="189" t="s">
        <v>50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 t="shared" ref="AM48:AM78" si="6">COUNTIF(H82:AL82,"CT")</f>
        <v>0</v>
      </c>
      <c r="AN48" s="32">
        <f>COUNTIF(I52:AM52,"HT")</f>
        <v>0</v>
      </c>
      <c r="AO48" s="32">
        <f>COUNTIF(J52:AN52,"VK")</f>
        <v>0</v>
      </c>
      <c r="AP48" s="25"/>
      <c r="AQ48" s="25"/>
    </row>
    <row r="49" spans="1:43" s="1" customFormat="1" ht="30" customHeight="1">
      <c r="A49" s="174">
        <v>2</v>
      </c>
      <c r="B49" s="187" t="s">
        <v>766</v>
      </c>
      <c r="C49" s="188" t="s">
        <v>767</v>
      </c>
      <c r="D49" s="189" t="s">
        <v>50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4" si="7">COUNTIF(E49:AI49,"BT")</f>
        <v>0</v>
      </c>
      <c r="AK49" s="32">
        <f t="shared" ref="AK49:AK84" si="8">COUNTIF(F49:AJ49,"D")</f>
        <v>0</v>
      </c>
      <c r="AL49" s="32">
        <f t="shared" ref="AL49:AL84" si="9">COUNTIF(G49:AK49,"ĐP")</f>
        <v>0</v>
      </c>
      <c r="AM49" s="32">
        <f t="shared" si="6"/>
        <v>0</v>
      </c>
      <c r="AN49" s="32">
        <f t="shared" ref="AN49:AN83" si="10">COUNTIF(I53:AM53,"HT")</f>
        <v>0</v>
      </c>
      <c r="AO49" s="32">
        <f t="shared" ref="AO49:AO83" si="11">COUNTIF(J53:AN53,"VK")</f>
        <v>0</v>
      </c>
      <c r="AP49" s="219"/>
      <c r="AQ49" s="220"/>
    </row>
    <row r="50" spans="1:43" s="1" customFormat="1" ht="30" customHeight="1">
      <c r="A50" s="174">
        <v>3</v>
      </c>
      <c r="B50" s="187" t="s">
        <v>768</v>
      </c>
      <c r="C50" s="188" t="s">
        <v>769</v>
      </c>
      <c r="D50" s="189" t="s">
        <v>770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7"/>
        <v>0</v>
      </c>
      <c r="AK50" s="32">
        <f t="shared" si="8"/>
        <v>0</v>
      </c>
      <c r="AL50" s="32">
        <f t="shared" si="9"/>
        <v>0</v>
      </c>
      <c r="AM50" s="32">
        <f t="shared" si="6"/>
        <v>0</v>
      </c>
      <c r="AN50" s="32">
        <f t="shared" si="10"/>
        <v>0</v>
      </c>
      <c r="AO50" s="32">
        <f t="shared" si="11"/>
        <v>0</v>
      </c>
    </row>
    <row r="51" spans="1:43" s="1" customFormat="1" ht="30" customHeight="1">
      <c r="A51" s="174">
        <v>4</v>
      </c>
      <c r="B51" s="187" t="s">
        <v>771</v>
      </c>
      <c r="C51" s="188" t="s">
        <v>772</v>
      </c>
      <c r="D51" s="189" t="s">
        <v>126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7"/>
        <v>0</v>
      </c>
      <c r="AK51" s="32">
        <f t="shared" si="8"/>
        <v>0</v>
      </c>
      <c r="AL51" s="32">
        <f t="shared" si="9"/>
        <v>0</v>
      </c>
      <c r="AM51" s="32">
        <f t="shared" si="6"/>
        <v>0</v>
      </c>
      <c r="AN51" s="32">
        <f t="shared" si="10"/>
        <v>0</v>
      </c>
      <c r="AO51" s="32">
        <f t="shared" si="11"/>
        <v>0</v>
      </c>
    </row>
    <row r="52" spans="1:43" s="1" customFormat="1" ht="30" customHeight="1">
      <c r="A52" s="174">
        <v>5</v>
      </c>
      <c r="B52" s="187" t="s">
        <v>773</v>
      </c>
      <c r="C52" s="188" t="s">
        <v>774</v>
      </c>
      <c r="D52" s="189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7"/>
        <v>0</v>
      </c>
      <c r="AK52" s="32">
        <f t="shared" si="8"/>
        <v>0</v>
      </c>
      <c r="AL52" s="32">
        <f t="shared" si="9"/>
        <v>0</v>
      </c>
      <c r="AM52" s="32">
        <f t="shared" si="6"/>
        <v>0</v>
      </c>
      <c r="AN52" s="32">
        <f t="shared" si="10"/>
        <v>0</v>
      </c>
      <c r="AO52" s="32">
        <f t="shared" si="11"/>
        <v>0</v>
      </c>
    </row>
    <row r="53" spans="1:43" s="1" customFormat="1" ht="30" customHeight="1">
      <c r="A53" s="174">
        <v>6</v>
      </c>
      <c r="B53" s="187" t="s">
        <v>775</v>
      </c>
      <c r="C53" s="188" t="s">
        <v>776</v>
      </c>
      <c r="D53" s="189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7"/>
        <v>0</v>
      </c>
      <c r="AK53" s="32">
        <f t="shared" si="8"/>
        <v>0</v>
      </c>
      <c r="AL53" s="32">
        <f t="shared" si="9"/>
        <v>0</v>
      </c>
      <c r="AM53" s="32">
        <f t="shared" si="6"/>
        <v>0</v>
      </c>
      <c r="AN53" s="32">
        <f t="shared" si="10"/>
        <v>0</v>
      </c>
      <c r="AO53" s="32">
        <f t="shared" si="11"/>
        <v>0</v>
      </c>
    </row>
    <row r="54" spans="1:43" s="1" customFormat="1" ht="30" customHeight="1">
      <c r="A54" s="174">
        <v>7</v>
      </c>
      <c r="B54" s="187" t="s">
        <v>777</v>
      </c>
      <c r="C54" s="188" t="s">
        <v>778</v>
      </c>
      <c r="D54" s="189" t="s">
        <v>168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7"/>
        <v>0</v>
      </c>
      <c r="AK54" s="32">
        <f t="shared" si="8"/>
        <v>0</v>
      </c>
      <c r="AL54" s="32">
        <f t="shared" si="9"/>
        <v>0</v>
      </c>
      <c r="AM54" s="32">
        <f t="shared" si="6"/>
        <v>0</v>
      </c>
      <c r="AN54" s="32">
        <f t="shared" si="10"/>
        <v>0</v>
      </c>
      <c r="AO54" s="32">
        <f t="shared" si="11"/>
        <v>0</v>
      </c>
    </row>
    <row r="55" spans="1:43" s="1" customFormat="1" ht="30" customHeight="1">
      <c r="A55" s="174">
        <v>8</v>
      </c>
      <c r="B55" s="187" t="s">
        <v>779</v>
      </c>
      <c r="C55" s="188" t="s">
        <v>780</v>
      </c>
      <c r="D55" s="189" t="s">
        <v>377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7"/>
        <v>0</v>
      </c>
      <c r="AK55" s="32">
        <f t="shared" si="8"/>
        <v>0</v>
      </c>
      <c r="AL55" s="32">
        <f t="shared" si="9"/>
        <v>0</v>
      </c>
      <c r="AM55" s="32">
        <f t="shared" si="6"/>
        <v>0</v>
      </c>
      <c r="AN55" s="32">
        <f t="shared" si="10"/>
        <v>0</v>
      </c>
      <c r="AO55" s="32">
        <f t="shared" si="11"/>
        <v>0</v>
      </c>
    </row>
    <row r="56" spans="1:43" s="1" customFormat="1" ht="30" customHeight="1">
      <c r="A56" s="174">
        <v>9</v>
      </c>
      <c r="B56" s="187" t="s">
        <v>781</v>
      </c>
      <c r="C56" s="188" t="s">
        <v>401</v>
      </c>
      <c r="D56" s="189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7"/>
        <v>0</v>
      </c>
      <c r="AK56" s="32">
        <f t="shared" si="8"/>
        <v>0</v>
      </c>
      <c r="AL56" s="32">
        <f t="shared" si="9"/>
        <v>0</v>
      </c>
      <c r="AM56" s="32">
        <f t="shared" si="6"/>
        <v>0</v>
      </c>
      <c r="AN56" s="32">
        <f t="shared" si="10"/>
        <v>0</v>
      </c>
      <c r="AO56" s="32">
        <f t="shared" si="11"/>
        <v>0</v>
      </c>
    </row>
    <row r="57" spans="1:43" s="1" customFormat="1" ht="30" customHeight="1">
      <c r="A57" s="174">
        <v>10</v>
      </c>
      <c r="B57" s="187" t="s">
        <v>782</v>
      </c>
      <c r="C57" s="188" t="s">
        <v>131</v>
      </c>
      <c r="D57" s="189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7"/>
        <v>0</v>
      </c>
      <c r="AK57" s="32">
        <f t="shared" si="8"/>
        <v>0</v>
      </c>
      <c r="AL57" s="32">
        <f t="shared" si="9"/>
        <v>0</v>
      </c>
      <c r="AM57" s="32">
        <f t="shared" si="6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74">
        <v>11</v>
      </c>
      <c r="B58" s="187">
        <v>2010120034</v>
      </c>
      <c r="C58" s="188" t="s">
        <v>93</v>
      </c>
      <c r="D58" s="189" t="s">
        <v>913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7"/>
        <v>0</v>
      </c>
      <c r="AK58" s="32">
        <f t="shared" si="8"/>
        <v>0</v>
      </c>
      <c r="AL58" s="32">
        <f t="shared" si="9"/>
        <v>0</v>
      </c>
      <c r="AM58" s="32">
        <f t="shared" si="6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74">
        <v>12</v>
      </c>
      <c r="B59" s="187" t="s">
        <v>783</v>
      </c>
      <c r="C59" s="188" t="s">
        <v>784</v>
      </c>
      <c r="D59" s="189" t="s">
        <v>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7"/>
        <v>0</v>
      </c>
      <c r="AK59" s="32">
        <f t="shared" si="8"/>
        <v>0</v>
      </c>
      <c r="AL59" s="32">
        <f t="shared" si="9"/>
        <v>0</v>
      </c>
      <c r="AM59" s="32">
        <f t="shared" si="6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74">
        <v>13</v>
      </c>
      <c r="B60" s="187" t="s">
        <v>785</v>
      </c>
      <c r="C60" s="188" t="s">
        <v>786</v>
      </c>
      <c r="D60" s="189" t="s">
        <v>787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7"/>
        <v>0</v>
      </c>
      <c r="AK60" s="32">
        <f t="shared" si="8"/>
        <v>0</v>
      </c>
      <c r="AL60" s="32">
        <f t="shared" si="9"/>
        <v>0</v>
      </c>
      <c r="AM60" s="32">
        <f t="shared" si="6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74">
        <v>14</v>
      </c>
      <c r="B61" s="187" t="s">
        <v>788</v>
      </c>
      <c r="C61" s="188" t="s">
        <v>789</v>
      </c>
      <c r="D61" s="189" t="s">
        <v>88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7"/>
        <v>0</v>
      </c>
      <c r="AK61" s="32">
        <f t="shared" si="8"/>
        <v>0</v>
      </c>
      <c r="AL61" s="32">
        <f t="shared" si="9"/>
        <v>0</v>
      </c>
      <c r="AM61" s="32">
        <f t="shared" si="6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74">
        <v>15</v>
      </c>
      <c r="B62" s="187" t="s">
        <v>790</v>
      </c>
      <c r="C62" s="188" t="s">
        <v>791</v>
      </c>
      <c r="D62" s="189" t="s">
        <v>429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ref="AJ62:AJ76" si="12">COUNTIF(E62:AI62,"BT")</f>
        <v>0</v>
      </c>
      <c r="AK62" s="32">
        <f t="shared" ref="AK62:AK76" si="13">COUNTIF(F62:AJ62,"D")</f>
        <v>0</v>
      </c>
      <c r="AL62" s="32">
        <f t="shared" ref="AL62:AL76" si="14">COUNTIF(G62:AK62,"ĐP")</f>
        <v>0</v>
      </c>
      <c r="AM62" s="32">
        <f t="shared" si="6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74">
        <v>16</v>
      </c>
      <c r="B63" s="187" t="s">
        <v>792</v>
      </c>
      <c r="C63" s="188" t="s">
        <v>128</v>
      </c>
      <c r="D63" s="189" t="s">
        <v>54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2"/>
        <v>0</v>
      </c>
      <c r="AK63" s="32">
        <f t="shared" si="13"/>
        <v>0</v>
      </c>
      <c r="AL63" s="32">
        <f t="shared" si="14"/>
        <v>0</v>
      </c>
      <c r="AM63" s="32">
        <f t="shared" si="6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74">
        <v>17</v>
      </c>
      <c r="B64" s="187" t="s">
        <v>793</v>
      </c>
      <c r="C64" s="188" t="s">
        <v>794</v>
      </c>
      <c r="D64" s="189" t="s">
        <v>795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2"/>
        <v>0</v>
      </c>
      <c r="AK64" s="32">
        <f t="shared" si="13"/>
        <v>0</v>
      </c>
      <c r="AL64" s="32">
        <f t="shared" si="14"/>
        <v>0</v>
      </c>
      <c r="AM64" s="32">
        <f t="shared" si="6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74">
        <v>18</v>
      </c>
      <c r="B65" s="187" t="s">
        <v>796</v>
      </c>
      <c r="C65" s="188" t="s">
        <v>797</v>
      </c>
      <c r="D65" s="189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2"/>
        <v>0</v>
      </c>
      <c r="AK65" s="32">
        <f t="shared" si="13"/>
        <v>0</v>
      </c>
      <c r="AL65" s="32">
        <f t="shared" si="14"/>
        <v>0</v>
      </c>
      <c r="AM65" s="32">
        <f t="shared" si="6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74">
        <v>19</v>
      </c>
      <c r="B66" s="187" t="s">
        <v>798</v>
      </c>
      <c r="C66" s="188" t="s">
        <v>799</v>
      </c>
      <c r="D66" s="189" t="s">
        <v>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2"/>
        <v>0</v>
      </c>
      <c r="AK66" s="32">
        <f t="shared" si="13"/>
        <v>0</v>
      </c>
      <c r="AL66" s="32">
        <f t="shared" si="14"/>
        <v>0</v>
      </c>
      <c r="AM66" s="32">
        <f t="shared" si="6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74">
        <v>20</v>
      </c>
      <c r="B67" s="187" t="s">
        <v>764</v>
      </c>
      <c r="C67" s="188" t="s">
        <v>765</v>
      </c>
      <c r="D67" s="189" t="s">
        <v>396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2"/>
        <v>0</v>
      </c>
      <c r="AK67" s="32">
        <f t="shared" si="13"/>
        <v>0</v>
      </c>
      <c r="AL67" s="32">
        <f t="shared" si="14"/>
        <v>0</v>
      </c>
      <c r="AM67" s="32">
        <f t="shared" si="6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74">
        <v>21</v>
      </c>
      <c r="B68" s="187" t="s">
        <v>800</v>
      </c>
      <c r="C68" s="188" t="s">
        <v>393</v>
      </c>
      <c r="D68" s="189" t="s">
        <v>91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2"/>
        <v>0</v>
      </c>
      <c r="AK68" s="32">
        <f t="shared" si="13"/>
        <v>0</v>
      </c>
      <c r="AL68" s="32">
        <f t="shared" si="14"/>
        <v>0</v>
      </c>
      <c r="AM68" s="32">
        <f t="shared" si="6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74">
        <v>22</v>
      </c>
      <c r="B69" s="187" t="s">
        <v>801</v>
      </c>
      <c r="C69" s="188" t="s">
        <v>802</v>
      </c>
      <c r="D69" s="189" t="s">
        <v>803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2"/>
        <v>0</v>
      </c>
      <c r="AK69" s="32">
        <f t="shared" si="13"/>
        <v>0</v>
      </c>
      <c r="AL69" s="32">
        <f t="shared" si="14"/>
        <v>0</v>
      </c>
      <c r="AM69" s="32">
        <f t="shared" si="6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74">
        <v>23</v>
      </c>
      <c r="B70" s="187" t="s">
        <v>804</v>
      </c>
      <c r="C70" s="188" t="s">
        <v>87</v>
      </c>
      <c r="D70" s="189" t="s">
        <v>133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2"/>
        <v>0</v>
      </c>
      <c r="AK70" s="32">
        <f t="shared" si="13"/>
        <v>0</v>
      </c>
      <c r="AL70" s="32">
        <f t="shared" si="14"/>
        <v>0</v>
      </c>
      <c r="AM70" s="32">
        <f t="shared" si="6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74">
        <v>24</v>
      </c>
      <c r="B71" s="187" t="s">
        <v>805</v>
      </c>
      <c r="C71" s="188" t="s">
        <v>806</v>
      </c>
      <c r="D71" s="189" t="s">
        <v>112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2"/>
        <v>0</v>
      </c>
      <c r="AK71" s="32">
        <f t="shared" si="13"/>
        <v>0</v>
      </c>
      <c r="AL71" s="32">
        <f t="shared" si="14"/>
        <v>0</v>
      </c>
      <c r="AM71" s="32">
        <f t="shared" si="6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74">
        <v>25</v>
      </c>
      <c r="B72" s="187" t="s">
        <v>807</v>
      </c>
      <c r="C72" s="188" t="s">
        <v>808</v>
      </c>
      <c r="D72" s="189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2"/>
        <v>0</v>
      </c>
      <c r="AK72" s="32">
        <f t="shared" si="13"/>
        <v>0</v>
      </c>
      <c r="AL72" s="32">
        <f t="shared" si="14"/>
        <v>0</v>
      </c>
      <c r="AM72" s="32">
        <f t="shared" si="6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74">
        <v>26</v>
      </c>
      <c r="B73" s="187" t="s">
        <v>809</v>
      </c>
      <c r="C73" s="188" t="s">
        <v>93</v>
      </c>
      <c r="D73" s="189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2"/>
        <v>0</v>
      </c>
      <c r="AK73" s="32">
        <f t="shared" si="13"/>
        <v>0</v>
      </c>
      <c r="AL73" s="32">
        <f t="shared" si="14"/>
        <v>0</v>
      </c>
      <c r="AM73" s="32">
        <f t="shared" si="6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74">
        <v>27</v>
      </c>
      <c r="B74" s="187" t="s">
        <v>810</v>
      </c>
      <c r="C74" s="188" t="s">
        <v>811</v>
      </c>
      <c r="D74" s="189" t="s">
        <v>812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2"/>
        <v>0</v>
      </c>
      <c r="AK74" s="32">
        <f t="shared" si="13"/>
        <v>0</v>
      </c>
      <c r="AL74" s="32">
        <f t="shared" si="14"/>
        <v>0</v>
      </c>
      <c r="AM74" s="32">
        <f t="shared" si="6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74">
        <v>28</v>
      </c>
      <c r="B75" s="187" t="s">
        <v>813</v>
      </c>
      <c r="C75" s="188" t="s">
        <v>51</v>
      </c>
      <c r="D75" s="189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2"/>
        <v>0</v>
      </c>
      <c r="AK75" s="32">
        <f t="shared" si="13"/>
        <v>0</v>
      </c>
      <c r="AL75" s="32">
        <f t="shared" si="14"/>
        <v>0</v>
      </c>
      <c r="AM75" s="32">
        <f t="shared" si="6"/>
        <v>0</v>
      </c>
      <c r="AN75" s="32">
        <f>COUNTIF(I82:AM82,"HT")</f>
        <v>0</v>
      </c>
      <c r="AO75" s="32">
        <f>COUNTIF(J82:AN82,"VK")</f>
        <v>0</v>
      </c>
    </row>
    <row r="76" spans="1:41" s="1" customFormat="1" ht="30" customHeight="1">
      <c r="A76" s="174">
        <v>29</v>
      </c>
      <c r="B76" s="187" t="s">
        <v>814</v>
      </c>
      <c r="C76" s="188" t="s">
        <v>815</v>
      </c>
      <c r="D76" s="189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2"/>
        <v>0</v>
      </c>
      <c r="AK76" s="32">
        <f t="shared" si="13"/>
        <v>0</v>
      </c>
      <c r="AL76" s="32">
        <f t="shared" si="14"/>
        <v>0</v>
      </c>
      <c r="AM76" s="32">
        <f t="shared" si="6"/>
        <v>0</v>
      </c>
      <c r="AN76" s="32">
        <f>COUNTIF(I83:AM83,"HT")</f>
        <v>0</v>
      </c>
      <c r="AO76" s="32">
        <f>COUNTIF(J83:AN83,"VK")</f>
        <v>0</v>
      </c>
    </row>
    <row r="77" spans="1:41" s="1" customFormat="1" ht="30" customHeight="1">
      <c r="A77" s="174">
        <v>30</v>
      </c>
      <c r="B77" s="187" t="s">
        <v>816</v>
      </c>
      <c r="C77" s="188" t="s">
        <v>817</v>
      </c>
      <c r="D77" s="189" t="s">
        <v>85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7"/>
        <v>0</v>
      </c>
      <c r="AK77" s="32">
        <f t="shared" si="8"/>
        <v>0</v>
      </c>
      <c r="AL77" s="32">
        <f t="shared" si="9"/>
        <v>0</v>
      </c>
      <c r="AM77" s="32">
        <f t="shared" si="6"/>
        <v>0</v>
      </c>
      <c r="AN77" s="32">
        <f>COUNTIF(I84:AM84,"HT")</f>
        <v>0</v>
      </c>
      <c r="AO77" s="32">
        <f>COUNTIF(J84:AN84,"VK")</f>
        <v>0</v>
      </c>
    </row>
    <row r="78" spans="1:41" s="1" customFormat="1" ht="30" customHeight="1">
      <c r="A78" s="174">
        <v>31</v>
      </c>
      <c r="B78" s="187" t="s">
        <v>818</v>
      </c>
      <c r="C78" s="188" t="s">
        <v>819</v>
      </c>
      <c r="D78" s="189" t="s">
        <v>820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7"/>
        <v>0</v>
      </c>
      <c r="AK78" s="32">
        <f t="shared" si="8"/>
        <v>0</v>
      </c>
      <c r="AL78" s="32">
        <f t="shared" si="9"/>
        <v>0</v>
      </c>
      <c r="AM78" s="32">
        <f t="shared" si="6"/>
        <v>0</v>
      </c>
      <c r="AN78" s="32">
        <f>COUNTIF(I85:AM85,"HT")</f>
        <v>0</v>
      </c>
      <c r="AO78" s="32">
        <f>COUNTIF(J85:AN85,"VK")</f>
        <v>0</v>
      </c>
    </row>
    <row r="79" spans="1:41" s="1" customFormat="1" ht="30" customHeight="1">
      <c r="A79" s="174">
        <v>32</v>
      </c>
      <c r="B79" s="187" t="s">
        <v>821</v>
      </c>
      <c r="C79" s="188" t="s">
        <v>822</v>
      </c>
      <c r="D79" s="189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ref="AJ79:AJ81" si="15">COUNTIF(E79:AI79,"BT")</f>
        <v>0</v>
      </c>
      <c r="AK79" s="32">
        <f t="shared" ref="AK79:AK81" si="16">COUNTIF(F79:AJ79,"D")</f>
        <v>0</v>
      </c>
      <c r="AL79" s="32">
        <f t="shared" ref="AL79:AL81" si="17">COUNTIF(G79:AK79,"ĐP")</f>
        <v>0</v>
      </c>
      <c r="AM79" s="32">
        <f t="shared" ref="AM79:AM81" si="18">COUNTIF(H113:AL113,"CT")</f>
        <v>0</v>
      </c>
      <c r="AN79" s="32">
        <f t="shared" ref="AN79:AN81" si="19">COUNTIF(I86:AM86,"HT")</f>
        <v>0</v>
      </c>
      <c r="AO79" s="32">
        <f t="shared" ref="AO79:AO81" si="20">COUNTIF(J86:AN86,"VK")</f>
        <v>0</v>
      </c>
    </row>
    <row r="80" spans="1:41" s="1" customFormat="1" ht="30" customHeight="1">
      <c r="A80" s="174">
        <v>33</v>
      </c>
      <c r="B80" s="187" t="s">
        <v>823</v>
      </c>
      <c r="C80" s="188" t="s">
        <v>824</v>
      </c>
      <c r="D80" s="189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15"/>
        <v>0</v>
      </c>
      <c r="AK80" s="32">
        <f t="shared" si="16"/>
        <v>0</v>
      </c>
      <c r="AL80" s="32">
        <f t="shared" si="17"/>
        <v>0</v>
      </c>
      <c r="AM80" s="32">
        <f t="shared" si="18"/>
        <v>0</v>
      </c>
      <c r="AN80" s="32">
        <f t="shared" si="19"/>
        <v>0</v>
      </c>
      <c r="AO80" s="32">
        <f t="shared" si="20"/>
        <v>0</v>
      </c>
    </row>
    <row r="81" spans="1:41" s="1" customFormat="1" ht="30" customHeight="1">
      <c r="A81" s="174">
        <v>34</v>
      </c>
      <c r="B81" s="187" t="s">
        <v>825</v>
      </c>
      <c r="C81" s="188" t="s">
        <v>826</v>
      </c>
      <c r="D81" s="189" t="s">
        <v>81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15"/>
        <v>0</v>
      </c>
      <c r="AK81" s="32">
        <f t="shared" si="16"/>
        <v>0</v>
      </c>
      <c r="AL81" s="32">
        <f t="shared" si="17"/>
        <v>0</v>
      </c>
      <c r="AM81" s="32">
        <f t="shared" si="18"/>
        <v>0</v>
      </c>
      <c r="AN81" s="32">
        <f t="shared" si="19"/>
        <v>0</v>
      </c>
      <c r="AO81" s="32">
        <f t="shared" si="20"/>
        <v>0</v>
      </c>
    </row>
    <row r="82" spans="1:41" s="1" customFormat="1" ht="30" customHeight="1">
      <c r="A82" s="174">
        <v>35</v>
      </c>
      <c r="B82" s="187" t="s">
        <v>827</v>
      </c>
      <c r="C82" s="188" t="s">
        <v>828</v>
      </c>
      <c r="D82" s="189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7"/>
        <v>0</v>
      </c>
      <c r="AK82" s="32">
        <f t="shared" si="8"/>
        <v>0</v>
      </c>
      <c r="AL82" s="32">
        <f t="shared" si="9"/>
        <v>0</v>
      </c>
      <c r="AM82" s="32">
        <f t="shared" ref="AM82:AM83" si="21">COUNTIF(H113:AL113,"CT")</f>
        <v>0</v>
      </c>
      <c r="AN82" s="32">
        <f t="shared" si="10"/>
        <v>0</v>
      </c>
      <c r="AO82" s="32">
        <f t="shared" si="11"/>
        <v>0</v>
      </c>
    </row>
    <row r="83" spans="1:41" ht="51" customHeight="1">
      <c r="A83" s="3"/>
      <c r="B83" s="150"/>
      <c r="C83" s="150"/>
      <c r="D83" s="15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7"/>
        <v>0</v>
      </c>
      <c r="AK83" s="32">
        <f t="shared" si="8"/>
        <v>0</v>
      </c>
      <c r="AL83" s="32">
        <f t="shared" si="9"/>
        <v>0</v>
      </c>
      <c r="AM83" s="32">
        <f t="shared" si="21"/>
        <v>0</v>
      </c>
      <c r="AN83" s="32">
        <f t="shared" si="10"/>
        <v>0</v>
      </c>
      <c r="AO83" s="32">
        <f t="shared" si="11"/>
        <v>0</v>
      </c>
    </row>
    <row r="84" spans="1:41" ht="18" customHeight="1">
      <c r="A84" s="3">
        <v>29</v>
      </c>
      <c r="B84" s="69"/>
      <c r="C84" s="70"/>
      <c r="D84" s="71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7"/>
        <v>0</v>
      </c>
      <c r="AK84" s="32">
        <f t="shared" si="8"/>
        <v>0</v>
      </c>
      <c r="AL84" s="32">
        <f t="shared" si="9"/>
        <v>0</v>
      </c>
      <c r="AM84" s="154"/>
      <c r="AN84" s="154"/>
      <c r="AO84" s="154"/>
    </row>
    <row r="85" spans="1:41" ht="20.25">
      <c r="A85" s="221" t="s">
        <v>12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45">
        <f>SUM(AJ48:AJ84)</f>
        <v>0</v>
      </c>
      <c r="AK85" s="45">
        <f>SUM(AK48:AK84)</f>
        <v>0</v>
      </c>
      <c r="AL85" s="45">
        <f>SUM(AL48:AL84)</f>
        <v>0</v>
      </c>
    </row>
    <row r="86" spans="1:41" ht="19.5">
      <c r="A86" s="26"/>
      <c r="B86" s="26"/>
      <c r="C86" s="211"/>
      <c r="D86" s="211"/>
      <c r="E86" s="33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9.5">
      <c r="C87" s="43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9.5">
      <c r="C88" s="43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9.5">
      <c r="C89" s="211"/>
      <c r="D89" s="211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9.5">
      <c r="C90" s="211"/>
      <c r="D90" s="211"/>
      <c r="E90" s="211"/>
      <c r="F90" s="211"/>
      <c r="G90" s="21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11"/>
      <c r="D91" s="211"/>
      <c r="E91" s="21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11"/>
      <c r="D92" s="211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</sheetData>
  <mergeCells count="19">
    <mergeCell ref="A1:P1"/>
    <mergeCell ref="Q1:AL1"/>
    <mergeCell ref="A2:P2"/>
    <mergeCell ref="Q2:AL2"/>
    <mergeCell ref="A4:AL4"/>
    <mergeCell ref="C91:E91"/>
    <mergeCell ref="C92:D92"/>
    <mergeCell ref="C90:G90"/>
    <mergeCell ref="C47:D47"/>
    <mergeCell ref="A5:AL5"/>
    <mergeCell ref="AF6:AK6"/>
    <mergeCell ref="C8:D8"/>
    <mergeCell ref="AP49:AQ49"/>
    <mergeCell ref="A85:AI85"/>
    <mergeCell ref="C86:D86"/>
    <mergeCell ref="C89:D89"/>
    <mergeCell ref="AM22:AN22"/>
    <mergeCell ref="A44:AI44"/>
    <mergeCell ref="A46:AI4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70" zoomScaleNormal="70" workbookViewId="0">
      <selection activeCell="U21" sqref="U21"/>
    </sheetView>
  </sheetViews>
  <sheetFormatPr defaultRowHeight="15.75"/>
  <cols>
    <col min="1" max="1" width="5.1640625" customWidth="1"/>
    <col min="2" max="2" width="19.1640625" customWidth="1"/>
    <col min="3" max="3" width="26" customWidth="1"/>
    <col min="4" max="4" width="10.33203125" customWidth="1"/>
    <col min="5" max="38" width="5.1640625" customWidth="1"/>
  </cols>
  <sheetData>
    <row r="1" spans="1:41" s="50" customFormat="1" ht="18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s="50" customFormat="1" ht="18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 s="50" customFormat="1" ht="1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41" s="50" customFormat="1" ht="18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 s="50" customFormat="1" ht="18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s="50" customFormat="1" ht="18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217" t="s">
        <v>909</v>
      </c>
      <c r="AG6" s="217"/>
      <c r="AH6" s="217"/>
      <c r="AI6" s="217"/>
      <c r="AJ6" s="217"/>
      <c r="AK6" s="217"/>
      <c r="AL6" s="168"/>
    </row>
    <row r="7" spans="1:41" s="50" customFormat="1" ht="15.75" customHeight="1">
      <c r="AE7" s="20"/>
      <c r="AF7" s="20"/>
      <c r="AG7" s="20"/>
      <c r="AH7" s="20"/>
      <c r="AI7" s="52"/>
    </row>
    <row r="8" spans="1:41" s="53" customFormat="1" ht="33" customHeight="1">
      <c r="A8" s="166" t="s">
        <v>5</v>
      </c>
      <c r="B8" s="167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166">
        <v>1</v>
      </c>
      <c r="B9" s="170" t="s">
        <v>870</v>
      </c>
      <c r="C9" s="171" t="s">
        <v>137</v>
      </c>
      <c r="D9" s="170" t="s">
        <v>871</v>
      </c>
      <c r="E9" s="95"/>
      <c r="F9" s="85" t="s">
        <v>868</v>
      </c>
      <c r="G9" s="89"/>
      <c r="H9" s="85"/>
      <c r="I9" s="89"/>
      <c r="J9" s="89"/>
      <c r="K9" s="89"/>
      <c r="L9" s="89"/>
      <c r="M9" s="85"/>
      <c r="N9" s="85"/>
      <c r="O9" s="89"/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166">
        <f t="shared" ref="AJ9:AJ29" si="0">COUNTIF(E9:AI9,"K")+2*COUNTIF(E9:AI9,"2K")+COUNTIF(E9:AI9,"TK")+COUNTIF(E9:AI9,"KT")</f>
        <v>0</v>
      </c>
      <c r="AK9" s="166">
        <f t="shared" ref="AK9:AK29" si="1">COUNTIF(E9:AI9,"P")+2*COUNTIF(F9:AJ9,"2P")</f>
        <v>0</v>
      </c>
      <c r="AL9" s="166">
        <f t="shared" ref="AL9:AL29" si="2">COUNTIF(E9:AI9,"T")+2*COUNTIF(E9:AI9,"2T")+COUNTIF(E9:AI9,"TK")+COUNTIF(E9:AI9,"KT")</f>
        <v>0</v>
      </c>
      <c r="AM9" s="54"/>
      <c r="AN9" s="55"/>
      <c r="AO9" s="165"/>
    </row>
    <row r="10" spans="1:41" s="53" customFormat="1" ht="30" customHeight="1">
      <c r="A10" s="166">
        <v>2</v>
      </c>
      <c r="B10" s="170" t="s">
        <v>872</v>
      </c>
      <c r="C10" s="171" t="s">
        <v>873</v>
      </c>
      <c r="D10" s="170" t="s">
        <v>74</v>
      </c>
      <c r="E10" s="95"/>
      <c r="F10" s="85"/>
      <c r="G10" s="89"/>
      <c r="H10" s="85"/>
      <c r="I10" s="89"/>
      <c r="J10" s="89"/>
      <c r="K10" s="89"/>
      <c r="L10" s="89"/>
      <c r="M10" s="85"/>
      <c r="N10" s="85"/>
      <c r="O10" s="89"/>
      <c r="P10" s="89"/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166">
        <f t="shared" si="0"/>
        <v>0</v>
      </c>
      <c r="AK10" s="166">
        <f t="shared" si="1"/>
        <v>0</v>
      </c>
      <c r="AL10" s="166">
        <f t="shared" si="2"/>
        <v>0</v>
      </c>
      <c r="AM10" s="165"/>
      <c r="AN10" s="165"/>
      <c r="AO10" s="165"/>
    </row>
    <row r="11" spans="1:41" s="53" customFormat="1" ht="30" customHeight="1">
      <c r="A11" s="166">
        <v>3</v>
      </c>
      <c r="B11" s="170" t="s">
        <v>874</v>
      </c>
      <c r="C11" s="171" t="s">
        <v>875</v>
      </c>
      <c r="D11" s="170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166">
        <f t="shared" si="0"/>
        <v>0</v>
      </c>
      <c r="AK11" s="166">
        <f t="shared" si="1"/>
        <v>0</v>
      </c>
      <c r="AL11" s="166">
        <f t="shared" si="2"/>
        <v>0</v>
      </c>
      <c r="AM11" s="165"/>
      <c r="AN11" s="165"/>
      <c r="AO11" s="165"/>
    </row>
    <row r="12" spans="1:41" s="53" customFormat="1" ht="30" customHeight="1">
      <c r="A12" s="166">
        <v>4</v>
      </c>
      <c r="B12" s="170" t="s">
        <v>876</v>
      </c>
      <c r="C12" s="171" t="s">
        <v>43</v>
      </c>
      <c r="D12" s="170" t="s">
        <v>95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166">
        <f t="shared" si="0"/>
        <v>0</v>
      </c>
      <c r="AK12" s="166">
        <f t="shared" si="1"/>
        <v>0</v>
      </c>
      <c r="AL12" s="166">
        <f t="shared" si="2"/>
        <v>0</v>
      </c>
      <c r="AM12" s="165"/>
      <c r="AN12" s="165"/>
      <c r="AO12" s="165"/>
    </row>
    <row r="13" spans="1:41" s="53" customFormat="1" ht="30" customHeight="1">
      <c r="A13" s="166">
        <v>5</v>
      </c>
      <c r="B13" s="170" t="s">
        <v>877</v>
      </c>
      <c r="C13" s="171" t="s">
        <v>878</v>
      </c>
      <c r="D13" s="170" t="s">
        <v>879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166">
        <f t="shared" si="0"/>
        <v>0</v>
      </c>
      <c r="AK13" s="166">
        <f t="shared" si="1"/>
        <v>0</v>
      </c>
      <c r="AL13" s="166">
        <f t="shared" si="2"/>
        <v>0</v>
      </c>
      <c r="AM13" s="165"/>
      <c r="AN13" s="165"/>
      <c r="AO13" s="165"/>
    </row>
    <row r="14" spans="1:41" s="53" customFormat="1" ht="30" customHeight="1">
      <c r="A14" s="166">
        <v>6</v>
      </c>
      <c r="B14" s="170" t="s">
        <v>880</v>
      </c>
      <c r="C14" s="171" t="s">
        <v>617</v>
      </c>
      <c r="D14" s="170" t="s">
        <v>39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166">
        <f t="shared" si="0"/>
        <v>0</v>
      </c>
      <c r="AK14" s="166">
        <f t="shared" si="1"/>
        <v>0</v>
      </c>
      <c r="AL14" s="166">
        <f t="shared" si="2"/>
        <v>0</v>
      </c>
      <c r="AM14" s="165"/>
      <c r="AN14" s="165"/>
      <c r="AO14" s="165"/>
    </row>
    <row r="15" spans="1:41" s="53" customFormat="1" ht="30" customHeight="1">
      <c r="A15" s="166">
        <v>7</v>
      </c>
      <c r="B15" s="170" t="s">
        <v>881</v>
      </c>
      <c r="C15" s="171" t="s">
        <v>882</v>
      </c>
      <c r="D15" s="170" t="s">
        <v>62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166">
        <f t="shared" si="0"/>
        <v>0</v>
      </c>
      <c r="AK15" s="166">
        <f t="shared" si="1"/>
        <v>0</v>
      </c>
      <c r="AL15" s="166">
        <f t="shared" si="2"/>
        <v>1</v>
      </c>
      <c r="AM15" s="165"/>
      <c r="AN15" s="165"/>
      <c r="AO15" s="165"/>
    </row>
    <row r="16" spans="1:41" s="53" customFormat="1" ht="30" customHeight="1">
      <c r="A16" s="166">
        <v>8</v>
      </c>
      <c r="B16" s="170" t="s">
        <v>883</v>
      </c>
      <c r="C16" s="171" t="s">
        <v>884</v>
      </c>
      <c r="D16" s="170" t="s">
        <v>88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166">
        <f t="shared" si="0"/>
        <v>0</v>
      </c>
      <c r="AK16" s="166">
        <f t="shared" si="1"/>
        <v>0</v>
      </c>
      <c r="AL16" s="166">
        <f t="shared" si="2"/>
        <v>0</v>
      </c>
      <c r="AM16" s="165"/>
      <c r="AN16" s="165"/>
      <c r="AO16" s="165"/>
    </row>
    <row r="17" spans="1:41" s="53" customFormat="1" ht="30" customHeight="1">
      <c r="A17" s="166">
        <v>9</v>
      </c>
      <c r="B17" s="170" t="s">
        <v>885</v>
      </c>
      <c r="C17" s="171" t="s">
        <v>886</v>
      </c>
      <c r="D17" s="170" t="s">
        <v>42</v>
      </c>
      <c r="E17" s="96"/>
      <c r="F17" s="85"/>
      <c r="G17" s="93"/>
      <c r="H17" s="85"/>
      <c r="I17" s="93"/>
      <c r="J17" s="93"/>
      <c r="K17" s="93"/>
      <c r="L17" s="93"/>
      <c r="M17" s="85"/>
      <c r="N17" s="85"/>
      <c r="O17" s="93"/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166">
        <f t="shared" si="0"/>
        <v>0</v>
      </c>
      <c r="AK17" s="166">
        <f t="shared" si="1"/>
        <v>0</v>
      </c>
      <c r="AL17" s="166">
        <f t="shared" si="2"/>
        <v>0</v>
      </c>
      <c r="AM17" s="165"/>
      <c r="AN17" s="165"/>
      <c r="AO17" s="165"/>
    </row>
    <row r="18" spans="1:41" s="53" customFormat="1" ht="30" customHeight="1">
      <c r="A18" s="166">
        <v>10</v>
      </c>
      <c r="B18" s="170" t="s">
        <v>887</v>
      </c>
      <c r="C18" s="171" t="s">
        <v>888</v>
      </c>
      <c r="D18" s="170" t="s">
        <v>244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166">
        <f t="shared" si="0"/>
        <v>0</v>
      </c>
      <c r="AK18" s="166">
        <f t="shared" si="1"/>
        <v>0</v>
      </c>
      <c r="AL18" s="166">
        <f t="shared" si="2"/>
        <v>0</v>
      </c>
      <c r="AM18" s="165"/>
      <c r="AN18" s="165"/>
      <c r="AO18" s="165"/>
    </row>
    <row r="19" spans="1:41" s="53" customFormat="1" ht="30" customHeight="1">
      <c r="A19" s="166">
        <v>11</v>
      </c>
      <c r="B19" s="170" t="s">
        <v>889</v>
      </c>
      <c r="C19" s="171" t="s">
        <v>890</v>
      </c>
      <c r="D19" s="170" t="s">
        <v>32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166">
        <f t="shared" si="0"/>
        <v>0</v>
      </c>
      <c r="AK19" s="166">
        <f t="shared" si="1"/>
        <v>0</v>
      </c>
      <c r="AL19" s="166">
        <f t="shared" si="2"/>
        <v>0</v>
      </c>
      <c r="AM19" s="165"/>
      <c r="AN19" s="165"/>
      <c r="AO19" s="165"/>
    </row>
    <row r="20" spans="1:41" s="53" customFormat="1" ht="30" customHeight="1">
      <c r="A20" s="166">
        <v>12</v>
      </c>
      <c r="B20" s="170" t="s">
        <v>891</v>
      </c>
      <c r="C20" s="171" t="s">
        <v>892</v>
      </c>
      <c r="D20" s="170" t="s">
        <v>11</v>
      </c>
      <c r="E20" s="47"/>
      <c r="F20" s="151"/>
      <c r="G20" s="8"/>
      <c r="H20" s="151"/>
      <c r="I20" s="8"/>
      <c r="J20" s="8"/>
      <c r="K20" s="8"/>
      <c r="L20" s="8"/>
      <c r="M20" s="151"/>
      <c r="N20" s="151"/>
      <c r="O20" s="8"/>
      <c r="P20" s="8"/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66">
        <f t="shared" si="0"/>
        <v>0</v>
      </c>
      <c r="AK20" s="166">
        <f t="shared" si="1"/>
        <v>0</v>
      </c>
      <c r="AL20" s="166">
        <f t="shared" si="2"/>
        <v>0</v>
      </c>
      <c r="AM20" s="165"/>
      <c r="AN20" s="165"/>
      <c r="AO20" s="165"/>
    </row>
    <row r="21" spans="1:41" s="53" customFormat="1" ht="30" customHeight="1">
      <c r="A21" s="166">
        <v>13</v>
      </c>
      <c r="B21" s="170" t="s">
        <v>893</v>
      </c>
      <c r="C21" s="171" t="s">
        <v>28</v>
      </c>
      <c r="D21" s="170" t="s">
        <v>133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66">
        <f t="shared" si="0"/>
        <v>0</v>
      </c>
      <c r="AK21" s="166">
        <f t="shared" si="1"/>
        <v>0</v>
      </c>
      <c r="AL21" s="166">
        <f t="shared" si="2"/>
        <v>0</v>
      </c>
      <c r="AM21" s="165"/>
      <c r="AN21" s="165"/>
      <c r="AO21" s="165"/>
    </row>
    <row r="22" spans="1:41" s="53" customFormat="1" ht="30" customHeight="1">
      <c r="A22" s="166">
        <v>14</v>
      </c>
      <c r="B22" s="170" t="s">
        <v>894</v>
      </c>
      <c r="C22" s="171" t="s">
        <v>895</v>
      </c>
      <c r="D22" s="170" t="s">
        <v>58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66">
        <f t="shared" si="0"/>
        <v>0</v>
      </c>
      <c r="AK22" s="166">
        <f t="shared" si="1"/>
        <v>0</v>
      </c>
      <c r="AL22" s="166">
        <f t="shared" si="2"/>
        <v>0</v>
      </c>
      <c r="AM22" s="208"/>
      <c r="AN22" s="209"/>
      <c r="AO22" s="165"/>
    </row>
    <row r="23" spans="1:41" s="53" customFormat="1" ht="30" customHeight="1">
      <c r="A23" s="166">
        <v>15</v>
      </c>
      <c r="B23" s="170" t="s">
        <v>896</v>
      </c>
      <c r="C23" s="171" t="s">
        <v>897</v>
      </c>
      <c r="D23" s="170" t="s">
        <v>898</v>
      </c>
      <c r="E23" s="47"/>
      <c r="F23" s="151"/>
      <c r="G23" s="8"/>
      <c r="H23" s="151"/>
      <c r="I23" s="8"/>
      <c r="J23" s="8"/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66">
        <f t="shared" si="0"/>
        <v>0</v>
      </c>
      <c r="AK23" s="166">
        <f t="shared" si="1"/>
        <v>0</v>
      </c>
      <c r="AL23" s="166">
        <f t="shared" si="2"/>
        <v>0</v>
      </c>
      <c r="AM23" s="165"/>
      <c r="AN23" s="165"/>
      <c r="AO23" s="165"/>
    </row>
    <row r="24" spans="1:41" s="53" customFormat="1" ht="30" customHeight="1">
      <c r="A24" s="166">
        <v>16</v>
      </c>
      <c r="B24" s="170" t="s">
        <v>899</v>
      </c>
      <c r="C24" s="171" t="s">
        <v>93</v>
      </c>
      <c r="D24" s="170" t="s">
        <v>94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66">
        <f t="shared" si="0"/>
        <v>0</v>
      </c>
      <c r="AK24" s="166">
        <f t="shared" si="1"/>
        <v>0</v>
      </c>
      <c r="AL24" s="166">
        <f t="shared" si="2"/>
        <v>0</v>
      </c>
      <c r="AM24" s="165"/>
      <c r="AN24" s="165"/>
      <c r="AO24" s="165"/>
    </row>
    <row r="25" spans="1:41" s="53" customFormat="1" ht="30" customHeight="1">
      <c r="A25" s="166">
        <v>17</v>
      </c>
      <c r="B25" s="170" t="s">
        <v>900</v>
      </c>
      <c r="C25" s="171" t="s">
        <v>93</v>
      </c>
      <c r="D25" s="170" t="s">
        <v>489</v>
      </c>
      <c r="E25" s="47"/>
      <c r="F25" s="151"/>
      <c r="G25" s="8"/>
      <c r="H25" s="151"/>
      <c r="I25" s="8" t="s">
        <v>8</v>
      </c>
      <c r="J25" s="8" t="s">
        <v>8</v>
      </c>
      <c r="K25" s="8"/>
      <c r="L25" s="8"/>
      <c r="M25" s="151"/>
      <c r="N25" s="151"/>
      <c r="O25" s="8"/>
      <c r="P25" s="8"/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66">
        <f t="shared" si="0"/>
        <v>2</v>
      </c>
      <c r="AK25" s="166">
        <f t="shared" si="1"/>
        <v>0</v>
      </c>
      <c r="AL25" s="166">
        <f t="shared" si="2"/>
        <v>0</v>
      </c>
      <c r="AM25" s="165"/>
      <c r="AN25" s="165"/>
      <c r="AO25" s="165"/>
    </row>
    <row r="26" spans="1:41" s="53" customFormat="1" ht="30" customHeight="1">
      <c r="A26" s="166">
        <v>18</v>
      </c>
      <c r="B26" s="170" t="s">
        <v>901</v>
      </c>
      <c r="C26" s="171" t="s">
        <v>902</v>
      </c>
      <c r="D26" s="170" t="s">
        <v>72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66">
        <f t="shared" si="0"/>
        <v>0</v>
      </c>
      <c r="AK26" s="166">
        <f t="shared" si="1"/>
        <v>0</v>
      </c>
      <c r="AL26" s="166">
        <f t="shared" si="2"/>
        <v>0</v>
      </c>
      <c r="AM26" s="165"/>
      <c r="AN26" s="165"/>
      <c r="AO26" s="165"/>
    </row>
    <row r="27" spans="1:41" s="53" customFormat="1" ht="30" customHeight="1">
      <c r="A27" s="166">
        <v>19</v>
      </c>
      <c r="B27" s="170" t="s">
        <v>903</v>
      </c>
      <c r="C27" s="171" t="s">
        <v>904</v>
      </c>
      <c r="D27" s="170" t="s">
        <v>81</v>
      </c>
      <c r="E27" s="47"/>
      <c r="F27" s="151"/>
      <c r="G27" s="8"/>
      <c r="H27" s="151"/>
      <c r="I27" s="8"/>
      <c r="J27" s="8"/>
      <c r="K27" s="8"/>
      <c r="L27" s="8"/>
      <c r="M27" s="151"/>
      <c r="N27" s="151"/>
      <c r="O27" s="8"/>
      <c r="P27" s="8" t="s">
        <v>9</v>
      </c>
      <c r="Q27" s="8"/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66">
        <f t="shared" si="0"/>
        <v>0</v>
      </c>
      <c r="AK27" s="166">
        <f t="shared" si="1"/>
        <v>1</v>
      </c>
      <c r="AL27" s="166">
        <f t="shared" si="2"/>
        <v>0</v>
      </c>
      <c r="AM27" s="165"/>
      <c r="AN27" s="165"/>
      <c r="AO27" s="165"/>
    </row>
    <row r="28" spans="1:41" s="53" customFormat="1" ht="30" customHeight="1">
      <c r="A28" s="166">
        <v>20</v>
      </c>
      <c r="B28" s="170" t="s">
        <v>905</v>
      </c>
      <c r="C28" s="171" t="s">
        <v>624</v>
      </c>
      <c r="D28" s="170" t="s">
        <v>81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66">
        <f t="shared" si="0"/>
        <v>0</v>
      </c>
      <c r="AK28" s="166">
        <f t="shared" si="1"/>
        <v>0</v>
      </c>
      <c r="AL28" s="166">
        <f t="shared" si="2"/>
        <v>0</v>
      </c>
      <c r="AM28" s="165"/>
      <c r="AN28" s="165"/>
      <c r="AO28" s="165"/>
    </row>
    <row r="29" spans="1:41" s="53" customFormat="1" ht="30" customHeight="1">
      <c r="A29" s="166">
        <v>21</v>
      </c>
      <c r="B29" s="170" t="s">
        <v>906</v>
      </c>
      <c r="C29" s="171" t="s">
        <v>869</v>
      </c>
      <c r="D29" s="170" t="s">
        <v>907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66">
        <f t="shared" si="0"/>
        <v>0</v>
      </c>
      <c r="AK29" s="166">
        <f t="shared" si="1"/>
        <v>0</v>
      </c>
      <c r="AL29" s="166">
        <f t="shared" si="2"/>
        <v>0</v>
      </c>
      <c r="AM29" s="165"/>
      <c r="AN29" s="165"/>
      <c r="AO29" s="165"/>
    </row>
    <row r="30" spans="1:41" s="53" customFormat="1" ht="30" customHeight="1">
      <c r="A30" s="210" t="s">
        <v>12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166">
        <f>SUM(AJ9:AJ29)</f>
        <v>2</v>
      </c>
      <c r="AK30" s="166">
        <f>SUM(AK9:AK29)</f>
        <v>1</v>
      </c>
      <c r="AL30" s="166">
        <f>SUM(AL9:AL29)</f>
        <v>1</v>
      </c>
      <c r="AM30" s="30"/>
      <c r="AN30" s="58"/>
      <c r="AO30" s="58"/>
    </row>
    <row r="33" spans="1:43" s="53" customFormat="1" ht="30" customHeight="1">
      <c r="A33" s="212" t="s">
        <v>13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3"/>
      <c r="AJ33" s="41" t="s">
        <v>14</v>
      </c>
      <c r="AK33" s="41" t="s">
        <v>15</v>
      </c>
      <c r="AL33" s="41" t="s">
        <v>16</v>
      </c>
      <c r="AM33" s="57" t="s">
        <v>17</v>
      </c>
      <c r="AN33" s="57" t="s">
        <v>18</v>
      </c>
      <c r="AO33" s="57" t="s">
        <v>19</v>
      </c>
      <c r="AP33" s="165"/>
      <c r="AQ33" s="165"/>
    </row>
    <row r="34" spans="1:43" s="53" customFormat="1" ht="30" customHeight="1">
      <c r="A34" s="166" t="s">
        <v>5</v>
      </c>
      <c r="B34" s="167"/>
      <c r="C34" s="214" t="s">
        <v>7</v>
      </c>
      <c r="D34" s="215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0" t="s">
        <v>20</v>
      </c>
      <c r="AK34" s="30" t="s">
        <v>21</v>
      </c>
      <c r="AL34" s="30" t="s">
        <v>22</v>
      </c>
      <c r="AM34" s="30" t="s">
        <v>23</v>
      </c>
      <c r="AN34" s="58" t="s">
        <v>24</v>
      </c>
      <c r="AO34" s="58" t="s">
        <v>25</v>
      </c>
      <c r="AP34" s="165"/>
      <c r="AQ34" s="165"/>
    </row>
    <row r="35" spans="1:43" s="53" customFormat="1" ht="27" customHeight="1">
      <c r="A35" s="166">
        <v>1</v>
      </c>
      <c r="B35" s="170" t="s">
        <v>870</v>
      </c>
      <c r="C35" s="171" t="s">
        <v>137</v>
      </c>
      <c r="D35" s="170" t="s">
        <v>871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>COUNTIF(E35:AI35,"BT")</f>
        <v>0</v>
      </c>
      <c r="AK35" s="32">
        <f>COUNTIF(F35:AJ35,"D")</f>
        <v>0</v>
      </c>
      <c r="AL35" s="32">
        <f>COUNTIF(G35:AK35,"ĐP")</f>
        <v>0</v>
      </c>
      <c r="AM35" s="32">
        <f t="shared" ref="AM35:AM48" si="3">COUNTIF(H41:AL41,"CT")</f>
        <v>0</v>
      </c>
      <c r="AN35" s="32">
        <f t="shared" ref="AN35:AN45" si="4">COUNTIF(I38:AM38,"HT")</f>
        <v>0</v>
      </c>
      <c r="AO35" s="32">
        <f t="shared" ref="AO35:AO45" si="5">COUNTIF(J38:AN38,"VK")</f>
        <v>0</v>
      </c>
      <c r="AP35" s="165"/>
      <c r="AQ35" s="165"/>
    </row>
    <row r="36" spans="1:43" s="53" customFormat="1" ht="27" customHeight="1">
      <c r="A36" s="166">
        <v>2</v>
      </c>
      <c r="B36" s="170" t="s">
        <v>872</v>
      </c>
      <c r="C36" s="171" t="s">
        <v>873</v>
      </c>
      <c r="D36" s="170" t="s">
        <v>74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2">
        <f t="shared" ref="AJ36:AJ55" si="6">COUNTIF(E36:AI36,"BT")</f>
        <v>0</v>
      </c>
      <c r="AK36" s="32">
        <f t="shared" ref="AK36:AK55" si="7">COUNTIF(F36:AJ36,"D")</f>
        <v>0</v>
      </c>
      <c r="AL36" s="32">
        <f t="shared" ref="AL36:AL55" si="8">COUNTIF(G36:AK36,"ĐP")</f>
        <v>0</v>
      </c>
      <c r="AM36" s="32">
        <f t="shared" si="3"/>
        <v>0</v>
      </c>
      <c r="AN36" s="32">
        <f t="shared" si="4"/>
        <v>0</v>
      </c>
      <c r="AO36" s="32">
        <f t="shared" si="5"/>
        <v>0</v>
      </c>
      <c r="AP36" s="165"/>
      <c r="AQ36" s="165"/>
    </row>
    <row r="37" spans="1:43" s="53" customFormat="1" ht="27" customHeight="1">
      <c r="A37" s="166">
        <v>3</v>
      </c>
      <c r="B37" s="170" t="s">
        <v>874</v>
      </c>
      <c r="C37" s="171" t="s">
        <v>875</v>
      </c>
      <c r="D37" s="170" t="s">
        <v>50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3"/>
        <v>0</v>
      </c>
      <c r="AN37" s="32">
        <f t="shared" si="4"/>
        <v>0</v>
      </c>
      <c r="AO37" s="32">
        <f t="shared" si="5"/>
        <v>0</v>
      </c>
      <c r="AP37" s="165"/>
      <c r="AQ37" s="165"/>
    </row>
    <row r="38" spans="1:43" s="53" customFormat="1" ht="27" customHeight="1">
      <c r="A38" s="166">
        <v>4</v>
      </c>
      <c r="B38" s="170" t="s">
        <v>876</v>
      </c>
      <c r="C38" s="171" t="s">
        <v>43</v>
      </c>
      <c r="D38" s="170" t="s">
        <v>95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165"/>
      <c r="AQ38" s="165"/>
    </row>
    <row r="39" spans="1:43" s="53" customFormat="1" ht="27" customHeight="1">
      <c r="A39" s="166">
        <v>5</v>
      </c>
      <c r="B39" s="170" t="s">
        <v>877</v>
      </c>
      <c r="C39" s="171" t="s">
        <v>878</v>
      </c>
      <c r="D39" s="170" t="s">
        <v>879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165"/>
      <c r="AQ39" s="165"/>
    </row>
    <row r="40" spans="1:43" s="53" customFormat="1" ht="27" customHeight="1">
      <c r="A40" s="166">
        <v>6</v>
      </c>
      <c r="B40" s="170" t="s">
        <v>880</v>
      </c>
      <c r="C40" s="171" t="s">
        <v>617</v>
      </c>
      <c r="D40" s="170" t="s">
        <v>39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165"/>
      <c r="AQ40" s="165"/>
    </row>
    <row r="41" spans="1:43" s="53" customFormat="1" ht="27" customHeight="1">
      <c r="A41" s="166">
        <v>7</v>
      </c>
      <c r="B41" s="170" t="s">
        <v>881</v>
      </c>
      <c r="C41" s="171" t="s">
        <v>882</v>
      </c>
      <c r="D41" s="170" t="s">
        <v>62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165"/>
      <c r="AQ41" s="165"/>
    </row>
    <row r="42" spans="1:43" s="53" customFormat="1" ht="27" customHeight="1">
      <c r="A42" s="166">
        <v>8</v>
      </c>
      <c r="B42" s="170" t="s">
        <v>883</v>
      </c>
      <c r="C42" s="171" t="s">
        <v>884</v>
      </c>
      <c r="D42" s="170" t="s">
        <v>88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165"/>
      <c r="AQ42" s="165"/>
    </row>
    <row r="43" spans="1:43" s="53" customFormat="1" ht="27" customHeight="1">
      <c r="A43" s="166">
        <v>9</v>
      </c>
      <c r="B43" s="170" t="s">
        <v>885</v>
      </c>
      <c r="C43" s="171" t="s">
        <v>886</v>
      </c>
      <c r="D43" s="170" t="s">
        <v>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165"/>
      <c r="AQ43" s="165"/>
    </row>
    <row r="44" spans="1:43" s="53" customFormat="1" ht="27" customHeight="1">
      <c r="A44" s="166">
        <v>10</v>
      </c>
      <c r="B44" s="170" t="s">
        <v>887</v>
      </c>
      <c r="C44" s="171" t="s">
        <v>888</v>
      </c>
      <c r="D44" s="170" t="s">
        <v>244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165"/>
      <c r="AQ44" s="165"/>
    </row>
    <row r="45" spans="1:43" s="53" customFormat="1" ht="27" customHeight="1">
      <c r="A45" s="166">
        <v>11</v>
      </c>
      <c r="B45" s="170" t="s">
        <v>889</v>
      </c>
      <c r="C45" s="171" t="s">
        <v>890</v>
      </c>
      <c r="D45" s="170" t="s">
        <v>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3"/>
        <v>0</v>
      </c>
      <c r="AN45" s="32">
        <f t="shared" si="4"/>
        <v>0</v>
      </c>
      <c r="AO45" s="32">
        <f t="shared" si="5"/>
        <v>0</v>
      </c>
      <c r="AP45" s="208"/>
      <c r="AQ45" s="209"/>
    </row>
    <row r="46" spans="1:43" s="53" customFormat="1" ht="27" customHeight="1">
      <c r="A46" s="166">
        <v>12</v>
      </c>
      <c r="B46" s="170" t="s">
        <v>891</v>
      </c>
      <c r="C46" s="171" t="s">
        <v>892</v>
      </c>
      <c r="D46" s="170" t="s">
        <v>11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3"/>
        <v>0</v>
      </c>
      <c r="AN46" s="32">
        <f t="shared" ref="AN46:AN50" si="9">COUNTIF(I49:AM49,"HT")</f>
        <v>0</v>
      </c>
      <c r="AO46" s="32">
        <f t="shared" ref="AO46:AO50" si="10">COUNTIF(J49:AN49,"VK")</f>
        <v>0</v>
      </c>
    </row>
    <row r="47" spans="1:43" s="53" customFormat="1" ht="27" customHeight="1">
      <c r="A47" s="166">
        <v>13</v>
      </c>
      <c r="B47" s="170" t="s">
        <v>893</v>
      </c>
      <c r="C47" s="171" t="s">
        <v>28</v>
      </c>
      <c r="D47" s="170" t="s">
        <v>133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3"/>
        <v>0</v>
      </c>
      <c r="AN47" s="32">
        <f t="shared" si="9"/>
        <v>0</v>
      </c>
      <c r="AO47" s="32">
        <f t="shared" si="10"/>
        <v>0</v>
      </c>
    </row>
    <row r="48" spans="1:43" s="53" customFormat="1" ht="27" customHeight="1">
      <c r="A48" s="166">
        <v>14</v>
      </c>
      <c r="B48" s="170" t="s">
        <v>894</v>
      </c>
      <c r="C48" s="171" t="s">
        <v>895</v>
      </c>
      <c r="D48" s="170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3"/>
        <v>0</v>
      </c>
      <c r="AN48" s="32">
        <f t="shared" si="9"/>
        <v>0</v>
      </c>
      <c r="AO48" s="32">
        <f t="shared" si="10"/>
        <v>0</v>
      </c>
    </row>
    <row r="49" spans="1:41" s="53" customFormat="1" ht="27" customHeight="1">
      <c r="A49" s="166">
        <v>15</v>
      </c>
      <c r="B49" s="170" t="s">
        <v>896</v>
      </c>
      <c r="C49" s="171" t="s">
        <v>897</v>
      </c>
      <c r="D49" s="170" t="s">
        <v>898</v>
      </c>
      <c r="E49" s="155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55" si="11">COUNTIF(H57:AL57,"CT")</f>
        <v>0</v>
      </c>
      <c r="AN49" s="32">
        <f t="shared" si="9"/>
        <v>0</v>
      </c>
      <c r="AO49" s="32">
        <f t="shared" si="10"/>
        <v>0</v>
      </c>
    </row>
    <row r="50" spans="1:41" s="53" customFormat="1" ht="27" customHeight="1">
      <c r="A50" s="166">
        <v>16</v>
      </c>
      <c r="B50" s="170" t="s">
        <v>899</v>
      </c>
      <c r="C50" s="171" t="s">
        <v>93</v>
      </c>
      <c r="D50" s="170" t="s">
        <v>94</v>
      </c>
      <c r="E50" s="155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11"/>
        <v>0</v>
      </c>
      <c r="AN50" s="32">
        <f t="shared" si="9"/>
        <v>0</v>
      </c>
      <c r="AO50" s="32">
        <f t="shared" si="10"/>
        <v>0</v>
      </c>
    </row>
    <row r="51" spans="1:41" s="53" customFormat="1" ht="27" customHeight="1">
      <c r="A51" s="166">
        <v>17</v>
      </c>
      <c r="B51" s="170" t="s">
        <v>900</v>
      </c>
      <c r="C51" s="171" t="s">
        <v>93</v>
      </c>
      <c r="D51" s="170" t="s">
        <v>489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11"/>
        <v>0</v>
      </c>
      <c r="AN51" s="32">
        <f>COUNTIF(I56:AM56,"HT")</f>
        <v>0</v>
      </c>
      <c r="AO51" s="32">
        <f>COUNTIF(J56:AN56,"VK")</f>
        <v>0</v>
      </c>
    </row>
    <row r="52" spans="1:41" s="53" customFormat="1" ht="27" customHeight="1">
      <c r="A52" s="166">
        <v>18</v>
      </c>
      <c r="B52" s="170" t="s">
        <v>901</v>
      </c>
      <c r="C52" s="171" t="s">
        <v>902</v>
      </c>
      <c r="D52" s="170" t="s">
        <v>72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11"/>
        <v>0</v>
      </c>
      <c r="AN52" s="32">
        <f>COUNTIF(I57:AM57,"HT")</f>
        <v>0</v>
      </c>
      <c r="AO52" s="32">
        <f>COUNTIF(J57:AN57,"VK")</f>
        <v>0</v>
      </c>
    </row>
    <row r="53" spans="1:41" s="53" customFormat="1" ht="27" customHeight="1">
      <c r="A53" s="166">
        <v>19</v>
      </c>
      <c r="B53" s="170" t="s">
        <v>903</v>
      </c>
      <c r="C53" s="171" t="s">
        <v>904</v>
      </c>
      <c r="D53" s="170" t="s">
        <v>81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11"/>
        <v>0</v>
      </c>
      <c r="AN53" s="32">
        <f>COUNTIF(I58:AM58,"HT")</f>
        <v>0</v>
      </c>
      <c r="AO53" s="32">
        <f>COUNTIF(J58:AN58,"VK")</f>
        <v>0</v>
      </c>
    </row>
    <row r="54" spans="1:41" s="53" customFormat="1" ht="27" customHeight="1">
      <c r="A54" s="166">
        <v>20</v>
      </c>
      <c r="B54" s="170" t="s">
        <v>905</v>
      </c>
      <c r="C54" s="171" t="s">
        <v>624</v>
      </c>
      <c r="D54" s="170" t="s">
        <v>81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11"/>
        <v>0</v>
      </c>
      <c r="AN54" s="32">
        <f>COUNTIF(I59:AM59,"HT")</f>
        <v>0</v>
      </c>
      <c r="AO54" s="32">
        <f>COUNTIF(J59:AN59,"VK")</f>
        <v>0</v>
      </c>
    </row>
    <row r="55" spans="1:41" s="50" customFormat="1" ht="27" customHeight="1">
      <c r="A55" s="166">
        <v>21</v>
      </c>
      <c r="B55" s="170" t="s">
        <v>906</v>
      </c>
      <c r="C55" s="171" t="s">
        <v>869</v>
      </c>
      <c r="D55" s="170" t="s">
        <v>907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11"/>
        <v>0</v>
      </c>
      <c r="AN55" s="32">
        <f>COUNTIF(I60:AM60,"HT")</f>
        <v>0</v>
      </c>
      <c r="AO55" s="32">
        <f>COUNTIF(J60:AN60,"VK")</f>
        <v>0</v>
      </c>
    </row>
  </sheetData>
  <mergeCells count="13">
    <mergeCell ref="A5:AL5"/>
    <mergeCell ref="A1:P1"/>
    <mergeCell ref="Q1:AL1"/>
    <mergeCell ref="A2:P2"/>
    <mergeCell ref="Q2:AL2"/>
    <mergeCell ref="A4:AL4"/>
    <mergeCell ref="AP45:AQ45"/>
    <mergeCell ref="AF6:AK6"/>
    <mergeCell ref="C8:D8"/>
    <mergeCell ref="AM22:AN22"/>
    <mergeCell ref="A30:AI30"/>
    <mergeCell ref="A33:AI33"/>
    <mergeCell ref="C34:D3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Q28" sqref="Q28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217" t="s">
        <v>867</v>
      </c>
      <c r="AG6" s="217"/>
      <c r="AH6" s="217"/>
      <c r="AI6" s="217"/>
      <c r="AJ6" s="217"/>
      <c r="AK6" s="217"/>
      <c r="AL6" s="51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3" t="s">
        <v>5</v>
      </c>
      <c r="B8" s="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3" customFormat="1" ht="30" customHeight="1">
      <c r="A9" s="3">
        <v>1</v>
      </c>
      <c r="B9" s="82" t="s">
        <v>830</v>
      </c>
      <c r="C9" s="70" t="s">
        <v>831</v>
      </c>
      <c r="D9" s="71" t="s">
        <v>76</v>
      </c>
      <c r="E9" s="95"/>
      <c r="F9" s="85"/>
      <c r="G9" s="89"/>
      <c r="H9" s="85"/>
      <c r="I9" s="89"/>
      <c r="J9" s="89"/>
      <c r="K9" s="89"/>
      <c r="L9" s="89"/>
      <c r="M9" s="85"/>
      <c r="N9" s="85" t="s">
        <v>8</v>
      </c>
      <c r="O9" s="89" t="s">
        <v>8</v>
      </c>
      <c r="P9" s="89"/>
      <c r="Q9" s="89"/>
      <c r="R9" s="89"/>
      <c r="S9" s="89"/>
      <c r="T9" s="89"/>
      <c r="U9" s="85"/>
      <c r="V9" s="85"/>
      <c r="W9" s="89"/>
      <c r="X9" s="85"/>
      <c r="Y9" s="89"/>
      <c r="Z9" s="89"/>
      <c r="AA9" s="89"/>
      <c r="AB9" s="85"/>
      <c r="AC9" s="89"/>
      <c r="AD9" s="89"/>
      <c r="AE9" s="89"/>
      <c r="AF9" s="89"/>
      <c r="AG9" s="89"/>
      <c r="AH9" s="89"/>
      <c r="AI9" s="89"/>
      <c r="AJ9" s="3">
        <f t="shared" ref="AJ9:AJ32" si="0">COUNTIF(E9:AI9,"K")+2*COUNTIF(E9:AI9,"2K")+COUNTIF(E9:AI9,"TK")+COUNTIF(E9:AI9,"KT")</f>
        <v>2</v>
      </c>
      <c r="AK9" s="3">
        <f t="shared" ref="AK9:AK32" si="1">COUNTIF(E9:AI9,"P")+2*COUNTIF(F9:AJ9,"2P")</f>
        <v>0</v>
      </c>
      <c r="AL9" s="3">
        <f t="shared" ref="AL9:AL32" si="2">COUNTIF(E9:AI9,"T")+2*COUNTIF(E9:AI9,"2T")+COUNTIF(E9:AI9,"TK")+COUNTIF(E9:AI9,"KT")</f>
        <v>0</v>
      </c>
      <c r="AM9" s="54"/>
      <c r="AN9" s="55"/>
      <c r="AO9" s="56"/>
    </row>
    <row r="10" spans="1:41" s="53" customFormat="1" ht="30" customHeight="1">
      <c r="A10" s="3">
        <v>2</v>
      </c>
      <c r="B10" s="82" t="s">
        <v>832</v>
      </c>
      <c r="C10" s="70" t="s">
        <v>833</v>
      </c>
      <c r="D10" s="71" t="s">
        <v>50</v>
      </c>
      <c r="E10" s="95"/>
      <c r="F10" s="85" t="s">
        <v>8</v>
      </c>
      <c r="G10" s="89"/>
      <c r="H10" s="85" t="s">
        <v>8</v>
      </c>
      <c r="I10" s="89" t="s">
        <v>8</v>
      </c>
      <c r="J10" s="89" t="s">
        <v>8</v>
      </c>
      <c r="K10" s="89"/>
      <c r="L10" s="89"/>
      <c r="M10" s="85"/>
      <c r="N10" s="85"/>
      <c r="O10" s="89"/>
      <c r="P10" s="89" t="s">
        <v>8</v>
      </c>
      <c r="Q10" s="89"/>
      <c r="R10" s="89"/>
      <c r="S10" s="89"/>
      <c r="T10" s="89"/>
      <c r="U10" s="85"/>
      <c r="V10" s="85"/>
      <c r="W10" s="89"/>
      <c r="X10" s="85"/>
      <c r="Y10" s="89"/>
      <c r="Z10" s="89"/>
      <c r="AA10" s="89"/>
      <c r="AB10" s="85"/>
      <c r="AC10" s="89"/>
      <c r="AD10" s="89"/>
      <c r="AE10" s="89"/>
      <c r="AF10" s="89"/>
      <c r="AG10" s="89"/>
      <c r="AH10" s="89"/>
      <c r="AI10" s="89"/>
      <c r="AJ10" s="3">
        <f t="shared" si="0"/>
        <v>5</v>
      </c>
      <c r="AK10" s="3">
        <f t="shared" si="1"/>
        <v>0</v>
      </c>
      <c r="AL10" s="3">
        <f t="shared" si="2"/>
        <v>0</v>
      </c>
      <c r="AM10" s="56"/>
      <c r="AN10" s="56"/>
      <c r="AO10" s="56"/>
    </row>
    <row r="11" spans="1:41" s="53" customFormat="1" ht="30" customHeight="1">
      <c r="A11" s="147">
        <v>3</v>
      </c>
      <c r="B11" s="82" t="s">
        <v>834</v>
      </c>
      <c r="C11" s="70" t="s">
        <v>835</v>
      </c>
      <c r="D11" s="71" t="s">
        <v>50</v>
      </c>
      <c r="E11" s="95"/>
      <c r="F11" s="85"/>
      <c r="G11" s="89"/>
      <c r="H11" s="85"/>
      <c r="I11" s="89"/>
      <c r="J11" s="89"/>
      <c r="K11" s="89"/>
      <c r="L11" s="89"/>
      <c r="M11" s="85"/>
      <c r="N11" s="85"/>
      <c r="O11" s="89"/>
      <c r="P11" s="89"/>
      <c r="Q11" s="89"/>
      <c r="R11" s="89"/>
      <c r="S11" s="89"/>
      <c r="T11" s="89"/>
      <c r="U11" s="85"/>
      <c r="V11" s="85"/>
      <c r="W11" s="89"/>
      <c r="X11" s="85"/>
      <c r="Y11" s="89"/>
      <c r="Z11" s="89"/>
      <c r="AA11" s="89"/>
      <c r="AB11" s="85"/>
      <c r="AC11" s="89"/>
      <c r="AD11" s="89"/>
      <c r="AE11" s="89"/>
      <c r="AF11" s="89"/>
      <c r="AG11" s="89"/>
      <c r="AH11" s="89"/>
      <c r="AI11" s="89"/>
      <c r="AJ11" s="3">
        <f t="shared" si="0"/>
        <v>0</v>
      </c>
      <c r="AK11" s="3">
        <f t="shared" si="1"/>
        <v>0</v>
      </c>
      <c r="AL11" s="3">
        <f t="shared" si="2"/>
        <v>0</v>
      </c>
      <c r="AM11" s="56"/>
      <c r="AN11" s="56"/>
      <c r="AO11" s="56"/>
    </row>
    <row r="12" spans="1:41" s="53" customFormat="1" ht="30" customHeight="1">
      <c r="A12" s="147">
        <v>4</v>
      </c>
      <c r="B12" s="82" t="s">
        <v>836</v>
      </c>
      <c r="C12" s="70" t="s">
        <v>837</v>
      </c>
      <c r="D12" s="71" t="s">
        <v>52</v>
      </c>
      <c r="E12" s="95"/>
      <c r="F12" s="85"/>
      <c r="G12" s="89"/>
      <c r="H12" s="85"/>
      <c r="I12" s="89"/>
      <c r="J12" s="89"/>
      <c r="K12" s="89"/>
      <c r="L12" s="89"/>
      <c r="M12" s="85"/>
      <c r="N12" s="85"/>
      <c r="O12" s="89"/>
      <c r="P12" s="89"/>
      <c r="Q12" s="89"/>
      <c r="R12" s="89"/>
      <c r="S12" s="89"/>
      <c r="T12" s="89"/>
      <c r="U12" s="85"/>
      <c r="V12" s="85"/>
      <c r="W12" s="89"/>
      <c r="X12" s="85"/>
      <c r="Y12" s="89"/>
      <c r="Z12" s="89"/>
      <c r="AA12" s="89"/>
      <c r="AB12" s="85"/>
      <c r="AC12" s="89"/>
      <c r="AD12" s="89"/>
      <c r="AE12" s="89"/>
      <c r="AF12" s="89"/>
      <c r="AG12" s="89"/>
      <c r="AH12" s="89"/>
      <c r="AI12" s="89"/>
      <c r="AJ12" s="3">
        <f t="shared" si="0"/>
        <v>0</v>
      </c>
      <c r="AK12" s="3">
        <f t="shared" si="1"/>
        <v>0</v>
      </c>
      <c r="AL12" s="3">
        <f t="shared" si="2"/>
        <v>0</v>
      </c>
      <c r="AM12" s="56"/>
      <c r="AN12" s="56"/>
      <c r="AO12" s="56"/>
    </row>
    <row r="13" spans="1:41" s="53" customFormat="1" ht="30" customHeight="1">
      <c r="A13" s="147">
        <v>5</v>
      </c>
      <c r="B13" s="82" t="s">
        <v>838</v>
      </c>
      <c r="C13" s="70" t="s">
        <v>77</v>
      </c>
      <c r="D13" s="71" t="s">
        <v>52</v>
      </c>
      <c r="E13" s="95"/>
      <c r="F13" s="85"/>
      <c r="G13" s="89"/>
      <c r="H13" s="85"/>
      <c r="I13" s="89"/>
      <c r="J13" s="89"/>
      <c r="K13" s="89"/>
      <c r="L13" s="89"/>
      <c r="M13" s="85"/>
      <c r="N13" s="85"/>
      <c r="O13" s="89"/>
      <c r="P13" s="89"/>
      <c r="Q13" s="89"/>
      <c r="R13" s="89"/>
      <c r="S13" s="89"/>
      <c r="T13" s="89"/>
      <c r="U13" s="85"/>
      <c r="V13" s="85"/>
      <c r="W13" s="89"/>
      <c r="X13" s="85"/>
      <c r="Y13" s="89"/>
      <c r="Z13" s="89"/>
      <c r="AA13" s="89"/>
      <c r="AB13" s="85"/>
      <c r="AC13" s="89"/>
      <c r="AD13" s="89"/>
      <c r="AE13" s="89"/>
      <c r="AF13" s="89"/>
      <c r="AG13" s="89"/>
      <c r="AH13" s="89"/>
      <c r="AI13" s="89"/>
      <c r="AJ13" s="3">
        <f t="shared" si="0"/>
        <v>0</v>
      </c>
      <c r="AK13" s="3">
        <f t="shared" si="1"/>
        <v>0</v>
      </c>
      <c r="AL13" s="3">
        <f t="shared" si="2"/>
        <v>0</v>
      </c>
      <c r="AM13" s="56"/>
      <c r="AN13" s="56"/>
      <c r="AO13" s="56"/>
    </row>
    <row r="14" spans="1:41" s="53" customFormat="1" ht="30" customHeight="1">
      <c r="A14" s="147">
        <v>6</v>
      </c>
      <c r="B14" s="82" t="s">
        <v>839</v>
      </c>
      <c r="C14" s="70" t="s">
        <v>803</v>
      </c>
      <c r="D14" s="71" t="s">
        <v>52</v>
      </c>
      <c r="E14" s="95"/>
      <c r="F14" s="85"/>
      <c r="G14" s="89"/>
      <c r="H14" s="85"/>
      <c r="I14" s="89"/>
      <c r="J14" s="89"/>
      <c r="K14" s="89"/>
      <c r="L14" s="89"/>
      <c r="M14" s="85"/>
      <c r="N14" s="85"/>
      <c r="O14" s="89"/>
      <c r="P14" s="89"/>
      <c r="Q14" s="89"/>
      <c r="R14" s="89"/>
      <c r="S14" s="89"/>
      <c r="T14" s="89"/>
      <c r="U14" s="85"/>
      <c r="V14" s="85"/>
      <c r="W14" s="89"/>
      <c r="X14" s="85"/>
      <c r="Y14" s="89"/>
      <c r="Z14" s="89"/>
      <c r="AA14" s="89"/>
      <c r="AB14" s="85"/>
      <c r="AC14" s="89"/>
      <c r="AD14" s="89"/>
      <c r="AE14" s="89"/>
      <c r="AF14" s="89"/>
      <c r="AG14" s="89"/>
      <c r="AH14" s="89"/>
      <c r="AI14" s="89"/>
      <c r="AJ14" s="3">
        <f t="shared" si="0"/>
        <v>0</v>
      </c>
      <c r="AK14" s="3">
        <f t="shared" si="1"/>
        <v>0</v>
      </c>
      <c r="AL14" s="3">
        <f t="shared" si="2"/>
        <v>0</v>
      </c>
      <c r="AM14" s="56"/>
      <c r="AN14" s="56"/>
      <c r="AO14" s="56"/>
    </row>
    <row r="15" spans="1:41" s="53" customFormat="1" ht="30" customHeight="1">
      <c r="A15" s="147">
        <v>7</v>
      </c>
      <c r="B15" s="82" t="s">
        <v>840</v>
      </c>
      <c r="C15" s="70" t="s">
        <v>841</v>
      </c>
      <c r="D15" s="71" t="s">
        <v>842</v>
      </c>
      <c r="E15" s="95"/>
      <c r="F15" s="85"/>
      <c r="G15" s="89"/>
      <c r="H15" s="85"/>
      <c r="I15" s="89"/>
      <c r="J15" s="89"/>
      <c r="K15" s="89"/>
      <c r="L15" s="89"/>
      <c r="M15" s="85"/>
      <c r="N15" s="85" t="s">
        <v>10</v>
      </c>
      <c r="O15" s="89"/>
      <c r="P15" s="89"/>
      <c r="Q15" s="89"/>
      <c r="R15" s="89"/>
      <c r="S15" s="89"/>
      <c r="T15" s="89"/>
      <c r="U15" s="85"/>
      <c r="V15" s="85"/>
      <c r="W15" s="89"/>
      <c r="X15" s="85"/>
      <c r="Y15" s="89"/>
      <c r="Z15" s="89"/>
      <c r="AA15" s="89"/>
      <c r="AB15" s="85"/>
      <c r="AC15" s="89"/>
      <c r="AD15" s="89"/>
      <c r="AE15" s="89"/>
      <c r="AF15" s="89"/>
      <c r="AG15" s="89"/>
      <c r="AH15" s="89"/>
      <c r="AI15" s="89"/>
      <c r="AJ15" s="3">
        <f t="shared" si="0"/>
        <v>0</v>
      </c>
      <c r="AK15" s="3">
        <f t="shared" si="1"/>
        <v>0</v>
      </c>
      <c r="AL15" s="3">
        <f t="shared" si="2"/>
        <v>1</v>
      </c>
      <c r="AM15" s="56"/>
      <c r="AN15" s="56"/>
      <c r="AO15" s="56"/>
    </row>
    <row r="16" spans="1:41" s="53" customFormat="1" ht="30" customHeight="1">
      <c r="A16" s="147">
        <v>8</v>
      </c>
      <c r="B16" s="82" t="s">
        <v>843</v>
      </c>
      <c r="C16" s="70" t="s">
        <v>131</v>
      </c>
      <c r="D16" s="71" t="s">
        <v>61</v>
      </c>
      <c r="E16" s="96"/>
      <c r="F16" s="85"/>
      <c r="G16" s="93"/>
      <c r="H16" s="85"/>
      <c r="I16" s="93"/>
      <c r="J16" s="93"/>
      <c r="K16" s="93"/>
      <c r="L16" s="93"/>
      <c r="M16" s="85"/>
      <c r="N16" s="85"/>
      <c r="O16" s="93"/>
      <c r="P16" s="93"/>
      <c r="Q16" s="93"/>
      <c r="R16" s="93"/>
      <c r="S16" s="93"/>
      <c r="T16" s="93"/>
      <c r="U16" s="85"/>
      <c r="V16" s="85"/>
      <c r="W16" s="93"/>
      <c r="X16" s="85"/>
      <c r="Y16" s="93"/>
      <c r="Z16" s="93"/>
      <c r="AA16" s="93"/>
      <c r="AB16" s="85"/>
      <c r="AC16" s="93"/>
      <c r="AD16" s="93"/>
      <c r="AE16" s="93"/>
      <c r="AF16" s="93"/>
      <c r="AG16" s="93"/>
      <c r="AH16" s="93"/>
      <c r="AI16" s="93"/>
      <c r="AJ16" s="3">
        <f t="shared" si="0"/>
        <v>0</v>
      </c>
      <c r="AK16" s="3">
        <f t="shared" si="1"/>
        <v>0</v>
      </c>
      <c r="AL16" s="3">
        <f t="shared" si="2"/>
        <v>0</v>
      </c>
      <c r="AM16" s="56"/>
      <c r="AN16" s="56"/>
      <c r="AO16" s="56"/>
    </row>
    <row r="17" spans="1:44" s="53" customFormat="1" ht="30" customHeight="1">
      <c r="A17" s="147">
        <v>9</v>
      </c>
      <c r="B17" s="82" t="s">
        <v>844</v>
      </c>
      <c r="C17" s="70" t="s">
        <v>845</v>
      </c>
      <c r="D17" s="71" t="s">
        <v>42</v>
      </c>
      <c r="E17" s="96"/>
      <c r="F17" s="85"/>
      <c r="G17" s="93"/>
      <c r="H17" s="85"/>
      <c r="I17" s="93" t="s">
        <v>9</v>
      </c>
      <c r="J17" s="93"/>
      <c r="K17" s="93"/>
      <c r="L17" s="93"/>
      <c r="M17" s="85"/>
      <c r="N17" s="85" t="s">
        <v>8</v>
      </c>
      <c r="O17" s="93" t="s">
        <v>8</v>
      </c>
      <c r="P17" s="93"/>
      <c r="Q17" s="93"/>
      <c r="R17" s="93"/>
      <c r="S17" s="93"/>
      <c r="T17" s="93"/>
      <c r="U17" s="85"/>
      <c r="V17" s="85"/>
      <c r="W17" s="93"/>
      <c r="X17" s="85"/>
      <c r="Y17" s="93"/>
      <c r="Z17" s="93"/>
      <c r="AA17" s="93"/>
      <c r="AB17" s="85"/>
      <c r="AC17" s="93"/>
      <c r="AD17" s="93"/>
      <c r="AE17" s="93"/>
      <c r="AF17" s="93"/>
      <c r="AG17" s="93"/>
      <c r="AH17" s="93"/>
      <c r="AI17" s="93"/>
      <c r="AJ17" s="3">
        <f t="shared" si="0"/>
        <v>2</v>
      </c>
      <c r="AK17" s="3">
        <f t="shared" si="1"/>
        <v>1</v>
      </c>
      <c r="AL17" s="3">
        <f t="shared" si="2"/>
        <v>0</v>
      </c>
      <c r="AM17" s="56"/>
      <c r="AN17" s="56"/>
      <c r="AO17" s="56"/>
    </row>
    <row r="18" spans="1:44" s="53" customFormat="1" ht="30" customHeight="1">
      <c r="A18" s="147">
        <v>10</v>
      </c>
      <c r="B18" s="82" t="s">
        <v>846</v>
      </c>
      <c r="C18" s="70" t="s">
        <v>70</v>
      </c>
      <c r="D18" s="71" t="s">
        <v>26</v>
      </c>
      <c r="E18" s="95"/>
      <c r="F18" s="85"/>
      <c r="G18" s="89"/>
      <c r="H18" s="85"/>
      <c r="I18" s="89"/>
      <c r="J18" s="89"/>
      <c r="K18" s="89"/>
      <c r="L18" s="89"/>
      <c r="M18" s="85"/>
      <c r="N18" s="85"/>
      <c r="O18" s="89"/>
      <c r="P18" s="89"/>
      <c r="Q18" s="89"/>
      <c r="R18" s="89"/>
      <c r="S18" s="89"/>
      <c r="T18" s="89"/>
      <c r="U18" s="85"/>
      <c r="V18" s="85"/>
      <c r="W18" s="89"/>
      <c r="X18" s="85"/>
      <c r="Y18" s="89"/>
      <c r="Z18" s="89"/>
      <c r="AA18" s="89"/>
      <c r="AB18" s="85"/>
      <c r="AC18" s="89"/>
      <c r="AD18" s="89"/>
      <c r="AE18" s="89"/>
      <c r="AF18" s="89"/>
      <c r="AG18" s="89"/>
      <c r="AH18" s="89"/>
      <c r="AI18" s="89"/>
      <c r="AJ18" s="3">
        <f t="shared" si="0"/>
        <v>0</v>
      </c>
      <c r="AK18" s="3">
        <f t="shared" si="1"/>
        <v>0</v>
      </c>
      <c r="AL18" s="3">
        <f t="shared" si="2"/>
        <v>0</v>
      </c>
      <c r="AM18" s="56"/>
      <c r="AN18" s="56"/>
      <c r="AO18" s="56"/>
    </row>
    <row r="19" spans="1:44" s="53" customFormat="1" ht="30" customHeight="1">
      <c r="A19" s="147">
        <v>11</v>
      </c>
      <c r="B19" s="82" t="s">
        <v>847</v>
      </c>
      <c r="C19" s="70" t="s">
        <v>48</v>
      </c>
      <c r="D19" s="71" t="s">
        <v>54</v>
      </c>
      <c r="E19" s="95"/>
      <c r="F19" s="85"/>
      <c r="G19" s="89"/>
      <c r="H19" s="85"/>
      <c r="I19" s="89"/>
      <c r="J19" s="89"/>
      <c r="K19" s="89"/>
      <c r="L19" s="89"/>
      <c r="M19" s="85"/>
      <c r="N19" s="85"/>
      <c r="O19" s="89"/>
      <c r="P19" s="89"/>
      <c r="Q19" s="89"/>
      <c r="R19" s="89"/>
      <c r="S19" s="89"/>
      <c r="T19" s="89"/>
      <c r="U19" s="85"/>
      <c r="V19" s="85"/>
      <c r="W19" s="89"/>
      <c r="X19" s="85"/>
      <c r="Y19" s="89"/>
      <c r="Z19" s="89"/>
      <c r="AA19" s="89"/>
      <c r="AB19" s="85"/>
      <c r="AC19" s="89"/>
      <c r="AD19" s="89"/>
      <c r="AE19" s="89"/>
      <c r="AF19" s="89"/>
      <c r="AG19" s="89"/>
      <c r="AH19" s="89"/>
      <c r="AI19" s="89"/>
      <c r="AJ19" s="3">
        <f t="shared" si="0"/>
        <v>0</v>
      </c>
      <c r="AK19" s="3">
        <f t="shared" si="1"/>
        <v>0</v>
      </c>
      <c r="AL19" s="3">
        <f t="shared" si="2"/>
        <v>0</v>
      </c>
      <c r="AM19" s="56"/>
      <c r="AN19" s="56"/>
      <c r="AO19" s="56"/>
    </row>
    <row r="20" spans="1:44" s="53" customFormat="1" ht="30" customHeight="1">
      <c r="A20" s="147">
        <v>12</v>
      </c>
      <c r="B20" s="82" t="s">
        <v>848</v>
      </c>
      <c r="C20" s="70" t="s">
        <v>600</v>
      </c>
      <c r="D20" s="71" t="s">
        <v>45</v>
      </c>
      <c r="E20" s="47"/>
      <c r="F20" s="151"/>
      <c r="G20" s="8" t="s">
        <v>8</v>
      </c>
      <c r="H20" s="151"/>
      <c r="I20" s="8"/>
      <c r="J20" s="8"/>
      <c r="K20" s="8"/>
      <c r="L20" s="8"/>
      <c r="M20" s="151"/>
      <c r="N20" s="151"/>
      <c r="O20" s="8"/>
      <c r="P20" s="8" t="s">
        <v>8</v>
      </c>
      <c r="Q20" s="8"/>
      <c r="R20" s="8"/>
      <c r="S20" s="8"/>
      <c r="T20" s="8"/>
      <c r="U20" s="151"/>
      <c r="V20" s="151"/>
      <c r="W20" s="8"/>
      <c r="X20" s="151"/>
      <c r="Y20" s="8"/>
      <c r="Z20" s="8"/>
      <c r="AA20" s="8"/>
      <c r="AB20" s="151"/>
      <c r="AC20" s="8"/>
      <c r="AD20" s="8"/>
      <c r="AE20" s="8"/>
      <c r="AF20" s="8"/>
      <c r="AG20" s="8"/>
      <c r="AH20" s="8"/>
      <c r="AI20" s="8"/>
      <c r="AJ20" s="147">
        <f t="shared" si="0"/>
        <v>2</v>
      </c>
      <c r="AK20" s="147">
        <f t="shared" si="1"/>
        <v>0</v>
      </c>
      <c r="AL20" s="147">
        <f t="shared" si="2"/>
        <v>0</v>
      </c>
      <c r="AM20" s="56"/>
      <c r="AN20" s="56"/>
      <c r="AO20" s="56"/>
    </row>
    <row r="21" spans="1:44" s="53" customFormat="1" ht="30" customHeight="1">
      <c r="A21" s="147">
        <v>13</v>
      </c>
      <c r="B21" s="82" t="s">
        <v>849</v>
      </c>
      <c r="C21" s="70" t="s">
        <v>89</v>
      </c>
      <c r="D21" s="71" t="s">
        <v>66</v>
      </c>
      <c r="E21" s="47"/>
      <c r="F21" s="151"/>
      <c r="G21" s="8"/>
      <c r="H21" s="151"/>
      <c r="I21" s="8"/>
      <c r="J21" s="8"/>
      <c r="K21" s="8"/>
      <c r="L21" s="8"/>
      <c r="M21" s="151"/>
      <c r="N21" s="151"/>
      <c r="O21" s="8"/>
      <c r="P21" s="8"/>
      <c r="Q21" s="8"/>
      <c r="R21" s="8"/>
      <c r="S21" s="8"/>
      <c r="T21" s="8"/>
      <c r="U21" s="151"/>
      <c r="V21" s="151"/>
      <c r="W21" s="8"/>
      <c r="X21" s="151"/>
      <c r="Y21" s="8"/>
      <c r="Z21" s="8"/>
      <c r="AA21" s="8"/>
      <c r="AB21" s="151"/>
      <c r="AC21" s="8"/>
      <c r="AD21" s="8"/>
      <c r="AE21" s="8"/>
      <c r="AF21" s="8"/>
      <c r="AG21" s="8"/>
      <c r="AH21" s="8"/>
      <c r="AI21" s="8"/>
      <c r="AJ21" s="147">
        <f t="shared" si="0"/>
        <v>0</v>
      </c>
      <c r="AK21" s="147">
        <f t="shared" si="1"/>
        <v>0</v>
      </c>
      <c r="AL21" s="147">
        <f t="shared" si="2"/>
        <v>0</v>
      </c>
      <c r="AM21" s="56"/>
      <c r="AN21" s="56"/>
      <c r="AO21" s="56"/>
    </row>
    <row r="22" spans="1:44" s="53" customFormat="1" ht="30" customHeight="1">
      <c r="A22" s="147">
        <v>14</v>
      </c>
      <c r="B22" s="82" t="s">
        <v>850</v>
      </c>
      <c r="C22" s="70" t="s">
        <v>136</v>
      </c>
      <c r="D22" s="71" t="s">
        <v>38</v>
      </c>
      <c r="E22" s="47"/>
      <c r="F22" s="151"/>
      <c r="G22" s="8"/>
      <c r="H22" s="151"/>
      <c r="I22" s="8"/>
      <c r="J22" s="8"/>
      <c r="K22" s="8"/>
      <c r="L22" s="8"/>
      <c r="M22" s="151"/>
      <c r="N22" s="151"/>
      <c r="O22" s="8"/>
      <c r="P22" s="8"/>
      <c r="Q22" s="8"/>
      <c r="R22" s="8"/>
      <c r="S22" s="8"/>
      <c r="T22" s="8"/>
      <c r="U22" s="151"/>
      <c r="V22" s="151"/>
      <c r="W22" s="8"/>
      <c r="X22" s="151"/>
      <c r="Y22" s="8"/>
      <c r="Z22" s="8"/>
      <c r="AA22" s="8"/>
      <c r="AB22" s="151"/>
      <c r="AC22" s="8"/>
      <c r="AD22" s="8"/>
      <c r="AE22" s="8"/>
      <c r="AF22" s="8"/>
      <c r="AG22" s="8"/>
      <c r="AH22" s="8"/>
      <c r="AI22" s="8"/>
      <c r="AJ22" s="147">
        <f t="shared" si="0"/>
        <v>0</v>
      </c>
      <c r="AK22" s="147">
        <f t="shared" si="1"/>
        <v>0</v>
      </c>
      <c r="AL22" s="147">
        <f t="shared" si="2"/>
        <v>0</v>
      </c>
      <c r="AM22" s="208"/>
      <c r="AN22" s="209"/>
      <c r="AO22" s="56"/>
    </row>
    <row r="23" spans="1:44" s="53" customFormat="1" ht="30" customHeight="1">
      <c r="A23" s="147">
        <v>15</v>
      </c>
      <c r="B23" s="82" t="s">
        <v>851</v>
      </c>
      <c r="C23" s="70" t="s">
        <v>547</v>
      </c>
      <c r="D23" s="71" t="s">
        <v>91</v>
      </c>
      <c r="E23" s="47"/>
      <c r="F23" s="151"/>
      <c r="G23" s="8"/>
      <c r="H23" s="151"/>
      <c r="I23" s="8"/>
      <c r="J23" s="8" t="s">
        <v>8</v>
      </c>
      <c r="K23" s="8"/>
      <c r="L23" s="8"/>
      <c r="M23" s="151"/>
      <c r="N23" s="151"/>
      <c r="O23" s="8"/>
      <c r="P23" s="8"/>
      <c r="Q23" s="8"/>
      <c r="R23" s="8"/>
      <c r="S23" s="8"/>
      <c r="T23" s="8"/>
      <c r="U23" s="151"/>
      <c r="V23" s="151"/>
      <c r="W23" s="8"/>
      <c r="X23" s="151"/>
      <c r="Y23" s="8"/>
      <c r="Z23" s="8"/>
      <c r="AA23" s="8"/>
      <c r="AB23" s="151"/>
      <c r="AC23" s="8"/>
      <c r="AD23" s="8"/>
      <c r="AE23" s="8"/>
      <c r="AF23" s="8"/>
      <c r="AG23" s="8"/>
      <c r="AH23" s="8"/>
      <c r="AI23" s="8"/>
      <c r="AJ23" s="147">
        <f t="shared" si="0"/>
        <v>1</v>
      </c>
      <c r="AK23" s="147">
        <f t="shared" si="1"/>
        <v>0</v>
      </c>
      <c r="AL23" s="147">
        <f t="shared" si="2"/>
        <v>0</v>
      </c>
      <c r="AM23" s="56"/>
      <c r="AN23" s="56"/>
      <c r="AO23" s="56"/>
    </row>
    <row r="24" spans="1:44" s="53" customFormat="1" ht="30" customHeight="1">
      <c r="A24" s="147">
        <v>16</v>
      </c>
      <c r="B24" s="82" t="s">
        <v>852</v>
      </c>
      <c r="C24" s="70" t="s">
        <v>101</v>
      </c>
      <c r="D24" s="71" t="s">
        <v>91</v>
      </c>
      <c r="E24" s="47"/>
      <c r="F24" s="151"/>
      <c r="G24" s="8"/>
      <c r="H24" s="151"/>
      <c r="I24" s="8"/>
      <c r="J24" s="8"/>
      <c r="K24" s="8"/>
      <c r="L24" s="8"/>
      <c r="M24" s="151"/>
      <c r="N24" s="151"/>
      <c r="O24" s="8"/>
      <c r="P24" s="8"/>
      <c r="Q24" s="8"/>
      <c r="R24" s="8"/>
      <c r="S24" s="8"/>
      <c r="T24" s="8"/>
      <c r="U24" s="151"/>
      <c r="V24" s="151"/>
      <c r="W24" s="8"/>
      <c r="X24" s="151"/>
      <c r="Y24" s="8"/>
      <c r="Z24" s="8"/>
      <c r="AA24" s="8"/>
      <c r="AB24" s="151"/>
      <c r="AC24" s="8"/>
      <c r="AD24" s="8"/>
      <c r="AE24" s="8"/>
      <c r="AF24" s="8"/>
      <c r="AG24" s="8"/>
      <c r="AH24" s="8"/>
      <c r="AI24" s="8"/>
      <c r="AJ24" s="147">
        <f t="shared" si="0"/>
        <v>0</v>
      </c>
      <c r="AK24" s="147">
        <f t="shared" si="1"/>
        <v>0</v>
      </c>
      <c r="AL24" s="147">
        <f t="shared" si="2"/>
        <v>0</v>
      </c>
      <c r="AM24" s="56"/>
      <c r="AN24" s="56"/>
      <c r="AO24" s="56"/>
    </row>
    <row r="25" spans="1:44" s="53" customFormat="1" ht="30" customHeight="1">
      <c r="A25" s="147">
        <v>17</v>
      </c>
      <c r="B25" s="82" t="s">
        <v>853</v>
      </c>
      <c r="C25" s="70" t="s">
        <v>778</v>
      </c>
      <c r="D25" s="71" t="s">
        <v>91</v>
      </c>
      <c r="E25" s="47"/>
      <c r="F25" s="151"/>
      <c r="G25" s="8"/>
      <c r="H25" s="151"/>
      <c r="I25" s="8"/>
      <c r="J25" s="8" t="s">
        <v>8</v>
      </c>
      <c r="K25" s="8"/>
      <c r="L25" s="8"/>
      <c r="M25" s="151"/>
      <c r="N25" s="151"/>
      <c r="O25" s="8"/>
      <c r="P25" s="8" t="s">
        <v>8</v>
      </c>
      <c r="Q25" s="8"/>
      <c r="R25" s="8"/>
      <c r="S25" s="8"/>
      <c r="T25" s="8"/>
      <c r="U25" s="151"/>
      <c r="V25" s="151"/>
      <c r="W25" s="8"/>
      <c r="X25" s="151"/>
      <c r="Y25" s="8"/>
      <c r="Z25" s="8"/>
      <c r="AA25" s="8"/>
      <c r="AB25" s="151"/>
      <c r="AC25" s="8"/>
      <c r="AD25" s="8"/>
      <c r="AE25" s="8"/>
      <c r="AF25" s="8"/>
      <c r="AG25" s="8"/>
      <c r="AH25" s="8"/>
      <c r="AI25" s="8"/>
      <c r="AJ25" s="147">
        <f t="shared" si="0"/>
        <v>2</v>
      </c>
      <c r="AK25" s="147">
        <f t="shared" si="1"/>
        <v>0</v>
      </c>
      <c r="AL25" s="147">
        <f t="shared" si="2"/>
        <v>0</v>
      </c>
      <c r="AM25" s="56"/>
      <c r="AN25" s="56"/>
      <c r="AO25" s="56"/>
    </row>
    <row r="26" spans="1:44" s="53" customFormat="1" ht="30" customHeight="1">
      <c r="A26" s="147">
        <v>18</v>
      </c>
      <c r="B26" s="82" t="s">
        <v>854</v>
      </c>
      <c r="C26" s="70" t="s">
        <v>855</v>
      </c>
      <c r="D26" s="71" t="s">
        <v>56</v>
      </c>
      <c r="E26" s="47"/>
      <c r="F26" s="151"/>
      <c r="G26" s="8"/>
      <c r="H26" s="151"/>
      <c r="I26" s="8"/>
      <c r="J26" s="8"/>
      <c r="K26" s="8"/>
      <c r="L26" s="8"/>
      <c r="M26" s="151"/>
      <c r="N26" s="151"/>
      <c r="O26" s="8"/>
      <c r="P26" s="8"/>
      <c r="Q26" s="8"/>
      <c r="R26" s="8"/>
      <c r="S26" s="8"/>
      <c r="T26" s="8"/>
      <c r="U26" s="151"/>
      <c r="V26" s="151"/>
      <c r="W26" s="8"/>
      <c r="X26" s="151"/>
      <c r="Y26" s="8"/>
      <c r="Z26" s="8"/>
      <c r="AA26" s="8"/>
      <c r="AB26" s="151"/>
      <c r="AC26" s="8"/>
      <c r="AD26" s="8"/>
      <c r="AE26" s="8"/>
      <c r="AF26" s="8"/>
      <c r="AG26" s="8"/>
      <c r="AH26" s="8"/>
      <c r="AI26" s="8"/>
      <c r="AJ26" s="147">
        <f t="shared" si="0"/>
        <v>0</v>
      </c>
      <c r="AK26" s="147">
        <f t="shared" si="1"/>
        <v>0</v>
      </c>
      <c r="AL26" s="147">
        <f t="shared" si="2"/>
        <v>0</v>
      </c>
      <c r="AM26" s="56"/>
      <c r="AN26" s="56"/>
      <c r="AO26" s="56"/>
    </row>
    <row r="27" spans="1:44" s="53" customFormat="1" ht="30" customHeight="1">
      <c r="A27" s="147">
        <v>19</v>
      </c>
      <c r="B27" s="82" t="s">
        <v>856</v>
      </c>
      <c r="C27" s="70" t="s">
        <v>547</v>
      </c>
      <c r="D27" s="71" t="s">
        <v>76</v>
      </c>
      <c r="E27" s="47"/>
      <c r="F27" s="151" t="s">
        <v>8</v>
      </c>
      <c r="G27" s="8"/>
      <c r="H27" s="151"/>
      <c r="I27" s="8"/>
      <c r="J27" s="8"/>
      <c r="K27" s="8" t="s">
        <v>8</v>
      </c>
      <c r="L27" s="8"/>
      <c r="M27" s="151"/>
      <c r="N27" s="151" t="s">
        <v>8</v>
      </c>
      <c r="O27" s="8" t="s">
        <v>8</v>
      </c>
      <c r="P27" s="8" t="s">
        <v>8</v>
      </c>
      <c r="Q27" s="8" t="s">
        <v>8</v>
      </c>
      <c r="R27" s="8"/>
      <c r="S27" s="8"/>
      <c r="T27" s="8"/>
      <c r="U27" s="151"/>
      <c r="V27" s="151"/>
      <c r="W27" s="8"/>
      <c r="X27" s="151"/>
      <c r="Y27" s="8"/>
      <c r="Z27" s="8"/>
      <c r="AA27" s="8"/>
      <c r="AB27" s="151"/>
      <c r="AC27" s="8"/>
      <c r="AD27" s="8"/>
      <c r="AE27" s="8"/>
      <c r="AF27" s="8"/>
      <c r="AG27" s="8"/>
      <c r="AH27" s="8"/>
      <c r="AI27" s="8"/>
      <c r="AJ27" s="147">
        <f t="shared" si="0"/>
        <v>6</v>
      </c>
      <c r="AK27" s="147">
        <f t="shared" si="1"/>
        <v>0</v>
      </c>
      <c r="AL27" s="147">
        <f t="shared" si="2"/>
        <v>0</v>
      </c>
      <c r="AM27" s="56"/>
      <c r="AN27" s="56"/>
      <c r="AO27" s="56"/>
    </row>
    <row r="28" spans="1:44" s="53" customFormat="1" ht="30" customHeight="1">
      <c r="A28" s="147">
        <v>20</v>
      </c>
      <c r="B28" s="82" t="s">
        <v>858</v>
      </c>
      <c r="C28" s="70" t="s">
        <v>859</v>
      </c>
      <c r="D28" s="71" t="s">
        <v>59</v>
      </c>
      <c r="E28" s="47"/>
      <c r="F28" s="151"/>
      <c r="G28" s="8"/>
      <c r="H28" s="151"/>
      <c r="I28" s="8"/>
      <c r="J28" s="8"/>
      <c r="K28" s="8"/>
      <c r="L28" s="8"/>
      <c r="M28" s="151"/>
      <c r="N28" s="151"/>
      <c r="O28" s="8"/>
      <c r="P28" s="8"/>
      <c r="Q28" s="8"/>
      <c r="R28" s="8"/>
      <c r="S28" s="8"/>
      <c r="T28" s="8"/>
      <c r="U28" s="151"/>
      <c r="V28" s="151"/>
      <c r="W28" s="8"/>
      <c r="X28" s="151"/>
      <c r="Y28" s="8"/>
      <c r="Z28" s="8"/>
      <c r="AA28" s="8"/>
      <c r="AB28" s="151"/>
      <c r="AC28" s="8"/>
      <c r="AD28" s="8"/>
      <c r="AE28" s="8"/>
      <c r="AF28" s="8"/>
      <c r="AG28" s="8"/>
      <c r="AH28" s="8"/>
      <c r="AI28" s="8"/>
      <c r="AJ28" s="147">
        <f t="shared" si="0"/>
        <v>0</v>
      </c>
      <c r="AK28" s="147">
        <f t="shared" si="1"/>
        <v>0</v>
      </c>
      <c r="AL28" s="147">
        <f t="shared" si="2"/>
        <v>0</v>
      </c>
      <c r="AM28" s="56"/>
      <c r="AN28" s="56"/>
      <c r="AO28" s="56"/>
    </row>
    <row r="29" spans="1:44" s="53" customFormat="1" ht="30" customHeight="1">
      <c r="A29" s="164">
        <v>21</v>
      </c>
      <c r="B29" s="82" t="s">
        <v>860</v>
      </c>
      <c r="C29" s="70" t="s">
        <v>30</v>
      </c>
      <c r="D29" s="71" t="s">
        <v>29</v>
      </c>
      <c r="E29" s="95"/>
      <c r="F29" s="85"/>
      <c r="G29" s="89"/>
      <c r="H29" s="85"/>
      <c r="I29" s="89"/>
      <c r="J29" s="89"/>
      <c r="K29" s="89"/>
      <c r="L29" s="89"/>
      <c r="M29" s="85"/>
      <c r="N29" s="85"/>
      <c r="O29" s="89"/>
      <c r="P29" s="89"/>
      <c r="Q29" s="89"/>
      <c r="R29" s="89"/>
      <c r="S29" s="89"/>
      <c r="T29" s="89"/>
      <c r="U29" s="85"/>
      <c r="V29" s="85"/>
      <c r="W29" s="89"/>
      <c r="X29" s="85"/>
      <c r="Y29" s="89"/>
      <c r="Z29" s="89"/>
      <c r="AA29" s="89"/>
      <c r="AB29" s="85"/>
      <c r="AC29" s="89"/>
      <c r="AD29" s="89"/>
      <c r="AE29" s="89"/>
      <c r="AF29" s="89"/>
      <c r="AG29" s="89"/>
      <c r="AH29" s="89"/>
      <c r="AI29" s="89"/>
      <c r="AJ29" s="147">
        <f t="shared" si="0"/>
        <v>0</v>
      </c>
      <c r="AK29" s="147">
        <f t="shared" si="1"/>
        <v>0</v>
      </c>
      <c r="AL29" s="147">
        <f t="shared" si="2"/>
        <v>0</v>
      </c>
      <c r="AM29" s="56"/>
      <c r="AN29" s="56"/>
      <c r="AO29" s="56"/>
    </row>
    <row r="30" spans="1:44" s="53" customFormat="1" ht="30" customHeight="1">
      <c r="A30" s="164">
        <v>22</v>
      </c>
      <c r="B30" s="82" t="s">
        <v>861</v>
      </c>
      <c r="C30" s="70" t="s">
        <v>862</v>
      </c>
      <c r="D30" s="71" t="s">
        <v>81</v>
      </c>
      <c r="E30" s="94"/>
      <c r="F30" s="85"/>
      <c r="G30" s="94"/>
      <c r="H30" s="85"/>
      <c r="I30" s="94"/>
      <c r="J30" s="94"/>
      <c r="K30" s="94"/>
      <c r="L30" s="94"/>
      <c r="M30" s="85"/>
      <c r="N30" s="85"/>
      <c r="O30" s="94"/>
      <c r="P30" s="94"/>
      <c r="Q30" s="94"/>
      <c r="R30" s="94"/>
      <c r="S30" s="94"/>
      <c r="T30" s="94"/>
      <c r="U30" s="85"/>
      <c r="V30" s="85"/>
      <c r="W30" s="94"/>
      <c r="X30" s="85"/>
      <c r="Y30" s="94"/>
      <c r="Z30" s="94"/>
      <c r="AA30" s="94"/>
      <c r="AB30" s="85"/>
      <c r="AC30" s="94"/>
      <c r="AD30" s="94"/>
      <c r="AE30" s="94"/>
      <c r="AF30" s="94"/>
      <c r="AG30" s="94"/>
      <c r="AH30" s="94"/>
      <c r="AI30" s="94"/>
      <c r="AJ30" s="147">
        <f t="shared" si="0"/>
        <v>0</v>
      </c>
      <c r="AK30" s="147">
        <f t="shared" si="1"/>
        <v>0</v>
      </c>
      <c r="AL30" s="147">
        <f t="shared" si="2"/>
        <v>0</v>
      </c>
      <c r="AM30" s="56"/>
      <c r="AN30" s="56"/>
      <c r="AO30" s="56"/>
    </row>
    <row r="31" spans="1:44" s="53" customFormat="1" ht="34.5" customHeight="1">
      <c r="A31" s="164">
        <v>23</v>
      </c>
      <c r="B31" s="82" t="s">
        <v>863</v>
      </c>
      <c r="C31" s="70" t="s">
        <v>864</v>
      </c>
      <c r="D31" s="71" t="s">
        <v>113</v>
      </c>
      <c r="E31" s="95"/>
      <c r="F31" s="85"/>
      <c r="G31" s="89"/>
      <c r="H31" s="85"/>
      <c r="I31" s="89"/>
      <c r="J31" s="89"/>
      <c r="K31" s="89"/>
      <c r="L31" s="89"/>
      <c r="M31" s="85"/>
      <c r="N31" s="85"/>
      <c r="O31" s="89"/>
      <c r="P31" s="89"/>
      <c r="Q31" s="89"/>
      <c r="R31" s="89"/>
      <c r="S31" s="89"/>
      <c r="T31" s="89"/>
      <c r="U31" s="85"/>
      <c r="V31" s="85"/>
      <c r="W31" s="89"/>
      <c r="X31" s="85"/>
      <c r="Y31" s="89"/>
      <c r="Z31" s="89"/>
      <c r="AA31" s="89"/>
      <c r="AB31" s="85"/>
      <c r="AC31" s="89"/>
      <c r="AD31" s="89"/>
      <c r="AE31" s="89"/>
      <c r="AF31" s="89"/>
      <c r="AG31" s="89"/>
      <c r="AH31" s="89"/>
      <c r="AI31" s="89"/>
      <c r="AJ31" s="147">
        <f t="shared" si="0"/>
        <v>0</v>
      </c>
      <c r="AK31" s="147">
        <f t="shared" si="1"/>
        <v>0</v>
      </c>
      <c r="AL31" s="147">
        <f t="shared" si="2"/>
        <v>0</v>
      </c>
      <c r="AM31" s="56"/>
      <c r="AN31" s="26"/>
      <c r="AO31" s="26"/>
      <c r="AP31" s="50"/>
      <c r="AQ31" s="50"/>
      <c r="AR31" s="50"/>
    </row>
    <row r="32" spans="1:44" s="53" customFormat="1" ht="30" customHeight="1">
      <c r="A32" s="164">
        <v>24</v>
      </c>
      <c r="B32" s="82" t="s">
        <v>865</v>
      </c>
      <c r="C32" s="70" t="s">
        <v>866</v>
      </c>
      <c r="D32" s="71" t="s">
        <v>73</v>
      </c>
      <c r="E32" s="95"/>
      <c r="F32" s="85"/>
      <c r="G32" s="89"/>
      <c r="H32" s="85"/>
      <c r="I32" s="89"/>
      <c r="J32" s="89"/>
      <c r="K32" s="89"/>
      <c r="L32" s="89"/>
      <c r="M32" s="85"/>
      <c r="N32" s="85"/>
      <c r="O32" s="89"/>
      <c r="P32" s="89"/>
      <c r="Q32" s="89"/>
      <c r="R32" s="89"/>
      <c r="S32" s="89"/>
      <c r="T32" s="89"/>
      <c r="U32" s="85"/>
      <c r="V32" s="85"/>
      <c r="W32" s="89"/>
      <c r="X32" s="85"/>
      <c r="Y32" s="89"/>
      <c r="Z32" s="89"/>
      <c r="AA32" s="89"/>
      <c r="AB32" s="85"/>
      <c r="AC32" s="89"/>
      <c r="AD32" s="89"/>
      <c r="AE32" s="89"/>
      <c r="AF32" s="89"/>
      <c r="AG32" s="89"/>
      <c r="AH32" s="89"/>
      <c r="AI32" s="89"/>
      <c r="AJ32" s="147">
        <f t="shared" si="0"/>
        <v>0</v>
      </c>
      <c r="AK32" s="147">
        <f t="shared" si="1"/>
        <v>0</v>
      </c>
      <c r="AL32" s="147">
        <f t="shared" si="2"/>
        <v>0</v>
      </c>
      <c r="AM32" s="56"/>
      <c r="AN32" s="56"/>
      <c r="AO32" s="56"/>
    </row>
    <row r="33" spans="1:43" s="53" customFormat="1" ht="30" customHeight="1">
      <c r="A33" s="210" t="s">
        <v>12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3">
        <f>SUM(AJ9:AJ32)</f>
        <v>20</v>
      </c>
      <c r="AK33" s="3">
        <f>SUM(AK9:AK32)</f>
        <v>1</v>
      </c>
      <c r="AL33" s="3">
        <f>SUM(AL9:AL32)</f>
        <v>1</v>
      </c>
      <c r="AM33" s="30"/>
      <c r="AN33" s="58"/>
      <c r="AO33" s="58"/>
    </row>
    <row r="34" spans="1:43" s="53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32"/>
      <c r="AN34" s="32"/>
      <c r="AO34" s="32"/>
      <c r="AP34" s="208"/>
      <c r="AQ34" s="209"/>
    </row>
    <row r="35" spans="1:43" s="53" customFormat="1" ht="30" customHeight="1">
      <c r="A35" s="212" t="s">
        <v>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41" t="s">
        <v>14</v>
      </c>
      <c r="AK35" s="41" t="s">
        <v>15</v>
      </c>
      <c r="AL35" s="41" t="s">
        <v>16</v>
      </c>
      <c r="AM35" s="57" t="s">
        <v>17</v>
      </c>
      <c r="AN35" s="57" t="s">
        <v>18</v>
      </c>
      <c r="AO35" s="57" t="s">
        <v>19</v>
      </c>
      <c r="AP35" s="56"/>
      <c r="AQ35" s="56"/>
    </row>
    <row r="36" spans="1:43" s="53" customFormat="1" ht="30" customHeight="1">
      <c r="A36" s="3" t="s">
        <v>5</v>
      </c>
      <c r="B36" s="48"/>
      <c r="C36" s="214" t="s">
        <v>7</v>
      </c>
      <c r="D36" s="215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58" t="s">
        <v>24</v>
      </c>
      <c r="AO36" s="58" t="s">
        <v>25</v>
      </c>
      <c r="AP36" s="56"/>
      <c r="AQ36" s="56"/>
    </row>
    <row r="37" spans="1:43" s="53" customFormat="1" ht="30" customHeight="1">
      <c r="A37" s="3">
        <v>1</v>
      </c>
      <c r="B37" s="82" t="s">
        <v>830</v>
      </c>
      <c r="C37" s="70" t="s">
        <v>831</v>
      </c>
      <c r="D37" s="71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 t="shared" ref="AM37:AM44" si="3">COUNTIF(H43:AL43,"CT")</f>
        <v>0</v>
      </c>
      <c r="AN37" s="32">
        <f t="shared" ref="AN37:AN47" si="4">COUNTIF(I40:AM40,"HT")</f>
        <v>0</v>
      </c>
      <c r="AO37" s="32">
        <f t="shared" ref="AO37:AO47" si="5">COUNTIF(J40:AN40,"VK")</f>
        <v>0</v>
      </c>
      <c r="AP37" s="56"/>
      <c r="AQ37" s="56"/>
    </row>
    <row r="38" spans="1:43" s="53" customFormat="1" ht="30" customHeight="1">
      <c r="A38" s="3">
        <v>2</v>
      </c>
      <c r="B38" s="82" t="s">
        <v>832</v>
      </c>
      <c r="C38" s="70" t="s">
        <v>833</v>
      </c>
      <c r="D38" s="71" t="s">
        <v>50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6">COUNTIF(E38:AI38,"BT")</f>
        <v>0</v>
      </c>
      <c r="AK38" s="32">
        <f t="shared" ref="AK38:AK60" si="7">COUNTIF(F38:AJ38,"D")</f>
        <v>0</v>
      </c>
      <c r="AL38" s="32">
        <f t="shared" ref="AL38:AL60" si="8">COUNTIF(G38:AK38,"ĐP")</f>
        <v>0</v>
      </c>
      <c r="AM38" s="32">
        <f t="shared" si="3"/>
        <v>0</v>
      </c>
      <c r="AN38" s="32">
        <f t="shared" si="4"/>
        <v>0</v>
      </c>
      <c r="AO38" s="32">
        <f t="shared" si="5"/>
        <v>0</v>
      </c>
      <c r="AP38" s="56"/>
      <c r="AQ38" s="56"/>
    </row>
    <row r="39" spans="1:43" s="53" customFormat="1" ht="30" customHeight="1">
      <c r="A39" s="3">
        <v>3</v>
      </c>
      <c r="B39" s="82" t="s">
        <v>834</v>
      </c>
      <c r="C39" s="70" t="s">
        <v>835</v>
      </c>
      <c r="D39" s="71" t="s">
        <v>50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3"/>
        <v>0</v>
      </c>
      <c r="AN39" s="32">
        <f t="shared" si="4"/>
        <v>0</v>
      </c>
      <c r="AO39" s="32">
        <f t="shared" si="5"/>
        <v>0</v>
      </c>
      <c r="AP39" s="56"/>
      <c r="AQ39" s="56"/>
    </row>
    <row r="40" spans="1:43" s="53" customFormat="1" ht="30" customHeight="1">
      <c r="A40" s="3">
        <v>4</v>
      </c>
      <c r="B40" s="82" t="s">
        <v>836</v>
      </c>
      <c r="C40" s="70" t="s">
        <v>837</v>
      </c>
      <c r="D40" s="71" t="s">
        <v>52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3"/>
        <v>0</v>
      </c>
      <c r="AN40" s="32">
        <f t="shared" si="4"/>
        <v>0</v>
      </c>
      <c r="AO40" s="32">
        <f t="shared" si="5"/>
        <v>0</v>
      </c>
      <c r="AP40" s="56"/>
      <c r="AQ40" s="56"/>
    </row>
    <row r="41" spans="1:43" s="53" customFormat="1" ht="30" customHeight="1">
      <c r="A41" s="3">
        <v>5</v>
      </c>
      <c r="B41" s="82" t="s">
        <v>838</v>
      </c>
      <c r="C41" s="70" t="s">
        <v>77</v>
      </c>
      <c r="D41" s="71" t="s">
        <v>52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3"/>
        <v>0</v>
      </c>
      <c r="AN41" s="32">
        <f t="shared" si="4"/>
        <v>0</v>
      </c>
      <c r="AO41" s="32">
        <f t="shared" si="5"/>
        <v>0</v>
      </c>
      <c r="AP41" s="56"/>
      <c r="AQ41" s="56"/>
    </row>
    <row r="42" spans="1:43" s="53" customFormat="1" ht="30" customHeight="1">
      <c r="A42" s="3">
        <v>6</v>
      </c>
      <c r="B42" s="82" t="s">
        <v>839</v>
      </c>
      <c r="C42" s="70" t="s">
        <v>803</v>
      </c>
      <c r="D42" s="71" t="s">
        <v>52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3"/>
        <v>0</v>
      </c>
      <c r="AN42" s="32">
        <f t="shared" si="4"/>
        <v>0</v>
      </c>
      <c r="AO42" s="32">
        <f t="shared" si="5"/>
        <v>0</v>
      </c>
      <c r="AP42" s="56"/>
      <c r="AQ42" s="56"/>
    </row>
    <row r="43" spans="1:43" s="53" customFormat="1" ht="30" customHeight="1">
      <c r="A43" s="3">
        <v>7</v>
      </c>
      <c r="B43" s="82" t="s">
        <v>840</v>
      </c>
      <c r="C43" s="70" t="s">
        <v>841</v>
      </c>
      <c r="D43" s="71" t="s">
        <v>842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3"/>
        <v>0</v>
      </c>
      <c r="AN43" s="32">
        <f t="shared" si="4"/>
        <v>0</v>
      </c>
      <c r="AO43" s="32">
        <f t="shared" si="5"/>
        <v>0</v>
      </c>
      <c r="AP43" s="56"/>
      <c r="AQ43" s="56"/>
    </row>
    <row r="44" spans="1:43" s="53" customFormat="1" ht="30" customHeight="1">
      <c r="A44" s="3">
        <v>8</v>
      </c>
      <c r="B44" s="82" t="s">
        <v>843</v>
      </c>
      <c r="C44" s="70" t="s">
        <v>131</v>
      </c>
      <c r="D44" s="71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3"/>
        <v>0</v>
      </c>
      <c r="AN44" s="32">
        <f t="shared" si="4"/>
        <v>0</v>
      </c>
      <c r="AO44" s="32">
        <f t="shared" si="5"/>
        <v>0</v>
      </c>
      <c r="AP44" s="56"/>
      <c r="AQ44" s="56"/>
    </row>
    <row r="45" spans="1:43" s="53" customFormat="1" ht="30" customHeight="1">
      <c r="A45" s="3">
        <v>9</v>
      </c>
      <c r="B45" s="82" t="s">
        <v>844</v>
      </c>
      <c r="C45" s="70" t="s">
        <v>845</v>
      </c>
      <c r="D45" s="71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>COUNTIF(H59:AL59,"CT")</f>
        <v>0</v>
      </c>
      <c r="AN45" s="32">
        <f t="shared" si="4"/>
        <v>0</v>
      </c>
      <c r="AO45" s="32">
        <f t="shared" si="5"/>
        <v>0</v>
      </c>
      <c r="AP45" s="56"/>
      <c r="AQ45" s="56"/>
    </row>
    <row r="46" spans="1:43" s="53" customFormat="1" ht="30" customHeight="1">
      <c r="A46" s="3">
        <v>10</v>
      </c>
      <c r="B46" s="82" t="s">
        <v>846</v>
      </c>
      <c r="C46" s="70" t="s">
        <v>70</v>
      </c>
      <c r="D46" s="71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>COUNTIF(H60:AL60,"CT")</f>
        <v>0</v>
      </c>
      <c r="AN46" s="32">
        <f t="shared" si="4"/>
        <v>0</v>
      </c>
      <c r="AO46" s="32">
        <f t="shared" si="5"/>
        <v>0</v>
      </c>
      <c r="AP46" s="56"/>
      <c r="AQ46" s="56"/>
    </row>
    <row r="47" spans="1:43" s="53" customFormat="1" ht="30" customHeight="1">
      <c r="A47" s="3">
        <v>11</v>
      </c>
      <c r="B47" s="82" t="s">
        <v>847</v>
      </c>
      <c r="C47" s="70" t="s">
        <v>48</v>
      </c>
      <c r="D47" s="71" t="s">
        <v>54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 t="e">
        <f>COUNTIF(#REF!,"CT")</f>
        <v>#REF!</v>
      </c>
      <c r="AN47" s="32">
        <f t="shared" si="4"/>
        <v>0</v>
      </c>
      <c r="AO47" s="32">
        <f t="shared" si="5"/>
        <v>0</v>
      </c>
      <c r="AP47" s="208"/>
      <c r="AQ47" s="209"/>
    </row>
    <row r="48" spans="1:43" s="53" customFormat="1" ht="30" customHeight="1">
      <c r="A48" s="3">
        <v>12</v>
      </c>
      <c r="B48" s="82" t="s">
        <v>848</v>
      </c>
      <c r="C48" s="70" t="s">
        <v>600</v>
      </c>
      <c r="D48" s="71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 t="e">
        <f>COUNTIF(#REF!,"CT")</f>
        <v>#REF!</v>
      </c>
      <c r="AN48" s="32">
        <f>COUNTIF(I59:AM59,"HT")</f>
        <v>0</v>
      </c>
      <c r="AO48" s="32">
        <f>COUNTIF(J59:AN59,"VK")</f>
        <v>0</v>
      </c>
    </row>
    <row r="49" spans="1:41" s="53" customFormat="1" ht="30" customHeight="1">
      <c r="A49" s="3">
        <v>13</v>
      </c>
      <c r="B49" s="82" t="s">
        <v>849</v>
      </c>
      <c r="C49" s="70" t="s">
        <v>89</v>
      </c>
      <c r="D49" s="71" t="s">
        <v>66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ref="AM49:AM60" si="9">COUNTIF(H61:AL61,"CT")</f>
        <v>0</v>
      </c>
      <c r="AN49" s="32">
        <f t="shared" ref="AN49:AN61" si="10">COUNTIF(I60:AM60,"HT")</f>
        <v>0</v>
      </c>
      <c r="AO49" s="32">
        <f t="shared" ref="AO49:AO61" si="11">COUNTIF(J60:AN60,"VK")</f>
        <v>0</v>
      </c>
    </row>
    <row r="50" spans="1:41" s="53" customFormat="1" ht="30" customHeight="1">
      <c r="A50" s="3">
        <v>14</v>
      </c>
      <c r="B50" s="82" t="s">
        <v>850</v>
      </c>
      <c r="C50" s="70" t="s">
        <v>136</v>
      </c>
      <c r="D50" s="71" t="s">
        <v>38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 t="e">
        <f>COUNTIF(#REF!,"HT")</f>
        <v>#REF!</v>
      </c>
      <c r="AO50" s="32" t="e">
        <f>COUNTIF(#REF!,"VK")</f>
        <v>#REF!</v>
      </c>
    </row>
    <row r="51" spans="1:41" s="53" customFormat="1" ht="30" customHeight="1">
      <c r="A51" s="174">
        <v>15</v>
      </c>
      <c r="B51" s="82" t="s">
        <v>851</v>
      </c>
      <c r="C51" s="70" t="s">
        <v>547</v>
      </c>
      <c r="D51" s="71" t="s">
        <v>91</v>
      </c>
      <c r="E51" s="155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32">
        <f t="shared" ref="AJ51:AJ57" si="12">COUNTIF(E51:AI51,"BT")</f>
        <v>0</v>
      </c>
      <c r="AK51" s="32">
        <f t="shared" ref="AK51:AK57" si="13">COUNTIF(F51:AJ51,"D")</f>
        <v>0</v>
      </c>
      <c r="AL51" s="32">
        <f t="shared" ref="AL51:AL57" si="14">COUNTIF(G51:AK51,"ĐP")</f>
        <v>0</v>
      </c>
      <c r="AM51" s="32">
        <f t="shared" si="9"/>
        <v>0</v>
      </c>
      <c r="AN51" s="32" t="e">
        <f>COUNTIF(#REF!,"HT")</f>
        <v>#REF!</v>
      </c>
      <c r="AO51" s="32" t="e">
        <f>COUNTIF(#REF!,"VK")</f>
        <v>#REF!</v>
      </c>
    </row>
    <row r="52" spans="1:41" s="53" customFormat="1" ht="30" customHeight="1">
      <c r="A52" s="174">
        <v>16</v>
      </c>
      <c r="B52" s="82" t="s">
        <v>852</v>
      </c>
      <c r="C52" s="70" t="s">
        <v>101</v>
      </c>
      <c r="D52" s="71" t="s">
        <v>91</v>
      </c>
      <c r="E52" s="155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32">
        <f t="shared" si="12"/>
        <v>0</v>
      </c>
      <c r="AK52" s="32">
        <f t="shared" si="13"/>
        <v>0</v>
      </c>
      <c r="AL52" s="32">
        <f t="shared" si="14"/>
        <v>0</v>
      </c>
      <c r="AM52" s="32">
        <f t="shared" si="9"/>
        <v>0</v>
      </c>
      <c r="AN52" s="32">
        <f t="shared" ref="AN52:AN60" si="15">COUNTIF(I61:AM61,"HT")</f>
        <v>0</v>
      </c>
      <c r="AO52" s="32">
        <f t="shared" ref="AO52:AO60" si="16">COUNTIF(J61:AN61,"VK")</f>
        <v>0</v>
      </c>
    </row>
    <row r="53" spans="1:41" s="53" customFormat="1" ht="30" customHeight="1">
      <c r="A53" s="174">
        <v>17</v>
      </c>
      <c r="B53" s="82" t="s">
        <v>853</v>
      </c>
      <c r="C53" s="70" t="s">
        <v>778</v>
      </c>
      <c r="D53" s="71" t="s">
        <v>91</v>
      </c>
      <c r="E53" s="155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32">
        <f t="shared" si="12"/>
        <v>0</v>
      </c>
      <c r="AK53" s="32">
        <f t="shared" si="13"/>
        <v>0</v>
      </c>
      <c r="AL53" s="32">
        <f t="shared" si="14"/>
        <v>0</v>
      </c>
      <c r="AM53" s="32">
        <f t="shared" si="9"/>
        <v>0</v>
      </c>
      <c r="AN53" s="32">
        <f t="shared" si="15"/>
        <v>0</v>
      </c>
      <c r="AO53" s="32">
        <f t="shared" si="16"/>
        <v>0</v>
      </c>
    </row>
    <row r="54" spans="1:41" s="53" customFormat="1" ht="30" customHeight="1">
      <c r="A54" s="174">
        <v>18</v>
      </c>
      <c r="B54" s="82" t="s">
        <v>854</v>
      </c>
      <c r="C54" s="70" t="s">
        <v>855</v>
      </c>
      <c r="D54" s="71" t="s">
        <v>56</v>
      </c>
      <c r="E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32">
        <f t="shared" si="12"/>
        <v>0</v>
      </c>
      <c r="AK54" s="32">
        <f t="shared" si="13"/>
        <v>0</v>
      </c>
      <c r="AL54" s="32">
        <f t="shared" si="14"/>
        <v>0</v>
      </c>
      <c r="AM54" s="32">
        <f t="shared" si="9"/>
        <v>0</v>
      </c>
      <c r="AN54" s="32">
        <f t="shared" si="15"/>
        <v>0</v>
      </c>
      <c r="AO54" s="32">
        <f t="shared" si="16"/>
        <v>0</v>
      </c>
    </row>
    <row r="55" spans="1:41" s="53" customFormat="1" ht="30" customHeight="1">
      <c r="A55" s="174">
        <v>19</v>
      </c>
      <c r="B55" s="82" t="s">
        <v>856</v>
      </c>
      <c r="C55" s="70" t="s">
        <v>547</v>
      </c>
      <c r="D55" s="71" t="s">
        <v>76</v>
      </c>
      <c r="E55" s="15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32">
        <f t="shared" si="12"/>
        <v>0</v>
      </c>
      <c r="AK55" s="32">
        <f t="shared" si="13"/>
        <v>0</v>
      </c>
      <c r="AL55" s="32">
        <f t="shared" si="14"/>
        <v>0</v>
      </c>
      <c r="AM55" s="32">
        <f t="shared" si="9"/>
        <v>0</v>
      </c>
      <c r="AN55" s="32">
        <f t="shared" si="15"/>
        <v>0</v>
      </c>
      <c r="AO55" s="32">
        <f t="shared" si="16"/>
        <v>0</v>
      </c>
    </row>
    <row r="56" spans="1:41" s="53" customFormat="1" ht="30" customHeight="1">
      <c r="A56" s="174">
        <v>20</v>
      </c>
      <c r="B56" s="82" t="s">
        <v>858</v>
      </c>
      <c r="C56" s="70" t="s">
        <v>859</v>
      </c>
      <c r="D56" s="71" t="s">
        <v>59</v>
      </c>
      <c r="E56" s="155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32">
        <f t="shared" si="12"/>
        <v>0</v>
      </c>
      <c r="AK56" s="32">
        <f t="shared" si="13"/>
        <v>0</v>
      </c>
      <c r="AL56" s="32">
        <f t="shared" si="14"/>
        <v>0</v>
      </c>
      <c r="AM56" s="32">
        <f t="shared" si="9"/>
        <v>0</v>
      </c>
      <c r="AN56" s="32">
        <f t="shared" si="15"/>
        <v>0</v>
      </c>
      <c r="AO56" s="32">
        <f t="shared" si="16"/>
        <v>0</v>
      </c>
    </row>
    <row r="57" spans="1:41" ht="34.5" customHeight="1">
      <c r="A57" s="174">
        <v>21</v>
      </c>
      <c r="B57" s="82" t="s">
        <v>860</v>
      </c>
      <c r="C57" s="70" t="s">
        <v>30</v>
      </c>
      <c r="D57" s="71" t="s">
        <v>29</v>
      </c>
      <c r="E57" s="1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32">
        <f t="shared" si="12"/>
        <v>0</v>
      </c>
      <c r="AK57" s="32">
        <f t="shared" si="13"/>
        <v>0</v>
      </c>
      <c r="AL57" s="32">
        <f t="shared" si="14"/>
        <v>0</v>
      </c>
      <c r="AM57" s="32">
        <f t="shared" si="9"/>
        <v>0</v>
      </c>
      <c r="AN57" s="32">
        <f t="shared" si="15"/>
        <v>0</v>
      </c>
      <c r="AO57" s="32">
        <f t="shared" si="16"/>
        <v>0</v>
      </c>
    </row>
    <row r="58" spans="1:41" ht="15.75" customHeight="1">
      <c r="A58" s="174">
        <v>22</v>
      </c>
      <c r="B58" s="82" t="s">
        <v>861</v>
      </c>
      <c r="C58" s="70" t="s">
        <v>862</v>
      </c>
      <c r="D58" s="71" t="s">
        <v>81</v>
      </c>
      <c r="E58" s="155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32"/>
      <c r="AK58" s="32"/>
      <c r="AL58" s="32"/>
      <c r="AM58" s="32">
        <f t="shared" si="9"/>
        <v>0</v>
      </c>
      <c r="AN58" s="32">
        <f t="shared" si="15"/>
        <v>0</v>
      </c>
      <c r="AO58" s="32">
        <f t="shared" si="16"/>
        <v>0</v>
      </c>
    </row>
    <row r="59" spans="1:41" ht="15.75" customHeight="1">
      <c r="A59" s="174">
        <v>23</v>
      </c>
      <c r="B59" s="82" t="s">
        <v>863</v>
      </c>
      <c r="C59" s="70" t="s">
        <v>864</v>
      </c>
      <c r="D59" s="71" t="s">
        <v>113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5"/>
        <v>0</v>
      </c>
      <c r="AO59" s="32">
        <f t="shared" si="16"/>
        <v>0</v>
      </c>
    </row>
    <row r="60" spans="1:41" ht="15.75" customHeight="1">
      <c r="A60" s="174">
        <v>24</v>
      </c>
      <c r="B60" s="82" t="s">
        <v>865</v>
      </c>
      <c r="C60" s="70" t="s">
        <v>866</v>
      </c>
      <c r="D60" s="71" t="s">
        <v>73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5"/>
        <v>0</v>
      </c>
      <c r="AO60" s="32">
        <f t="shared" si="16"/>
        <v>0</v>
      </c>
    </row>
    <row r="61" spans="1:41" ht="15.75" customHeight="1">
      <c r="A61" s="174">
        <v>25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3">
        <f>SUM(AJ37:AJ60)</f>
        <v>0</v>
      </c>
      <c r="AK61" s="3">
        <f>SUM(AK37:AK60)</f>
        <v>0</v>
      </c>
      <c r="AL61" s="3">
        <f>SUM(AL37:AL60)</f>
        <v>0</v>
      </c>
      <c r="AM61" s="32">
        <f t="shared" ref="AM61" si="17">COUNTIF(H75:AL75,"CT")</f>
        <v>0</v>
      </c>
      <c r="AN61" s="32">
        <f t="shared" si="10"/>
        <v>0</v>
      </c>
      <c r="AO61" s="32">
        <f t="shared" si="11"/>
        <v>0</v>
      </c>
    </row>
    <row r="62" spans="1:41" ht="15.75" customHeight="1">
      <c r="A62" s="147" t="s">
        <v>12</v>
      </c>
      <c r="B62" s="26"/>
      <c r="C62" s="211"/>
      <c r="D62" s="211"/>
      <c r="H62" s="59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</row>
    <row r="63" spans="1:41">
      <c r="A63" s="26"/>
      <c r="C63" s="4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</row>
    <row r="64" spans="1:41">
      <c r="C64" s="4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3:38">
      <c r="C65" s="211"/>
      <c r="D65" s="211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3:38">
      <c r="C66" s="211"/>
      <c r="D66" s="211"/>
      <c r="E66" s="211"/>
      <c r="F66" s="211"/>
      <c r="G66" s="211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3:38">
      <c r="C67" s="211"/>
      <c r="D67" s="211"/>
      <c r="E67" s="21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3:38">
      <c r="C68" s="211"/>
      <c r="D68" s="211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</row>
  </sheetData>
  <mergeCells count="19">
    <mergeCell ref="A1:P1"/>
    <mergeCell ref="Q1:AL1"/>
    <mergeCell ref="A2:P2"/>
    <mergeCell ref="Q2:AL2"/>
    <mergeCell ref="A4:AL4"/>
    <mergeCell ref="C67:E67"/>
    <mergeCell ref="C68:D68"/>
    <mergeCell ref="C66:G66"/>
    <mergeCell ref="C36:D36"/>
    <mergeCell ref="A5:AL5"/>
    <mergeCell ref="AF6:AK6"/>
    <mergeCell ref="C8:D8"/>
    <mergeCell ref="AP34:AQ34"/>
    <mergeCell ref="AP47:AQ47"/>
    <mergeCell ref="C62:D62"/>
    <mergeCell ref="C65:D65"/>
    <mergeCell ref="AM22:AN22"/>
    <mergeCell ref="A33:AI33"/>
    <mergeCell ref="A35:AI3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topLeftCell="A5" zoomScale="55" zoomScaleNormal="55" workbookViewId="0">
      <selection activeCell="Q43" sqref="Q43"/>
    </sheetView>
  </sheetViews>
  <sheetFormatPr defaultColWidth="9.33203125" defaultRowHeight="18"/>
  <cols>
    <col min="1" max="1" width="8.6640625" style="50" customWidth="1"/>
    <col min="2" max="2" width="26.83203125" style="50" customWidth="1"/>
    <col min="3" max="3" width="29.6640625" style="50" customWidth="1"/>
    <col min="4" max="4" width="11.6640625" style="50" customWidth="1"/>
    <col min="5" max="35" width="7" style="50" customWidth="1"/>
    <col min="36" max="38" width="8.33203125" style="50" customWidth="1"/>
    <col min="39" max="39" width="10.83203125" style="50" customWidth="1"/>
    <col min="40" max="40" width="12.1640625" style="50" customWidth="1"/>
    <col min="41" max="41" width="10.83203125" style="50" customWidth="1"/>
    <col min="42" max="16384" width="9.33203125" style="50"/>
  </cols>
  <sheetData>
    <row r="1" spans="1:41" ht="24" customHeigh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6" t="s">
        <v>1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</row>
    <row r="2" spans="1:41" ht="22.5" customHeight="1">
      <c r="A2" s="216" t="s">
        <v>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 t="s">
        <v>3</v>
      </c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17" t="s">
        <v>763</v>
      </c>
      <c r="AG6" s="217"/>
      <c r="AH6" s="217"/>
      <c r="AI6" s="217"/>
      <c r="AJ6" s="217"/>
      <c r="AK6" s="217"/>
      <c r="AL6" s="65"/>
    </row>
    <row r="7" spans="1:41" ht="15.75" customHeight="1">
      <c r="AE7" s="20"/>
      <c r="AF7" s="20"/>
      <c r="AG7" s="20"/>
      <c r="AH7" s="20"/>
      <c r="AI7" s="52"/>
    </row>
    <row r="8" spans="1:41" s="53" customFormat="1" ht="33" customHeight="1">
      <c r="A8" s="147" t="s">
        <v>5</v>
      </c>
      <c r="B8" s="14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  <c r="AM8" s="1"/>
      <c r="AN8" s="1"/>
      <c r="AO8" s="1"/>
    </row>
    <row r="9" spans="1:41" s="53" customFormat="1" ht="30" customHeight="1">
      <c r="A9" s="147">
        <v>1</v>
      </c>
      <c r="B9" s="194" t="s">
        <v>642</v>
      </c>
      <c r="C9" s="195" t="s">
        <v>643</v>
      </c>
      <c r="D9" s="196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53" customFormat="1" ht="30" customHeight="1">
      <c r="A10" s="147">
        <v>2</v>
      </c>
      <c r="B10" s="194" t="s">
        <v>646</v>
      </c>
      <c r="C10" s="195" t="s">
        <v>647</v>
      </c>
      <c r="D10" s="196" t="s">
        <v>74</v>
      </c>
      <c r="E10" s="4"/>
      <c r="F10" s="4"/>
      <c r="G10" s="4"/>
      <c r="H10" s="4"/>
      <c r="I10" s="4"/>
      <c r="J10" s="109"/>
      <c r="K10" s="4" t="s">
        <v>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62">
        <f t="shared" ref="AJ10:AJ37" si="2">COUNTIF(E10:AI10,"K")+2*COUNTIF(E10:AI10,"2K")+COUNTIF(E10:AI10,"TK")+COUNTIF(E10:AI10,"KT")</f>
        <v>0</v>
      </c>
      <c r="AK10" s="162">
        <f t="shared" ref="AK10:AK37" si="3">COUNTIF(E10:AI10,"P")+2*COUNTIF(F10:AJ10,"2P")</f>
        <v>1</v>
      </c>
      <c r="AL10" s="162">
        <f t="shared" ref="AL10:AL37" si="4">COUNTIF(E10:AI10,"T")+2*COUNTIF(E10:AI10,"2T")+COUNTIF(E10:AI10,"TK")+COUNTIF(E10:AI10,"KT")</f>
        <v>0</v>
      </c>
      <c r="AM10" s="25"/>
      <c r="AN10" s="25"/>
      <c r="AO10" s="25"/>
    </row>
    <row r="11" spans="1:41" s="53" customFormat="1" ht="30" customHeight="1">
      <c r="A11" s="147">
        <v>3</v>
      </c>
      <c r="B11" s="194" t="s">
        <v>644</v>
      </c>
      <c r="C11" s="195" t="s">
        <v>645</v>
      </c>
      <c r="D11" s="196" t="s">
        <v>74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62">
        <f t="shared" si="2"/>
        <v>0</v>
      </c>
      <c r="AK11" s="162">
        <f t="shared" si="3"/>
        <v>0</v>
      </c>
      <c r="AL11" s="162">
        <f t="shared" si="4"/>
        <v>0</v>
      </c>
      <c r="AM11" s="25"/>
      <c r="AN11" s="25"/>
      <c r="AO11" s="25"/>
    </row>
    <row r="12" spans="1:41" s="53" customFormat="1" ht="30" customHeight="1">
      <c r="A12" s="147">
        <v>4</v>
      </c>
      <c r="B12" s="194" t="s">
        <v>648</v>
      </c>
      <c r="C12" s="195" t="s">
        <v>407</v>
      </c>
      <c r="D12" s="196" t="s">
        <v>649</v>
      </c>
      <c r="E12" s="4"/>
      <c r="F12" s="4"/>
      <c r="G12" s="4"/>
      <c r="H12" s="4"/>
      <c r="I12" s="4"/>
      <c r="J12" s="109" t="s">
        <v>9</v>
      </c>
      <c r="K12" s="4"/>
      <c r="L12" s="4"/>
      <c r="M12" s="4"/>
      <c r="N12" s="4"/>
      <c r="O12" s="4"/>
      <c r="P12" s="4" t="s">
        <v>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62">
        <f t="shared" si="2"/>
        <v>1</v>
      </c>
      <c r="AK12" s="162">
        <f t="shared" si="3"/>
        <v>1</v>
      </c>
      <c r="AL12" s="162">
        <f t="shared" si="4"/>
        <v>0</v>
      </c>
      <c r="AM12" s="25"/>
      <c r="AN12" s="25"/>
      <c r="AO12" s="25"/>
    </row>
    <row r="13" spans="1:41" s="53" customFormat="1" ht="30" customHeight="1">
      <c r="A13" s="147">
        <v>5</v>
      </c>
      <c r="B13" s="194" t="s">
        <v>650</v>
      </c>
      <c r="C13" s="195" t="s">
        <v>651</v>
      </c>
      <c r="D13" s="196" t="s">
        <v>652</v>
      </c>
      <c r="E13" s="4"/>
      <c r="F13" s="4"/>
      <c r="G13" s="4"/>
      <c r="H13" s="4"/>
      <c r="I13" s="4" t="s">
        <v>8</v>
      </c>
      <c r="J13" s="109" t="s">
        <v>8</v>
      </c>
      <c r="K13" s="4" t="s">
        <v>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62">
        <f t="shared" si="2"/>
        <v>3</v>
      </c>
      <c r="AK13" s="162">
        <f t="shared" si="3"/>
        <v>0</v>
      </c>
      <c r="AL13" s="162">
        <f t="shared" si="4"/>
        <v>0</v>
      </c>
      <c r="AM13" s="25"/>
      <c r="AN13" s="25"/>
      <c r="AO13" s="25"/>
    </row>
    <row r="14" spans="1:41" s="53" customFormat="1" ht="30" customHeight="1">
      <c r="A14" s="147">
        <v>6</v>
      </c>
      <c r="B14" s="194" t="s">
        <v>653</v>
      </c>
      <c r="C14" s="195" t="s">
        <v>654</v>
      </c>
      <c r="D14" s="196" t="s">
        <v>53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 t="s">
        <v>9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62">
        <f t="shared" si="2"/>
        <v>0</v>
      </c>
      <c r="AK14" s="162">
        <f t="shared" si="3"/>
        <v>1</v>
      </c>
      <c r="AL14" s="162">
        <f t="shared" si="4"/>
        <v>0</v>
      </c>
      <c r="AM14" s="25"/>
      <c r="AN14" s="25"/>
      <c r="AO14" s="25"/>
    </row>
    <row r="15" spans="1:41" s="53" customFormat="1" ht="30" customHeight="1">
      <c r="A15" s="147">
        <v>7</v>
      </c>
      <c r="B15" s="194" t="s">
        <v>655</v>
      </c>
      <c r="C15" s="195" t="s">
        <v>656</v>
      </c>
      <c r="D15" s="196" t="s">
        <v>53</v>
      </c>
      <c r="E15" s="4"/>
      <c r="F15" s="4"/>
      <c r="G15" s="4"/>
      <c r="H15" s="4"/>
      <c r="I15" s="4"/>
      <c r="J15" s="10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62">
        <f t="shared" si="2"/>
        <v>0</v>
      </c>
      <c r="AK15" s="162">
        <f t="shared" si="3"/>
        <v>0</v>
      </c>
      <c r="AL15" s="162">
        <f t="shared" si="4"/>
        <v>0</v>
      </c>
      <c r="AM15" s="25"/>
      <c r="AN15" s="25"/>
      <c r="AO15" s="25"/>
    </row>
    <row r="16" spans="1:41" s="53" customFormat="1" ht="30" customHeight="1">
      <c r="A16" s="147">
        <v>8</v>
      </c>
      <c r="B16" s="194" t="s">
        <v>657</v>
      </c>
      <c r="C16" s="195" t="s">
        <v>658</v>
      </c>
      <c r="D16" s="196" t="s">
        <v>63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62">
        <f t="shared" si="2"/>
        <v>0</v>
      </c>
      <c r="AK16" s="162">
        <f t="shared" si="3"/>
        <v>0</v>
      </c>
      <c r="AL16" s="162">
        <f t="shared" si="4"/>
        <v>0</v>
      </c>
      <c r="AM16" s="25"/>
      <c r="AN16" s="25"/>
      <c r="AO16" s="25"/>
    </row>
    <row r="17" spans="1:41" s="53" customFormat="1" ht="30" customHeight="1">
      <c r="A17" s="147">
        <v>9</v>
      </c>
      <c r="B17" s="194" t="s">
        <v>659</v>
      </c>
      <c r="C17" s="195" t="s">
        <v>660</v>
      </c>
      <c r="D17" s="196" t="s">
        <v>26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62">
        <f t="shared" si="2"/>
        <v>0</v>
      </c>
      <c r="AK17" s="162">
        <f t="shared" si="3"/>
        <v>0</v>
      </c>
      <c r="AL17" s="162">
        <f t="shared" si="4"/>
        <v>0</v>
      </c>
      <c r="AM17" s="25"/>
      <c r="AN17" s="25"/>
      <c r="AO17" s="25"/>
    </row>
    <row r="18" spans="1:41" s="53" customFormat="1" ht="30" customHeight="1">
      <c r="A18" s="147">
        <v>10</v>
      </c>
      <c r="B18" s="194" t="s">
        <v>661</v>
      </c>
      <c r="C18" s="195" t="s">
        <v>662</v>
      </c>
      <c r="D18" s="196" t="s">
        <v>26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62">
        <f t="shared" si="2"/>
        <v>0</v>
      </c>
      <c r="AK18" s="162">
        <f t="shared" si="3"/>
        <v>0</v>
      </c>
      <c r="AL18" s="162">
        <f t="shared" si="4"/>
        <v>0</v>
      </c>
      <c r="AM18" s="25"/>
      <c r="AN18" s="25"/>
      <c r="AO18" s="25"/>
    </row>
    <row r="19" spans="1:41" s="53" customFormat="1" ht="30" customHeight="1">
      <c r="A19" s="147">
        <v>11</v>
      </c>
      <c r="B19" s="194" t="s">
        <v>663</v>
      </c>
      <c r="C19" s="195" t="s">
        <v>664</v>
      </c>
      <c r="D19" s="196" t="s">
        <v>665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62">
        <f t="shared" si="2"/>
        <v>0</v>
      </c>
      <c r="AK19" s="162">
        <f t="shared" si="3"/>
        <v>0</v>
      </c>
      <c r="AL19" s="162">
        <f t="shared" si="4"/>
        <v>0</v>
      </c>
      <c r="AM19" s="25"/>
      <c r="AN19" s="25"/>
      <c r="AO19" s="25"/>
    </row>
    <row r="20" spans="1:41" s="53" customFormat="1" ht="30" customHeight="1">
      <c r="A20" s="147">
        <v>12</v>
      </c>
      <c r="B20" s="194" t="s">
        <v>666</v>
      </c>
      <c r="C20" s="195" t="s">
        <v>114</v>
      </c>
      <c r="D20" s="196" t="s">
        <v>54</v>
      </c>
      <c r="E20" s="4"/>
      <c r="F20" s="4"/>
      <c r="G20" s="4"/>
      <c r="H20" s="4"/>
      <c r="I20" s="4"/>
      <c r="J20" s="109"/>
      <c r="K20" s="4"/>
      <c r="L20" s="4"/>
      <c r="M20" s="4"/>
      <c r="N20" s="4"/>
      <c r="O20" s="4"/>
      <c r="P20" s="4"/>
      <c r="Q20" s="4" t="s">
        <v>9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62">
        <f t="shared" si="2"/>
        <v>0</v>
      </c>
      <c r="AK20" s="162">
        <f t="shared" si="3"/>
        <v>1</v>
      </c>
      <c r="AL20" s="162">
        <f t="shared" si="4"/>
        <v>0</v>
      </c>
      <c r="AM20" s="25"/>
      <c r="AN20" s="25"/>
      <c r="AO20" s="25"/>
    </row>
    <row r="21" spans="1:41" s="53" customFormat="1" ht="30" customHeight="1">
      <c r="A21" s="147">
        <v>13</v>
      </c>
      <c r="B21" s="194" t="s">
        <v>667</v>
      </c>
      <c r="C21" s="195" t="s">
        <v>89</v>
      </c>
      <c r="D21" s="196" t="s">
        <v>105</v>
      </c>
      <c r="E21" s="4"/>
      <c r="F21" s="4"/>
      <c r="G21" s="4"/>
      <c r="H21" s="4"/>
      <c r="I21" s="4" t="s">
        <v>8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62">
        <f t="shared" si="2"/>
        <v>1</v>
      </c>
      <c r="AK21" s="162">
        <f t="shared" si="3"/>
        <v>0</v>
      </c>
      <c r="AL21" s="162">
        <f t="shared" si="4"/>
        <v>0</v>
      </c>
      <c r="AM21" s="27"/>
      <c r="AN21" s="26"/>
      <c r="AO21" s="26"/>
    </row>
    <row r="22" spans="1:41" s="53" customFormat="1" ht="38.25" customHeight="1">
      <c r="A22" s="147">
        <v>14</v>
      </c>
      <c r="B22" s="194" t="s">
        <v>668</v>
      </c>
      <c r="C22" s="195" t="s">
        <v>669</v>
      </c>
      <c r="D22" s="196" t="s">
        <v>244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62">
        <f t="shared" si="2"/>
        <v>0</v>
      </c>
      <c r="AK22" s="162">
        <f t="shared" si="3"/>
        <v>0</v>
      </c>
      <c r="AL22" s="162">
        <f t="shared" si="4"/>
        <v>0</v>
      </c>
      <c r="AM22" s="27"/>
      <c r="AN22" s="25"/>
      <c r="AO22" s="25"/>
    </row>
    <row r="23" spans="1:41" s="53" customFormat="1" ht="30" customHeight="1">
      <c r="A23" s="147">
        <v>15</v>
      </c>
      <c r="B23" s="194" t="s">
        <v>670</v>
      </c>
      <c r="C23" s="195" t="s">
        <v>671</v>
      </c>
      <c r="D23" s="196" t="s">
        <v>75</v>
      </c>
      <c r="E23" s="4"/>
      <c r="F23" s="4"/>
      <c r="G23" s="4"/>
      <c r="H23" s="4"/>
      <c r="I23" s="4"/>
      <c r="J23" s="109" t="s">
        <v>8</v>
      </c>
      <c r="K23" s="4"/>
      <c r="L23" s="4"/>
      <c r="M23" s="4"/>
      <c r="N23" s="4"/>
      <c r="O23" s="4"/>
      <c r="P23" s="4" t="s">
        <v>10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62">
        <f t="shared" si="2"/>
        <v>1</v>
      </c>
      <c r="AK23" s="162">
        <f t="shared" si="3"/>
        <v>0</v>
      </c>
      <c r="AL23" s="162">
        <f t="shared" si="4"/>
        <v>1</v>
      </c>
      <c r="AM23"/>
      <c r="AN23"/>
      <c r="AO23"/>
    </row>
    <row r="24" spans="1:41" s="53" customFormat="1" ht="41.25" customHeight="1">
      <c r="A24" s="147">
        <v>16</v>
      </c>
      <c r="B24" s="187" t="s">
        <v>917</v>
      </c>
      <c r="C24" s="188" t="s">
        <v>918</v>
      </c>
      <c r="D24" s="189" t="s">
        <v>32</v>
      </c>
      <c r="E24" s="4"/>
      <c r="F24" s="4"/>
      <c r="G24" s="4"/>
      <c r="H24" s="4"/>
      <c r="I24" s="4"/>
      <c r="J24" s="109" t="s">
        <v>8</v>
      </c>
      <c r="K24" s="4" t="s">
        <v>10</v>
      </c>
      <c r="L24" s="4"/>
      <c r="M24" s="4"/>
      <c r="N24" s="4" t="s">
        <v>9</v>
      </c>
      <c r="O24" s="4"/>
      <c r="P24" s="4" t="s">
        <v>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62">
        <f t="shared" si="2"/>
        <v>2</v>
      </c>
      <c r="AK24" s="162">
        <f t="shared" si="3"/>
        <v>1</v>
      </c>
      <c r="AL24" s="162">
        <f t="shared" si="4"/>
        <v>1</v>
      </c>
      <c r="AM24"/>
      <c r="AN24"/>
      <c r="AO24"/>
    </row>
    <row r="25" spans="1:41" s="53" customFormat="1" ht="30" customHeight="1">
      <c r="A25" s="147">
        <v>17</v>
      </c>
      <c r="B25" s="194" t="s">
        <v>672</v>
      </c>
      <c r="C25" s="195" t="s">
        <v>673</v>
      </c>
      <c r="D25" s="196" t="s">
        <v>32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62">
        <f t="shared" si="2"/>
        <v>0</v>
      </c>
      <c r="AK25" s="162">
        <f t="shared" si="3"/>
        <v>0</v>
      </c>
      <c r="AL25" s="162">
        <f t="shared" si="4"/>
        <v>0</v>
      </c>
      <c r="AM25"/>
      <c r="AN25"/>
      <c r="AO25"/>
    </row>
    <row r="26" spans="1:41" s="53" customFormat="1" ht="30" customHeight="1">
      <c r="A26" s="147">
        <v>18</v>
      </c>
      <c r="B26" s="194" t="s">
        <v>674</v>
      </c>
      <c r="C26" s="195" t="s">
        <v>675</v>
      </c>
      <c r="D26" s="196" t="s">
        <v>44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62">
        <f t="shared" si="2"/>
        <v>0</v>
      </c>
      <c r="AK26" s="162">
        <f t="shared" si="3"/>
        <v>0</v>
      </c>
      <c r="AL26" s="162">
        <f t="shared" si="4"/>
        <v>0</v>
      </c>
      <c r="AM26"/>
      <c r="AN26"/>
      <c r="AO26"/>
    </row>
    <row r="27" spans="1:41" s="53" customFormat="1" ht="30" customHeight="1">
      <c r="A27" s="147">
        <v>19</v>
      </c>
      <c r="B27" s="194" t="s">
        <v>676</v>
      </c>
      <c r="C27" s="195" t="s">
        <v>677</v>
      </c>
      <c r="D27" s="196" t="s">
        <v>135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62">
        <f t="shared" si="2"/>
        <v>0</v>
      </c>
      <c r="AK27" s="162">
        <f t="shared" si="3"/>
        <v>0</v>
      </c>
      <c r="AL27" s="162">
        <f t="shared" si="4"/>
        <v>0</v>
      </c>
      <c r="AM27"/>
      <c r="AN27"/>
      <c r="AO27"/>
    </row>
    <row r="28" spans="1:41" s="53" customFormat="1" ht="30" customHeight="1">
      <c r="A28" s="147">
        <v>20</v>
      </c>
      <c r="B28" s="194" t="s">
        <v>678</v>
      </c>
      <c r="C28" s="195" t="s">
        <v>679</v>
      </c>
      <c r="D28" s="196" t="s">
        <v>100</v>
      </c>
      <c r="E28" s="4"/>
      <c r="F28" s="4"/>
      <c r="G28" s="4"/>
      <c r="H28" s="4"/>
      <c r="I28" s="4"/>
      <c r="J28" s="109" t="s">
        <v>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62">
        <f t="shared" si="2"/>
        <v>1</v>
      </c>
      <c r="AK28" s="162">
        <f t="shared" si="3"/>
        <v>0</v>
      </c>
      <c r="AL28" s="162">
        <f t="shared" si="4"/>
        <v>0</v>
      </c>
      <c r="AM28"/>
      <c r="AN28"/>
      <c r="AO28"/>
    </row>
    <row r="29" spans="1:41" s="53" customFormat="1" ht="30" customHeight="1">
      <c r="A29" s="147">
        <v>21</v>
      </c>
      <c r="B29" s="194" t="s">
        <v>680</v>
      </c>
      <c r="C29" s="195" t="s">
        <v>681</v>
      </c>
      <c r="D29" s="196" t="s">
        <v>396</v>
      </c>
      <c r="E29" s="4"/>
      <c r="F29" s="4"/>
      <c r="G29" s="4"/>
      <c r="H29" s="4"/>
      <c r="I29" s="4"/>
      <c r="J29" s="109" t="s">
        <v>10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62">
        <f t="shared" si="2"/>
        <v>0</v>
      </c>
      <c r="AK29" s="162">
        <f t="shared" si="3"/>
        <v>0</v>
      </c>
      <c r="AL29" s="162">
        <f t="shared" si="4"/>
        <v>1</v>
      </c>
      <c r="AM29"/>
      <c r="AN29"/>
      <c r="AO29"/>
    </row>
    <row r="30" spans="1:41" s="53" customFormat="1" ht="30" customHeight="1">
      <c r="A30" s="147">
        <v>22</v>
      </c>
      <c r="B30" s="194" t="s">
        <v>682</v>
      </c>
      <c r="C30" s="195" t="s">
        <v>683</v>
      </c>
      <c r="D30" s="196" t="s">
        <v>11</v>
      </c>
      <c r="E30" s="4"/>
      <c r="F30" s="4" t="s">
        <v>8</v>
      </c>
      <c r="G30" s="4"/>
      <c r="H30" s="4"/>
      <c r="I30" s="4" t="s">
        <v>8</v>
      </c>
      <c r="J30" s="109" t="s">
        <v>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62">
        <f t="shared" si="2"/>
        <v>3</v>
      </c>
      <c r="AK30" s="162">
        <f t="shared" si="3"/>
        <v>0</v>
      </c>
      <c r="AL30" s="162">
        <f t="shared" si="4"/>
        <v>0</v>
      </c>
      <c r="AM30"/>
      <c r="AN30"/>
      <c r="AO30"/>
    </row>
    <row r="31" spans="1:41" s="53" customFormat="1" ht="30" customHeight="1">
      <c r="A31" s="147">
        <v>23</v>
      </c>
      <c r="B31" s="194" t="s">
        <v>738</v>
      </c>
      <c r="C31" s="195" t="s">
        <v>165</v>
      </c>
      <c r="D31" s="196" t="s">
        <v>57</v>
      </c>
      <c r="E31" s="4"/>
      <c r="F31" s="4" t="s">
        <v>8</v>
      </c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62">
        <f t="shared" si="2"/>
        <v>1</v>
      </c>
      <c r="AK31" s="162">
        <f t="shared" si="3"/>
        <v>0</v>
      </c>
      <c r="AL31" s="162">
        <f t="shared" si="4"/>
        <v>0</v>
      </c>
      <c r="AM31"/>
      <c r="AN31"/>
      <c r="AO31"/>
    </row>
    <row r="32" spans="1:41" s="53" customFormat="1" ht="30" customHeight="1">
      <c r="A32" s="147">
        <v>24</v>
      </c>
      <c r="B32" s="194" t="s">
        <v>684</v>
      </c>
      <c r="C32" s="195" t="s">
        <v>93</v>
      </c>
      <c r="D32" s="196" t="s">
        <v>353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 t="s">
        <v>10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62">
        <f t="shared" si="2"/>
        <v>0</v>
      </c>
      <c r="AK32" s="162">
        <f t="shared" si="3"/>
        <v>0</v>
      </c>
      <c r="AL32" s="162">
        <f t="shared" si="4"/>
        <v>1</v>
      </c>
    </row>
    <row r="33" spans="1:38" s="53" customFormat="1" ht="30" customHeight="1">
      <c r="A33" s="147">
        <v>25</v>
      </c>
      <c r="B33" s="194" t="s">
        <v>685</v>
      </c>
      <c r="C33" s="195" t="s">
        <v>686</v>
      </c>
      <c r="D33" s="196" t="s">
        <v>687</v>
      </c>
      <c r="E33" s="4"/>
      <c r="F33" s="4"/>
      <c r="G33" s="4"/>
      <c r="H33" s="4"/>
      <c r="I33" s="4"/>
      <c r="J33" s="10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62">
        <f t="shared" si="2"/>
        <v>0</v>
      </c>
      <c r="AK33" s="162">
        <f t="shared" si="3"/>
        <v>0</v>
      </c>
      <c r="AL33" s="162">
        <f t="shared" si="4"/>
        <v>0</v>
      </c>
    </row>
    <row r="34" spans="1:38" s="53" customFormat="1" ht="30" customHeight="1">
      <c r="A34" s="147">
        <v>26</v>
      </c>
      <c r="B34" s="194" t="s">
        <v>746</v>
      </c>
      <c r="C34" s="195" t="s">
        <v>747</v>
      </c>
      <c r="D34" s="196" t="s">
        <v>748</v>
      </c>
      <c r="E34" s="4"/>
      <c r="F34" s="4" t="s">
        <v>8</v>
      </c>
      <c r="G34" s="4"/>
      <c r="H34" s="4"/>
      <c r="I34" s="4"/>
      <c r="J34" s="10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62">
        <f t="shared" si="2"/>
        <v>1</v>
      </c>
      <c r="AK34" s="162">
        <f t="shared" si="3"/>
        <v>0</v>
      </c>
      <c r="AL34" s="162">
        <f t="shared" si="4"/>
        <v>0</v>
      </c>
    </row>
    <row r="35" spans="1:38" s="53" customFormat="1" ht="30" customHeight="1">
      <c r="A35" s="147">
        <v>27</v>
      </c>
      <c r="B35" s="194" t="s">
        <v>749</v>
      </c>
      <c r="C35" s="195" t="s">
        <v>750</v>
      </c>
      <c r="D35" s="196" t="s">
        <v>751</v>
      </c>
      <c r="E35" s="4"/>
      <c r="F35" s="4" t="s">
        <v>8</v>
      </c>
      <c r="G35" s="4"/>
      <c r="H35" s="4"/>
      <c r="I35" s="4"/>
      <c r="J35" s="10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>
        <f t="shared" si="2"/>
        <v>1</v>
      </c>
      <c r="AK35" s="162">
        <f t="shared" si="3"/>
        <v>0</v>
      </c>
      <c r="AL35" s="162">
        <f t="shared" si="4"/>
        <v>0</v>
      </c>
    </row>
    <row r="36" spans="1:38" s="53" customFormat="1" ht="30" customHeight="1">
      <c r="A36" s="147">
        <v>28</v>
      </c>
      <c r="B36" s="194" t="s">
        <v>688</v>
      </c>
      <c r="C36" s="195" t="s">
        <v>689</v>
      </c>
      <c r="D36" s="196" t="s">
        <v>29</v>
      </c>
      <c r="E36" s="4"/>
      <c r="F36" s="4"/>
      <c r="G36" s="4"/>
      <c r="H36" s="4"/>
      <c r="I36" s="4"/>
      <c r="J36" s="10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62">
        <f t="shared" si="2"/>
        <v>0</v>
      </c>
      <c r="AK36" s="162">
        <f t="shared" si="3"/>
        <v>0</v>
      </c>
      <c r="AL36" s="162">
        <f t="shared" si="4"/>
        <v>0</v>
      </c>
    </row>
    <row r="37" spans="1:38" s="53" customFormat="1" ht="30" customHeight="1">
      <c r="A37" s="147">
        <v>29</v>
      </c>
      <c r="B37" s="194" t="s">
        <v>690</v>
      </c>
      <c r="C37" s="195" t="s">
        <v>691</v>
      </c>
      <c r="D37" s="196" t="s">
        <v>94</v>
      </c>
      <c r="E37" s="4"/>
      <c r="F37" s="4"/>
      <c r="G37" s="4"/>
      <c r="H37" s="4"/>
      <c r="I37" s="4"/>
      <c r="J37" s="109"/>
      <c r="K37" s="4"/>
      <c r="L37" s="4"/>
      <c r="M37" s="4"/>
      <c r="N37" s="4"/>
      <c r="O37" s="4"/>
      <c r="P37" s="4" t="s">
        <v>10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2">
        <f t="shared" si="2"/>
        <v>0</v>
      </c>
      <c r="AK37" s="162">
        <f t="shared" si="3"/>
        <v>0</v>
      </c>
      <c r="AL37" s="162">
        <f t="shared" si="4"/>
        <v>1</v>
      </c>
    </row>
    <row r="38" spans="1:38" s="53" customFormat="1" ht="30" customHeight="1">
      <c r="A38" s="97">
        <v>30</v>
      </c>
      <c r="B38" s="194" t="s">
        <v>692</v>
      </c>
      <c r="C38" s="195" t="s">
        <v>93</v>
      </c>
      <c r="D38" s="196" t="s">
        <v>489</v>
      </c>
      <c r="E38" s="200"/>
      <c r="F38" s="200"/>
      <c r="G38" s="200"/>
      <c r="H38" s="200"/>
      <c r="I38" s="200" t="s">
        <v>8</v>
      </c>
      <c r="J38" s="201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179">
        <f t="shared" ref="AJ38:AJ40" si="5">COUNTIF(E38:AI38,"K")+2*COUNTIF(E38:AI38,"2K")+COUNTIF(E38:AI38,"TK")+COUNTIF(E38:AI38,"KT")</f>
        <v>1</v>
      </c>
      <c r="AK38" s="179">
        <f t="shared" ref="AK38:AK40" si="6">COUNTIF(E38:AI38,"P")+2*COUNTIF(F38:AJ38,"2P")</f>
        <v>0</v>
      </c>
      <c r="AL38" s="179">
        <f t="shared" ref="AL38:AL40" si="7">COUNTIF(E38:AI38,"T")+2*COUNTIF(E38:AI38,"2T")+COUNTIF(E38:AI38,"TK")+COUNTIF(E38:AI38,"KT")</f>
        <v>0</v>
      </c>
    </row>
    <row r="39" spans="1:38" s="53" customFormat="1" ht="30" customHeight="1">
      <c r="A39" s="97"/>
      <c r="B39" s="86"/>
      <c r="C39" s="195" t="s">
        <v>927</v>
      </c>
      <c r="D39" s="196" t="s">
        <v>53</v>
      </c>
      <c r="E39" s="4"/>
      <c r="F39" s="4" t="s">
        <v>8</v>
      </c>
      <c r="G39" s="4"/>
      <c r="H39" s="4"/>
      <c r="I39" s="4"/>
      <c r="J39" s="10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03">
        <f t="shared" si="5"/>
        <v>1</v>
      </c>
      <c r="AK39" s="203">
        <f t="shared" si="6"/>
        <v>0</v>
      </c>
      <c r="AL39" s="203">
        <f t="shared" si="7"/>
        <v>0</v>
      </c>
    </row>
    <row r="40" spans="1:38" s="53" customFormat="1" ht="30" customHeight="1">
      <c r="A40" s="97"/>
      <c r="B40" s="86"/>
      <c r="C40" s="195" t="s">
        <v>933</v>
      </c>
      <c r="D40" s="196" t="s">
        <v>934</v>
      </c>
      <c r="E40" s="200"/>
      <c r="F40" s="200"/>
      <c r="G40" s="200"/>
      <c r="H40" s="200"/>
      <c r="I40" s="200"/>
      <c r="J40" s="201"/>
      <c r="K40" s="200"/>
      <c r="L40" s="200"/>
      <c r="M40" s="200" t="s">
        <v>9</v>
      </c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3">
        <f t="shared" si="5"/>
        <v>0</v>
      </c>
      <c r="AK40" s="203">
        <f t="shared" si="6"/>
        <v>1</v>
      </c>
      <c r="AL40" s="203">
        <f t="shared" si="7"/>
        <v>0</v>
      </c>
    </row>
    <row r="41" spans="1:38" ht="27" customHeight="1">
      <c r="A41" s="147">
        <v>31</v>
      </c>
      <c r="B41" s="86" t="s">
        <v>939</v>
      </c>
      <c r="C41" s="87" t="s">
        <v>940</v>
      </c>
      <c r="D41" s="88" t="s">
        <v>88</v>
      </c>
      <c r="E41" s="4"/>
      <c r="F41" s="4"/>
      <c r="G41" s="4"/>
      <c r="H41" s="4"/>
      <c r="I41" s="4"/>
      <c r="J41" s="109"/>
      <c r="K41" s="4"/>
      <c r="L41" s="4"/>
      <c r="M41" s="4"/>
      <c r="N41" s="4" t="s">
        <v>9</v>
      </c>
      <c r="O41" s="4"/>
      <c r="P41" s="4" t="s">
        <v>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62"/>
      <c r="AK41" s="162"/>
      <c r="AL41" s="162"/>
    </row>
    <row r="42" spans="1:38" ht="27" customHeight="1">
      <c r="A42" s="97">
        <v>32</v>
      </c>
      <c r="B42" s="86" t="s">
        <v>954</v>
      </c>
      <c r="C42" s="87" t="s">
        <v>101</v>
      </c>
      <c r="D42" s="88" t="s">
        <v>955</v>
      </c>
      <c r="E42" s="200"/>
      <c r="F42" s="200"/>
      <c r="G42" s="200"/>
      <c r="H42" s="200"/>
      <c r="I42" s="200"/>
      <c r="J42" s="201"/>
      <c r="K42" s="200"/>
      <c r="L42" s="200"/>
      <c r="M42" s="200"/>
      <c r="N42" s="200" t="s">
        <v>9</v>
      </c>
      <c r="O42" s="200"/>
      <c r="P42" s="200"/>
      <c r="Q42" s="200" t="s">
        <v>9</v>
      </c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2"/>
      <c r="AK42" s="202"/>
      <c r="AL42" s="202"/>
    </row>
    <row r="43" spans="1:38" ht="27" customHeight="1">
      <c r="A43" s="97"/>
      <c r="B43" s="86" t="s">
        <v>960</v>
      </c>
      <c r="C43" s="87" t="s">
        <v>961</v>
      </c>
      <c r="D43" s="88" t="s">
        <v>59</v>
      </c>
      <c r="E43" s="200"/>
      <c r="F43" s="200"/>
      <c r="G43" s="200"/>
      <c r="H43" s="200"/>
      <c r="I43" s="200"/>
      <c r="J43" s="201"/>
      <c r="K43" s="200"/>
      <c r="L43" s="200"/>
      <c r="M43" s="200"/>
      <c r="N43" s="200"/>
      <c r="O43" s="200"/>
      <c r="P43" s="200" t="s">
        <v>8</v>
      </c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97"/>
      <c r="AK43" s="97"/>
      <c r="AL43" s="97"/>
    </row>
    <row r="44" spans="1:38" ht="20.25">
      <c r="A44" s="221" t="s">
        <v>12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169">
        <f>SUM(AJ9:AJ41)</f>
        <v>17</v>
      </c>
      <c r="AK44" s="169">
        <f>SUM(AK9:AK41)</f>
        <v>6</v>
      </c>
      <c r="AL44" s="169">
        <f>SUM(AL9:AL41)</f>
        <v>5</v>
      </c>
    </row>
    <row r="45" spans="1:38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</row>
    <row r="46" spans="1:38" ht="20.25">
      <c r="A46" s="222" t="s">
        <v>13</v>
      </c>
      <c r="B46" s="222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4"/>
      <c r="AJ46" s="28" t="s">
        <v>14</v>
      </c>
      <c r="AK46" s="28" t="s">
        <v>15</v>
      </c>
      <c r="AL46" s="28" t="s">
        <v>16</v>
      </c>
    </row>
    <row r="47" spans="1:38">
      <c r="A47" s="147" t="s">
        <v>5</v>
      </c>
      <c r="B47" s="148"/>
      <c r="C47" s="214" t="s">
        <v>7</v>
      </c>
      <c r="D47" s="21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</row>
    <row r="48" spans="1:38">
      <c r="A48" s="147">
        <v>1</v>
      </c>
      <c r="B48" s="69" t="s">
        <v>154</v>
      </c>
      <c r="C48" s="70" t="s">
        <v>47</v>
      </c>
      <c r="D48" s="71" t="s">
        <v>60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</row>
    <row r="49" spans="1:38">
      <c r="A49" s="147">
        <v>2</v>
      </c>
      <c r="B49" s="82" t="s">
        <v>142</v>
      </c>
      <c r="C49" s="70" t="s">
        <v>143</v>
      </c>
      <c r="D49" s="71" t="s">
        <v>62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59" si="8">COUNTIF(E49:AI49,"BT")</f>
        <v>0</v>
      </c>
      <c r="AK49" s="32">
        <f t="shared" ref="AK49:AK59" si="9">COUNTIF(F49:AJ49,"D")</f>
        <v>0</v>
      </c>
      <c r="AL49" s="32">
        <f t="shared" ref="AL49:AL59" si="10">COUNTIF(G49:AK49,"ĐP")</f>
        <v>0</v>
      </c>
    </row>
    <row r="50" spans="1:38">
      <c r="A50" s="147">
        <v>3</v>
      </c>
      <c r="B50" s="82" t="s">
        <v>144</v>
      </c>
      <c r="C50" s="70" t="s">
        <v>145</v>
      </c>
      <c r="D50" s="71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8"/>
        <v>0</v>
      </c>
      <c r="AK50" s="32">
        <f t="shared" si="9"/>
        <v>0</v>
      </c>
      <c r="AL50" s="32">
        <f t="shared" si="10"/>
        <v>0</v>
      </c>
    </row>
    <row r="51" spans="1:38">
      <c r="A51" s="147">
        <v>4</v>
      </c>
      <c r="B51" s="82" t="s">
        <v>146</v>
      </c>
      <c r="C51" s="70" t="s">
        <v>89</v>
      </c>
      <c r="D51" s="71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8"/>
        <v>0</v>
      </c>
      <c r="AK51" s="32">
        <f t="shared" si="9"/>
        <v>0</v>
      </c>
      <c r="AL51" s="32">
        <f t="shared" si="10"/>
        <v>0</v>
      </c>
    </row>
    <row r="52" spans="1:38">
      <c r="A52" s="147">
        <v>5</v>
      </c>
      <c r="B52" s="82" t="s">
        <v>147</v>
      </c>
      <c r="C52" s="70" t="s">
        <v>36</v>
      </c>
      <c r="D52" s="71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8"/>
        <v>0</v>
      </c>
      <c r="AK52" s="32">
        <f t="shared" si="9"/>
        <v>0</v>
      </c>
      <c r="AL52" s="32">
        <f t="shared" si="10"/>
        <v>0</v>
      </c>
    </row>
    <row r="53" spans="1:38">
      <c r="A53" s="147">
        <v>6</v>
      </c>
      <c r="B53" s="82">
        <v>1810140037</v>
      </c>
      <c r="C53" s="70" t="s">
        <v>156</v>
      </c>
      <c r="D53" s="71" t="s">
        <v>127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8"/>
        <v>0</v>
      </c>
      <c r="AK53" s="32">
        <f t="shared" si="9"/>
        <v>0</v>
      </c>
      <c r="AL53" s="32">
        <f t="shared" si="10"/>
        <v>0</v>
      </c>
    </row>
    <row r="54" spans="1:38">
      <c r="A54" s="147">
        <v>7</v>
      </c>
      <c r="B54" s="82">
        <v>1810140034</v>
      </c>
      <c r="C54" s="70" t="s">
        <v>152</v>
      </c>
      <c r="D54" s="71" t="s">
        <v>91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8"/>
        <v>0</v>
      </c>
      <c r="AK54" s="32">
        <f t="shared" si="9"/>
        <v>0</v>
      </c>
      <c r="AL54" s="32">
        <f t="shared" si="10"/>
        <v>0</v>
      </c>
    </row>
    <row r="55" spans="1:38">
      <c r="A55" s="147">
        <v>8</v>
      </c>
      <c r="B55" s="82" t="s">
        <v>149</v>
      </c>
      <c r="C55" s="70" t="s">
        <v>150</v>
      </c>
      <c r="D55" s="71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8"/>
        <v>0</v>
      </c>
      <c r="AK55" s="32">
        <f t="shared" si="9"/>
        <v>0</v>
      </c>
      <c r="AL55" s="32">
        <f t="shared" si="10"/>
        <v>0</v>
      </c>
    </row>
    <row r="56" spans="1:38">
      <c r="A56" s="147">
        <v>9</v>
      </c>
      <c r="B56" s="82">
        <v>1810140036</v>
      </c>
      <c r="C56" s="70" t="s">
        <v>153</v>
      </c>
      <c r="D56" s="71" t="s">
        <v>80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8"/>
        <v>0</v>
      </c>
      <c r="AK56" s="32">
        <f t="shared" si="9"/>
        <v>0</v>
      </c>
      <c r="AL56" s="32">
        <f t="shared" si="10"/>
        <v>0</v>
      </c>
    </row>
    <row r="57" spans="1:38">
      <c r="A57" s="147">
        <v>10</v>
      </c>
      <c r="B57" s="82" t="s">
        <v>151</v>
      </c>
      <c r="C57" s="70" t="s">
        <v>109</v>
      </c>
      <c r="D57" s="71" t="s">
        <v>73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8"/>
        <v>0</v>
      </c>
      <c r="AK57" s="32">
        <f t="shared" si="9"/>
        <v>0</v>
      </c>
      <c r="AL57" s="32">
        <f t="shared" si="10"/>
        <v>0</v>
      </c>
    </row>
    <row r="58" spans="1:38">
      <c r="A58" s="147">
        <v>11</v>
      </c>
      <c r="B58" s="82" t="s">
        <v>148</v>
      </c>
      <c r="C58" s="70" t="s">
        <v>67</v>
      </c>
      <c r="D58" s="71" t="s">
        <v>73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8"/>
        <v>0</v>
      </c>
      <c r="AK58" s="32">
        <f t="shared" si="9"/>
        <v>0</v>
      </c>
      <c r="AL58" s="32">
        <f t="shared" si="10"/>
        <v>0</v>
      </c>
    </row>
    <row r="59" spans="1:38">
      <c r="A59" s="147">
        <v>12</v>
      </c>
      <c r="B59" s="82" t="s">
        <v>519</v>
      </c>
      <c r="C59" s="70" t="s">
        <v>520</v>
      </c>
      <c r="D59" s="71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8"/>
        <v>0</v>
      </c>
      <c r="AK59" s="32">
        <f t="shared" si="9"/>
        <v>0</v>
      </c>
      <c r="AL59" s="32">
        <f t="shared" si="10"/>
        <v>0</v>
      </c>
    </row>
    <row r="60" spans="1:38" ht="20.25">
      <c r="A60" s="221" t="s">
        <v>12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149">
        <f t="shared" ref="AJ60:AL60" si="11">SUM(AJ48:AJ59)</f>
        <v>0</v>
      </c>
      <c r="AK60" s="149">
        <f t="shared" si="11"/>
        <v>0</v>
      </c>
      <c r="AL60" s="149">
        <f t="shared" si="11"/>
        <v>0</v>
      </c>
    </row>
    <row r="110" spans="3:38">
      <c r="C110" s="64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</row>
    <row r="111" spans="3:38">
      <c r="C111" s="64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</row>
    <row r="112" spans="3:38">
      <c r="C112" s="211"/>
      <c r="D112" s="211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</row>
    <row r="113" spans="3:38">
      <c r="C113" s="211"/>
      <c r="D113" s="211"/>
      <c r="E113" s="211"/>
      <c r="F113" s="211"/>
      <c r="G113" s="211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</row>
    <row r="114" spans="3:38">
      <c r="C114" s="211"/>
      <c r="D114" s="211"/>
      <c r="E114" s="211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</row>
    <row r="115" spans="3:38">
      <c r="C115" s="211"/>
      <c r="D115" s="211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</row>
  </sheetData>
  <mergeCells count="16">
    <mergeCell ref="A1:P1"/>
    <mergeCell ref="Q1:AL1"/>
    <mergeCell ref="A2:P2"/>
    <mergeCell ref="Q2:AL2"/>
    <mergeCell ref="A4:AL4"/>
    <mergeCell ref="C114:E114"/>
    <mergeCell ref="C115:D115"/>
    <mergeCell ref="C113:G113"/>
    <mergeCell ref="C112:D112"/>
    <mergeCell ref="A5:AL5"/>
    <mergeCell ref="AF6:AK6"/>
    <mergeCell ref="C8:D8"/>
    <mergeCell ref="A44:AI44"/>
    <mergeCell ref="A46:AI46"/>
    <mergeCell ref="C47:D47"/>
    <mergeCell ref="A60:AI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5" zoomScale="55" zoomScaleNormal="55" workbookViewId="0">
      <selection activeCell="Q25" sqref="Q2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225" t="s">
        <v>762</v>
      </c>
      <c r="AG6" s="225"/>
      <c r="AH6" s="225"/>
      <c r="AI6" s="225"/>
      <c r="AJ6" s="225"/>
      <c r="AK6" s="225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47">
        <v>1</v>
      </c>
      <c r="B9" s="161" t="s">
        <v>693</v>
      </c>
      <c r="C9" s="79" t="s">
        <v>694</v>
      </c>
      <c r="D9" s="131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47">
        <f>COUNTIF(E9:AI9,"K")+2*COUNTIF(E9:AI9,"2K")+COUNTIF(E9:AI9,"TK")+COUNTIF(E9:AI9,"KT")</f>
        <v>0</v>
      </c>
      <c r="AK9" s="147">
        <f t="shared" ref="AK9" si="0">COUNTIF(E9:AI9,"P")+2*COUNTIF(F9:AJ9,"2P")</f>
        <v>0</v>
      </c>
      <c r="AL9" s="147">
        <f t="shared" ref="AL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47">
        <v>2</v>
      </c>
      <c r="B10" s="161" t="s">
        <v>695</v>
      </c>
      <c r="C10" s="79" t="s">
        <v>696</v>
      </c>
      <c r="D10" s="131" t="s">
        <v>697</v>
      </c>
      <c r="E10" s="4"/>
      <c r="F10" s="4"/>
      <c r="G10" s="4"/>
      <c r="H10" s="4"/>
      <c r="I10" s="4"/>
      <c r="J10" s="109" t="s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47">
        <f t="shared" ref="AJ10:AJ32" si="2">COUNTIF(E10:AI10,"K")+2*COUNTIF(E10:AI10,"2K")+COUNTIF(E10:AI10,"TK")+COUNTIF(E10:AI10,"KT")</f>
        <v>0</v>
      </c>
      <c r="AK10" s="147">
        <f t="shared" ref="AK10:AK32" si="3">COUNTIF(E10:AI10,"P")+2*COUNTIF(F10:AJ10,"2P")</f>
        <v>0</v>
      </c>
      <c r="AL10" s="147">
        <f t="shared" ref="AL10:AL32" si="4">COUNTIF(E10:AI10,"T")+2*COUNTIF(E10:AI10,"2T")+COUNTIF(E10:AI10,"TK")+COUNTIF(E10:AI10,"KT")</f>
        <v>1</v>
      </c>
      <c r="AM10" s="25"/>
      <c r="AN10" s="25"/>
      <c r="AO10" s="25"/>
    </row>
    <row r="11" spans="1:41" s="1" customFormat="1" ht="30" customHeight="1">
      <c r="A11" s="147">
        <v>3</v>
      </c>
      <c r="B11" s="161" t="s">
        <v>698</v>
      </c>
      <c r="C11" s="79" t="s">
        <v>699</v>
      </c>
      <c r="D11" s="131" t="s">
        <v>700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47">
        <f t="shared" si="2"/>
        <v>0</v>
      </c>
      <c r="AK11" s="147">
        <f t="shared" si="3"/>
        <v>0</v>
      </c>
      <c r="AL11" s="147">
        <f t="shared" si="4"/>
        <v>0</v>
      </c>
      <c r="AM11" s="25"/>
      <c r="AN11" s="25"/>
      <c r="AO11" s="25"/>
    </row>
    <row r="12" spans="1:41" s="1" customFormat="1" ht="30" customHeight="1">
      <c r="A12" s="147">
        <v>4</v>
      </c>
      <c r="B12" s="161" t="s">
        <v>701</v>
      </c>
      <c r="C12" s="79" t="s">
        <v>702</v>
      </c>
      <c r="D12" s="131" t="s">
        <v>53</v>
      </c>
      <c r="E12" s="4"/>
      <c r="F12" s="4"/>
      <c r="G12" s="4"/>
      <c r="H12" s="4"/>
      <c r="I12" s="4"/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47">
        <f t="shared" si="2"/>
        <v>0</v>
      </c>
      <c r="AK12" s="147">
        <f t="shared" si="3"/>
        <v>0</v>
      </c>
      <c r="AL12" s="147">
        <f t="shared" si="4"/>
        <v>0</v>
      </c>
      <c r="AM12" s="25"/>
      <c r="AN12" s="25"/>
      <c r="AO12" s="25"/>
    </row>
    <row r="13" spans="1:41" s="1" customFormat="1" ht="30" customHeight="1">
      <c r="A13" s="147">
        <v>5</v>
      </c>
      <c r="B13" s="161" t="s">
        <v>704</v>
      </c>
      <c r="C13" s="79" t="s">
        <v>705</v>
      </c>
      <c r="D13" s="131" t="s">
        <v>88</v>
      </c>
      <c r="E13" s="4"/>
      <c r="F13" s="4"/>
      <c r="G13" s="4"/>
      <c r="H13" s="4"/>
      <c r="I13" s="4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47">
        <f t="shared" si="2"/>
        <v>0</v>
      </c>
      <c r="AK13" s="147">
        <f t="shared" si="3"/>
        <v>0</v>
      </c>
      <c r="AL13" s="147">
        <f t="shared" si="4"/>
        <v>0</v>
      </c>
      <c r="AM13" s="25"/>
      <c r="AN13" s="25"/>
      <c r="AO13" s="25"/>
    </row>
    <row r="14" spans="1:41" s="1" customFormat="1" ht="30" customHeight="1">
      <c r="A14" s="147">
        <v>6</v>
      </c>
      <c r="B14" s="161" t="s">
        <v>706</v>
      </c>
      <c r="C14" s="79" t="s">
        <v>93</v>
      </c>
      <c r="D14" s="131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47">
        <f t="shared" si="2"/>
        <v>0</v>
      </c>
      <c r="AK14" s="147">
        <f t="shared" si="3"/>
        <v>0</v>
      </c>
      <c r="AL14" s="147">
        <f t="shared" si="4"/>
        <v>0</v>
      </c>
      <c r="AM14" s="25"/>
      <c r="AN14" s="25"/>
      <c r="AO14" s="25"/>
    </row>
    <row r="15" spans="1:41" s="1" customFormat="1" ht="30" customHeight="1">
      <c r="A15" s="147">
        <v>7</v>
      </c>
      <c r="B15" s="161" t="s">
        <v>707</v>
      </c>
      <c r="C15" s="79" t="s">
        <v>708</v>
      </c>
      <c r="D15" s="131" t="s">
        <v>26</v>
      </c>
      <c r="E15" s="4"/>
      <c r="F15" s="4"/>
      <c r="G15" s="4"/>
      <c r="H15" s="4"/>
      <c r="I15" s="4"/>
      <c r="J15" s="109" t="s">
        <v>10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47">
        <f t="shared" si="2"/>
        <v>0</v>
      </c>
      <c r="AK15" s="147">
        <f t="shared" si="3"/>
        <v>0</v>
      </c>
      <c r="AL15" s="147">
        <f t="shared" si="4"/>
        <v>1</v>
      </c>
      <c r="AM15" s="25"/>
      <c r="AN15" s="25"/>
      <c r="AO15" s="25"/>
    </row>
    <row r="16" spans="1:41" s="1" customFormat="1" ht="30" customHeight="1">
      <c r="A16" s="147">
        <v>8</v>
      </c>
      <c r="B16" s="161">
        <v>2010230077</v>
      </c>
      <c r="C16" s="79" t="s">
        <v>914</v>
      </c>
      <c r="D16" s="131" t="s">
        <v>42</v>
      </c>
      <c r="E16" s="4"/>
      <c r="F16" s="4"/>
      <c r="G16" s="4"/>
      <c r="H16" s="4"/>
      <c r="I16" s="4"/>
      <c r="J16" s="10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47">
        <f t="shared" si="2"/>
        <v>0</v>
      </c>
      <c r="AK16" s="147">
        <f t="shared" si="3"/>
        <v>0</v>
      </c>
      <c r="AL16" s="147">
        <f t="shared" si="4"/>
        <v>0</v>
      </c>
      <c r="AM16" s="25"/>
      <c r="AN16" s="25"/>
      <c r="AO16" s="25"/>
    </row>
    <row r="17" spans="1:44" s="1" customFormat="1" ht="30" customHeight="1">
      <c r="A17" s="147">
        <v>9</v>
      </c>
      <c r="B17" s="161" t="s">
        <v>601</v>
      </c>
      <c r="C17" s="79" t="s">
        <v>602</v>
      </c>
      <c r="D17" s="131" t="s">
        <v>54</v>
      </c>
      <c r="E17" s="4"/>
      <c r="F17" s="4"/>
      <c r="G17" s="4"/>
      <c r="H17" s="4" t="s">
        <v>10</v>
      </c>
      <c r="I17" s="4"/>
      <c r="J17" s="109"/>
      <c r="K17" s="4"/>
      <c r="L17" s="4"/>
      <c r="M17" s="4"/>
      <c r="N17" s="4"/>
      <c r="O17" s="4" t="s">
        <v>8</v>
      </c>
      <c r="P17" s="4"/>
      <c r="Q17" s="4" t="s">
        <v>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47">
        <f t="shared" si="2"/>
        <v>2</v>
      </c>
      <c r="AK17" s="147">
        <f t="shared" si="3"/>
        <v>0</v>
      </c>
      <c r="AL17" s="147">
        <f t="shared" si="4"/>
        <v>1</v>
      </c>
      <c r="AM17" s="25"/>
      <c r="AN17" s="25"/>
      <c r="AO17" s="25"/>
    </row>
    <row r="18" spans="1:44" s="1" customFormat="1" ht="30" customHeight="1">
      <c r="A18" s="147">
        <v>10</v>
      </c>
      <c r="B18" s="161" t="s">
        <v>709</v>
      </c>
      <c r="C18" s="79" t="s">
        <v>28</v>
      </c>
      <c r="D18" s="131" t="s">
        <v>54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47">
        <f t="shared" si="2"/>
        <v>0</v>
      </c>
      <c r="AK18" s="147">
        <f t="shared" si="3"/>
        <v>0</v>
      </c>
      <c r="AL18" s="147">
        <f t="shared" si="4"/>
        <v>0</v>
      </c>
      <c r="AM18" s="25"/>
      <c r="AN18" s="25"/>
      <c r="AO18" s="25"/>
    </row>
    <row r="19" spans="1:44" s="1" customFormat="1" ht="30" customHeight="1">
      <c r="A19" s="147">
        <v>11</v>
      </c>
      <c r="B19" s="161" t="s">
        <v>710</v>
      </c>
      <c r="C19" s="79" t="s">
        <v>711</v>
      </c>
      <c r="D19" s="131" t="s">
        <v>244</v>
      </c>
      <c r="E19" s="4"/>
      <c r="F19" s="4"/>
      <c r="G19" s="4"/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47">
        <f t="shared" si="2"/>
        <v>0</v>
      </c>
      <c r="AK19" s="147">
        <f t="shared" si="3"/>
        <v>0</v>
      </c>
      <c r="AL19" s="147">
        <f t="shared" si="4"/>
        <v>0</v>
      </c>
      <c r="AM19" s="25"/>
      <c r="AN19" s="25"/>
      <c r="AO19" s="25"/>
    </row>
    <row r="20" spans="1:44" s="1" customFormat="1" ht="30" customHeight="1">
      <c r="A20" s="147">
        <v>12</v>
      </c>
      <c r="B20" s="161" t="s">
        <v>915</v>
      </c>
      <c r="C20" s="79" t="s">
        <v>910</v>
      </c>
      <c r="D20" s="131" t="s">
        <v>32</v>
      </c>
      <c r="E20" s="4"/>
      <c r="F20" s="4"/>
      <c r="G20" s="4" t="s">
        <v>8</v>
      </c>
      <c r="H20" s="4" t="s">
        <v>8</v>
      </c>
      <c r="I20" s="4" t="s">
        <v>8</v>
      </c>
      <c r="J20" s="109"/>
      <c r="K20" s="4"/>
      <c r="L20" s="4"/>
      <c r="M20" s="4"/>
      <c r="N20" s="4" t="s">
        <v>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47">
        <f t="shared" si="2"/>
        <v>4</v>
      </c>
      <c r="AK20" s="147">
        <f t="shared" si="3"/>
        <v>0</v>
      </c>
      <c r="AL20" s="147">
        <f t="shared" si="4"/>
        <v>0</v>
      </c>
      <c r="AM20" s="25"/>
      <c r="AN20" s="25"/>
      <c r="AO20" s="25"/>
    </row>
    <row r="21" spans="1:44" s="1" customFormat="1" ht="48" customHeight="1">
      <c r="A21" s="147">
        <v>13</v>
      </c>
      <c r="B21" s="161" t="s">
        <v>712</v>
      </c>
      <c r="C21" s="79" t="s">
        <v>916</v>
      </c>
      <c r="D21" s="131" t="s">
        <v>44</v>
      </c>
      <c r="E21" s="4"/>
      <c r="F21" s="4"/>
      <c r="G21" s="4"/>
      <c r="H21" s="4"/>
      <c r="I21" s="4"/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47">
        <f t="shared" si="2"/>
        <v>0</v>
      </c>
      <c r="AK21" s="147">
        <f t="shared" si="3"/>
        <v>0</v>
      </c>
      <c r="AL21" s="147">
        <f t="shared" si="4"/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47">
        <v>14</v>
      </c>
      <c r="B22" s="161" t="s">
        <v>717</v>
      </c>
      <c r="C22" s="79" t="s">
        <v>718</v>
      </c>
      <c r="D22" s="131" t="s">
        <v>98</v>
      </c>
      <c r="E22" s="4"/>
      <c r="F22" s="4"/>
      <c r="G22" s="4"/>
      <c r="H22" s="4"/>
      <c r="I22" s="4"/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47">
        <f t="shared" si="2"/>
        <v>0</v>
      </c>
      <c r="AK22" s="147">
        <f t="shared" si="3"/>
        <v>0</v>
      </c>
      <c r="AL22" s="147">
        <f t="shared" si="4"/>
        <v>0</v>
      </c>
      <c r="AM22" s="27"/>
      <c r="AN22" s="25"/>
      <c r="AO22" s="25"/>
    </row>
    <row r="23" spans="1:44" s="1" customFormat="1" ht="41.25" customHeight="1">
      <c r="A23" s="147">
        <v>15</v>
      </c>
      <c r="B23" s="161" t="s">
        <v>719</v>
      </c>
      <c r="C23" s="79" t="s">
        <v>720</v>
      </c>
      <c r="D23" s="131" t="s">
        <v>119</v>
      </c>
      <c r="E23" s="4"/>
      <c r="F23" s="4"/>
      <c r="G23" s="4" t="s">
        <v>10</v>
      </c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47">
        <f t="shared" si="2"/>
        <v>0</v>
      </c>
      <c r="AK23" s="147">
        <f t="shared" si="3"/>
        <v>0</v>
      </c>
      <c r="AL23" s="147">
        <f t="shared" si="4"/>
        <v>1</v>
      </c>
    </row>
    <row r="24" spans="1:44" s="1" customFormat="1" ht="30" customHeight="1">
      <c r="A24" s="147">
        <v>16</v>
      </c>
      <c r="B24" s="161" t="s">
        <v>721</v>
      </c>
      <c r="C24" s="79" t="s">
        <v>295</v>
      </c>
      <c r="D24" s="131" t="s">
        <v>40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 t="s">
        <v>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47">
        <f t="shared" si="2"/>
        <v>1</v>
      </c>
      <c r="AK24" s="147">
        <f t="shared" si="3"/>
        <v>0</v>
      </c>
      <c r="AL24" s="147">
        <f t="shared" si="4"/>
        <v>0</v>
      </c>
    </row>
    <row r="25" spans="1:44" s="1" customFormat="1" ht="30" customHeight="1">
      <c r="A25" s="147">
        <v>17</v>
      </c>
      <c r="B25" s="161" t="s">
        <v>722</v>
      </c>
      <c r="C25" s="79" t="s">
        <v>723</v>
      </c>
      <c r="D25" s="131" t="s">
        <v>68</v>
      </c>
      <c r="E25" s="4"/>
      <c r="F25" s="4"/>
      <c r="G25" s="4"/>
      <c r="H25" s="4"/>
      <c r="I25" s="4" t="s">
        <v>10</v>
      </c>
      <c r="J25" s="109" t="s">
        <v>10</v>
      </c>
      <c r="K25" s="4"/>
      <c r="L25" s="4"/>
      <c r="M25" s="4"/>
      <c r="N25" s="4" t="s">
        <v>8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47">
        <f t="shared" si="2"/>
        <v>1</v>
      </c>
      <c r="AK25" s="147">
        <f t="shared" si="3"/>
        <v>0</v>
      </c>
      <c r="AL25" s="147">
        <f t="shared" si="4"/>
        <v>2</v>
      </c>
      <c r="AM25" s="219"/>
      <c r="AN25" s="220"/>
    </row>
    <row r="26" spans="1:44" s="1" customFormat="1" ht="30" customHeight="1">
      <c r="A26" s="147">
        <v>18</v>
      </c>
      <c r="B26" s="161" t="s">
        <v>724</v>
      </c>
      <c r="C26" s="79" t="s">
        <v>725</v>
      </c>
      <c r="D26" s="131" t="s">
        <v>68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 t="s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47">
        <f t="shared" si="2"/>
        <v>0</v>
      </c>
      <c r="AK26" s="147">
        <f t="shared" si="3"/>
        <v>0</v>
      </c>
      <c r="AL26" s="147">
        <f t="shared" si="4"/>
        <v>1</v>
      </c>
      <c r="AM26" s="25"/>
      <c r="AN26" s="25"/>
    </row>
    <row r="27" spans="1:44" s="1" customFormat="1" ht="30" customHeight="1">
      <c r="A27" s="147">
        <v>19</v>
      </c>
      <c r="B27" s="161" t="s">
        <v>726</v>
      </c>
      <c r="C27" s="79" t="s">
        <v>727</v>
      </c>
      <c r="D27" s="131" t="s">
        <v>91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47">
        <f t="shared" si="2"/>
        <v>0</v>
      </c>
      <c r="AK27" s="147">
        <f t="shared" si="3"/>
        <v>0</v>
      </c>
      <c r="AL27" s="147">
        <f t="shared" si="4"/>
        <v>0</v>
      </c>
      <c r="AM27" s="25"/>
      <c r="AN27" s="25"/>
    </row>
    <row r="28" spans="1:44" s="1" customFormat="1" ht="30" customHeight="1">
      <c r="A28" s="147">
        <v>20</v>
      </c>
      <c r="B28" s="161" t="s">
        <v>733</v>
      </c>
      <c r="C28" s="79" t="s">
        <v>37</v>
      </c>
      <c r="D28" s="131" t="s">
        <v>11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47">
        <f t="shared" si="2"/>
        <v>0</v>
      </c>
      <c r="AK28" s="147">
        <f t="shared" si="3"/>
        <v>0</v>
      </c>
      <c r="AL28" s="147">
        <f t="shared" si="4"/>
        <v>0</v>
      </c>
      <c r="AM28" s="25"/>
      <c r="AN28" s="25"/>
    </row>
    <row r="29" spans="1:44" s="1" customFormat="1" ht="30" customHeight="1">
      <c r="A29" s="147">
        <v>21</v>
      </c>
      <c r="B29" s="161" t="s">
        <v>732</v>
      </c>
      <c r="C29" s="79" t="s">
        <v>77</v>
      </c>
      <c r="D29" s="131" t="s">
        <v>11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47">
        <f t="shared" si="2"/>
        <v>1</v>
      </c>
      <c r="AK29" s="147">
        <f t="shared" si="3"/>
        <v>0</v>
      </c>
      <c r="AL29" s="147">
        <f t="shared" si="4"/>
        <v>0</v>
      </c>
      <c r="AM29" s="25"/>
      <c r="AN29" s="25"/>
    </row>
    <row r="30" spans="1:44" s="1" customFormat="1" ht="30" customHeight="1">
      <c r="A30" s="147">
        <v>22</v>
      </c>
      <c r="B30" s="161" t="s">
        <v>737</v>
      </c>
      <c r="C30" s="79" t="s">
        <v>93</v>
      </c>
      <c r="D30" s="131" t="s">
        <v>57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47">
        <f t="shared" si="2"/>
        <v>0</v>
      </c>
      <c r="AK30" s="147">
        <f t="shared" si="3"/>
        <v>0</v>
      </c>
      <c r="AL30" s="147">
        <f t="shared" si="4"/>
        <v>0</v>
      </c>
      <c r="AM30" s="25"/>
      <c r="AN30" s="25"/>
    </row>
    <row r="31" spans="1:44" s="1" customFormat="1" ht="30" customHeight="1">
      <c r="A31" s="147">
        <v>23</v>
      </c>
      <c r="B31" s="161" t="s">
        <v>735</v>
      </c>
      <c r="C31" s="79" t="s">
        <v>736</v>
      </c>
      <c r="D31" s="131" t="s">
        <v>57</v>
      </c>
      <c r="E31" s="4"/>
      <c r="F31" s="4"/>
      <c r="G31" s="4"/>
      <c r="H31" s="4"/>
      <c r="I31" s="4"/>
      <c r="J31" s="10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47">
        <f t="shared" si="2"/>
        <v>0</v>
      </c>
      <c r="AK31" s="147">
        <f t="shared" si="3"/>
        <v>0</v>
      </c>
      <c r="AL31" s="147">
        <f t="shared" si="4"/>
        <v>0</v>
      </c>
      <c r="AM31" s="25"/>
      <c r="AN31" s="25"/>
    </row>
    <row r="32" spans="1:44" s="1" customFormat="1" ht="30" customHeight="1">
      <c r="A32" s="147">
        <v>24</v>
      </c>
      <c r="B32" s="161" t="s">
        <v>739</v>
      </c>
      <c r="C32" s="79" t="s">
        <v>110</v>
      </c>
      <c r="D32" s="131" t="s">
        <v>133</v>
      </c>
      <c r="E32" s="4"/>
      <c r="F32" s="4"/>
      <c r="G32" s="4"/>
      <c r="H32" s="4"/>
      <c r="I32" s="4"/>
      <c r="J32" s="10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47">
        <f t="shared" si="2"/>
        <v>0</v>
      </c>
      <c r="AK32" s="147">
        <f t="shared" si="3"/>
        <v>0</v>
      </c>
      <c r="AL32" s="147">
        <f t="shared" si="4"/>
        <v>0</v>
      </c>
      <c r="AM32" s="25"/>
      <c r="AN32" s="25"/>
    </row>
    <row r="33" spans="1:40" s="1" customFormat="1" ht="30" customHeight="1">
      <c r="A33" s="147">
        <v>25</v>
      </c>
      <c r="B33" s="161" t="s">
        <v>740</v>
      </c>
      <c r="C33" s="79" t="s">
        <v>36</v>
      </c>
      <c r="D33" s="131" t="s">
        <v>125</v>
      </c>
      <c r="E33" s="95"/>
      <c r="F33" s="85"/>
      <c r="G33" s="89"/>
      <c r="H33" s="89"/>
      <c r="I33" s="85"/>
      <c r="J33" s="89"/>
      <c r="K33" s="85"/>
      <c r="L33" s="89"/>
      <c r="M33" s="85"/>
      <c r="N33" s="89"/>
      <c r="O33" s="89" t="s">
        <v>8</v>
      </c>
      <c r="P33" s="89"/>
      <c r="Q33" s="89"/>
      <c r="R33" s="89"/>
      <c r="S33" s="89"/>
      <c r="T33" s="89"/>
      <c r="U33" s="89"/>
      <c r="V33" s="89"/>
      <c r="W33" s="85"/>
      <c r="X33" s="85"/>
      <c r="Y33" s="85"/>
      <c r="Z33" s="89"/>
      <c r="AA33" s="85"/>
      <c r="AB33" s="89"/>
      <c r="AC33" s="85"/>
      <c r="AD33" s="89"/>
      <c r="AE33" s="89"/>
      <c r="AF33" s="89"/>
      <c r="AG33" s="89"/>
      <c r="AH33" s="89"/>
      <c r="AI33" s="89"/>
      <c r="AJ33" s="3">
        <f>COUNTIF(E33:AI33,"K")+2*COUNTIF(E33:AI33,"2K")+COUNTIF(E33:AI33,"TK")+COUNTIF(E33:AI33,"KT")</f>
        <v>1</v>
      </c>
      <c r="AK33" s="3">
        <f t="shared" ref="AK33:AK34" si="5">COUNTIF(E33:AI33,"P")+2*COUNTIF(F33:AJ33,"2P")</f>
        <v>0</v>
      </c>
      <c r="AL33" s="3">
        <f t="shared" ref="AL33:AL34" si="6">COUNTIF(E33:AI33,"T")+2*COUNTIF(E33:AI33,"2T")+COUNTIF(E33:AI33,"TK")+COUNTIF(E33:AI33,"KT")</f>
        <v>0</v>
      </c>
      <c r="AM33" s="25"/>
      <c r="AN33" s="25"/>
    </row>
    <row r="34" spans="1:40" s="1" customFormat="1" ht="30" customHeight="1">
      <c r="A34" s="147">
        <v>26</v>
      </c>
      <c r="B34" s="161" t="s">
        <v>745</v>
      </c>
      <c r="C34" s="79" t="s">
        <v>77</v>
      </c>
      <c r="D34" s="131" t="s">
        <v>687</v>
      </c>
      <c r="E34" s="95"/>
      <c r="F34" s="85"/>
      <c r="G34" s="89"/>
      <c r="H34" s="89"/>
      <c r="I34" s="85"/>
      <c r="J34" s="89"/>
      <c r="K34" s="85"/>
      <c r="L34" s="89"/>
      <c r="M34" s="85"/>
      <c r="N34" s="89"/>
      <c r="O34" s="89"/>
      <c r="P34" s="89"/>
      <c r="Q34" s="89"/>
      <c r="R34" s="89"/>
      <c r="S34" s="89"/>
      <c r="T34" s="89"/>
      <c r="U34" s="89"/>
      <c r="V34" s="89"/>
      <c r="W34" s="85"/>
      <c r="X34" s="85"/>
      <c r="Y34" s="85"/>
      <c r="Z34" s="89"/>
      <c r="AA34" s="85"/>
      <c r="AB34" s="89"/>
      <c r="AC34" s="85"/>
      <c r="AD34" s="89"/>
      <c r="AE34" s="89"/>
      <c r="AF34" s="89"/>
      <c r="AG34" s="89"/>
      <c r="AH34" s="89"/>
      <c r="AI34" s="89"/>
      <c r="AJ34" s="3">
        <f t="shared" ref="AJ34" si="7">COUNTIF(E34:AI34,"K")+2*COUNTIF(E34:AI34,"2K")+COUNTIF(E34:AI34,"TK")+COUNTIF(E34:AI34,"KT")</f>
        <v>0</v>
      </c>
      <c r="AK34" s="3">
        <f t="shared" si="5"/>
        <v>0</v>
      </c>
      <c r="AL34" s="3">
        <f t="shared" si="6"/>
        <v>0</v>
      </c>
      <c r="AM34" s="25"/>
      <c r="AN34" s="25"/>
    </row>
    <row r="35" spans="1:40" s="1" customFormat="1" ht="30" customHeight="1">
      <c r="A35" s="147">
        <v>27</v>
      </c>
      <c r="B35" s="161" t="s">
        <v>752</v>
      </c>
      <c r="C35" s="79" t="s">
        <v>753</v>
      </c>
      <c r="D35" s="131" t="s">
        <v>489</v>
      </c>
      <c r="E35" s="47"/>
      <c r="F35" s="151"/>
      <c r="G35" s="8"/>
      <c r="H35" s="8"/>
      <c r="I35" s="151"/>
      <c r="J35" s="8"/>
      <c r="K35" s="151"/>
      <c r="L35" s="8"/>
      <c r="M35" s="151"/>
      <c r="N35" s="8"/>
      <c r="O35" s="8"/>
      <c r="P35" s="8"/>
      <c r="Q35" s="8"/>
      <c r="R35" s="8"/>
      <c r="S35" s="8"/>
      <c r="T35" s="8"/>
      <c r="U35" s="8"/>
      <c r="V35" s="8"/>
      <c r="W35" s="151"/>
      <c r="X35" s="151"/>
      <c r="Y35" s="151"/>
      <c r="Z35" s="8"/>
      <c r="AA35" s="151"/>
      <c r="AB35" s="8"/>
      <c r="AC35" s="151"/>
      <c r="AD35" s="8"/>
      <c r="AE35" s="8"/>
      <c r="AF35" s="8"/>
      <c r="AG35" s="8"/>
      <c r="AH35" s="8"/>
      <c r="AI35" s="8"/>
      <c r="AJ35" s="147">
        <f t="shared" ref="AJ35:AJ40" si="8">COUNTIF(E35:AI35,"K")+2*COUNTIF(E35:AI35,"2K")+COUNTIF(E35:AI35,"TK")+COUNTIF(E35:AI35,"KT")</f>
        <v>0</v>
      </c>
      <c r="AK35" s="147">
        <f t="shared" ref="AK35:AK40" si="9">COUNTIF(E35:AI35,"P")+2*COUNTIF(F35:AJ35,"2P")</f>
        <v>0</v>
      </c>
      <c r="AL35" s="147">
        <f t="shared" ref="AL35:AL40" si="10">COUNTIF(E35:AI35,"T")+2*COUNTIF(E35:AI35,"2T")+COUNTIF(E35:AI35,"TK")+COUNTIF(E35:AI35,"KT")</f>
        <v>0</v>
      </c>
      <c r="AM35" s="25"/>
      <c r="AN35" s="25"/>
    </row>
    <row r="36" spans="1:40" s="1" customFormat="1" ht="30" customHeight="1">
      <c r="A36" s="147">
        <v>28</v>
      </c>
      <c r="B36" s="161" t="s">
        <v>757</v>
      </c>
      <c r="C36" s="79" t="s">
        <v>93</v>
      </c>
      <c r="D36" s="131" t="s">
        <v>81</v>
      </c>
      <c r="E36" s="47"/>
      <c r="F36" s="151"/>
      <c r="G36" s="8"/>
      <c r="H36" s="8"/>
      <c r="I36" s="151"/>
      <c r="J36" s="8"/>
      <c r="K36" s="151"/>
      <c r="L36" s="8"/>
      <c r="M36" s="151"/>
      <c r="N36" s="8"/>
      <c r="O36" s="8"/>
      <c r="P36" s="8"/>
      <c r="Q36" s="8"/>
      <c r="R36" s="8"/>
      <c r="S36" s="8"/>
      <c r="T36" s="8"/>
      <c r="U36" s="8"/>
      <c r="V36" s="8"/>
      <c r="W36" s="151"/>
      <c r="X36" s="151"/>
      <c r="Y36" s="151"/>
      <c r="Z36" s="8"/>
      <c r="AA36" s="151"/>
      <c r="AB36" s="8"/>
      <c r="AC36" s="151"/>
      <c r="AD36" s="8"/>
      <c r="AE36" s="8"/>
      <c r="AF36" s="8"/>
      <c r="AG36" s="8"/>
      <c r="AH36" s="8"/>
      <c r="AI36" s="8"/>
      <c r="AJ36" s="147">
        <f t="shared" si="8"/>
        <v>0</v>
      </c>
      <c r="AK36" s="147">
        <f t="shared" si="9"/>
        <v>0</v>
      </c>
      <c r="AL36" s="147">
        <f t="shared" si="10"/>
        <v>0</v>
      </c>
      <c r="AM36" s="25"/>
      <c r="AN36" s="25"/>
    </row>
    <row r="37" spans="1:40" s="1" customFormat="1" ht="30" customHeight="1">
      <c r="A37" s="97"/>
      <c r="B37" s="161" t="s">
        <v>758</v>
      </c>
      <c r="C37" s="79" t="s">
        <v>474</v>
      </c>
      <c r="D37" s="131" t="s">
        <v>113</v>
      </c>
      <c r="E37" s="95"/>
      <c r="F37" s="85"/>
      <c r="G37" s="89"/>
      <c r="H37" s="89"/>
      <c r="I37" s="85"/>
      <c r="J37" s="89"/>
      <c r="K37" s="85"/>
      <c r="L37" s="89"/>
      <c r="M37" s="85"/>
      <c r="N37" s="89"/>
      <c r="O37" s="89"/>
      <c r="P37" s="89"/>
      <c r="Q37" s="89"/>
      <c r="R37" s="89"/>
      <c r="S37" s="89"/>
      <c r="T37" s="89"/>
      <c r="U37" s="89"/>
      <c r="V37" s="89"/>
      <c r="W37" s="85"/>
      <c r="X37" s="85"/>
      <c r="Y37" s="85"/>
      <c r="Z37" s="89"/>
      <c r="AA37" s="85"/>
      <c r="AB37" s="89"/>
      <c r="AC37" s="85"/>
      <c r="AD37" s="89"/>
      <c r="AE37" s="89"/>
      <c r="AF37" s="89"/>
      <c r="AG37" s="89"/>
      <c r="AH37" s="89"/>
      <c r="AI37" s="89"/>
      <c r="AJ37" s="97"/>
      <c r="AK37" s="97"/>
      <c r="AL37" s="97"/>
      <c r="AM37" s="25"/>
      <c r="AN37" s="25"/>
    </row>
    <row r="38" spans="1:40" s="1" customFormat="1" ht="30" customHeight="1">
      <c r="A38" s="97"/>
      <c r="B38" s="161" t="s">
        <v>761</v>
      </c>
      <c r="C38" s="79" t="s">
        <v>28</v>
      </c>
      <c r="D38" s="131" t="s">
        <v>103</v>
      </c>
      <c r="E38" s="95"/>
      <c r="F38" s="85"/>
      <c r="G38" s="89"/>
      <c r="H38" s="89"/>
      <c r="I38" s="85"/>
      <c r="J38" s="89"/>
      <c r="K38" s="85"/>
      <c r="L38" s="89"/>
      <c r="M38" s="85"/>
      <c r="N38" s="89"/>
      <c r="O38" s="89"/>
      <c r="P38" s="89"/>
      <c r="Q38" s="89"/>
      <c r="R38" s="89"/>
      <c r="S38" s="89"/>
      <c r="T38" s="89"/>
      <c r="U38" s="89"/>
      <c r="V38" s="89"/>
      <c r="W38" s="85"/>
      <c r="X38" s="85"/>
      <c r="Y38" s="85"/>
      <c r="Z38" s="89"/>
      <c r="AA38" s="85"/>
      <c r="AB38" s="89"/>
      <c r="AC38" s="85"/>
      <c r="AD38" s="89"/>
      <c r="AE38" s="89"/>
      <c r="AF38" s="89"/>
      <c r="AG38" s="89"/>
      <c r="AH38" s="89"/>
      <c r="AI38" s="89"/>
      <c r="AJ38" s="97"/>
      <c r="AK38" s="97"/>
      <c r="AL38" s="97"/>
      <c r="AM38" s="25"/>
      <c r="AN38" s="25"/>
    </row>
    <row r="39" spans="1:40" ht="36.75" customHeight="1">
      <c r="A39" s="147">
        <v>29</v>
      </c>
      <c r="B39" s="161"/>
      <c r="C39" s="79" t="s">
        <v>930</v>
      </c>
      <c r="D39" s="131" t="s">
        <v>65</v>
      </c>
      <c r="E39" s="47"/>
      <c r="F39" s="151"/>
      <c r="G39" s="8"/>
      <c r="H39" s="8"/>
      <c r="I39" s="151" t="s">
        <v>8</v>
      </c>
      <c r="J39" s="8"/>
      <c r="K39" s="151"/>
      <c r="L39" s="8"/>
      <c r="M39" s="151"/>
      <c r="N39" s="8"/>
      <c r="O39" s="8"/>
      <c r="P39" s="8"/>
      <c r="Q39" s="8"/>
      <c r="R39" s="8"/>
      <c r="S39" s="8"/>
      <c r="T39" s="8"/>
      <c r="U39" s="8"/>
      <c r="V39" s="8"/>
      <c r="W39" s="151"/>
      <c r="X39" s="151"/>
      <c r="Y39" s="151"/>
      <c r="Z39" s="8"/>
      <c r="AA39" s="151"/>
      <c r="AB39" s="8"/>
      <c r="AC39" s="151"/>
      <c r="AD39" s="8"/>
      <c r="AE39" s="8"/>
      <c r="AF39" s="8"/>
      <c r="AG39" s="8"/>
      <c r="AH39" s="8"/>
      <c r="AI39" s="8"/>
      <c r="AJ39" s="147">
        <f t="shared" si="8"/>
        <v>1</v>
      </c>
      <c r="AK39" s="147">
        <f t="shared" si="9"/>
        <v>0</v>
      </c>
      <c r="AL39" s="147">
        <f t="shared" si="10"/>
        <v>0</v>
      </c>
    </row>
    <row r="40" spans="1:40" ht="27" customHeight="1">
      <c r="A40" s="147">
        <v>30</v>
      </c>
      <c r="B40" s="161"/>
      <c r="C40" s="79" t="s">
        <v>730</v>
      </c>
      <c r="D40" s="131" t="s">
        <v>731</v>
      </c>
      <c r="E40" s="47"/>
      <c r="F40" s="151"/>
      <c r="G40" s="8"/>
      <c r="H40" s="8"/>
      <c r="I40" s="151"/>
      <c r="J40" s="8"/>
      <c r="K40" s="151"/>
      <c r="L40" s="8"/>
      <c r="M40" s="151"/>
      <c r="N40" s="8"/>
      <c r="O40" s="8"/>
      <c r="P40" s="8"/>
      <c r="Q40" s="8"/>
      <c r="R40" s="8"/>
      <c r="S40" s="8"/>
      <c r="T40" s="8"/>
      <c r="U40" s="8"/>
      <c r="V40" s="8"/>
      <c r="W40" s="151"/>
      <c r="X40" s="151"/>
      <c r="Y40" s="151"/>
      <c r="Z40" s="8"/>
      <c r="AA40" s="151"/>
      <c r="AB40" s="8"/>
      <c r="AC40" s="151"/>
      <c r="AD40" s="8"/>
      <c r="AE40" s="8"/>
      <c r="AF40" s="8"/>
      <c r="AG40" s="8"/>
      <c r="AH40" s="8"/>
      <c r="AI40" s="8"/>
      <c r="AJ40" s="147">
        <f t="shared" si="8"/>
        <v>0</v>
      </c>
      <c r="AK40" s="147">
        <f t="shared" si="9"/>
        <v>0</v>
      </c>
      <c r="AL40" s="147">
        <f t="shared" si="10"/>
        <v>0</v>
      </c>
    </row>
    <row r="41" spans="1:40" ht="30" customHeight="1">
      <c r="A41" s="221" t="s">
        <v>12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39">
        <f>SUM(AJ9:AJ40)</f>
        <v>11</v>
      </c>
      <c r="AK41" s="172">
        <f>SUM(AK9:AK40)</f>
        <v>0</v>
      </c>
      <c r="AL41" s="172">
        <f>SUM(AL9:AL40)</f>
        <v>7</v>
      </c>
    </row>
    <row r="42" spans="1:40" ht="18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</row>
    <row r="43" spans="1:40" ht="20.25">
      <c r="A43" s="222" t="s">
        <v>13</v>
      </c>
      <c r="B43" s="222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4"/>
      <c r="AJ43" s="28" t="s">
        <v>14</v>
      </c>
      <c r="AK43" s="28" t="s">
        <v>15</v>
      </c>
      <c r="AL43" s="28" t="s">
        <v>16</v>
      </c>
    </row>
    <row r="44" spans="1:40">
      <c r="A44" s="3" t="s">
        <v>5</v>
      </c>
      <c r="B44" s="38"/>
      <c r="C44" s="214" t="s">
        <v>7</v>
      </c>
      <c r="D44" s="21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0" t="s">
        <v>20</v>
      </c>
      <c r="AK44" s="30" t="s">
        <v>21</v>
      </c>
      <c r="AL44" s="30" t="s">
        <v>22</v>
      </c>
    </row>
    <row r="45" spans="1:40" ht="18.75">
      <c r="A45" s="147">
        <v>1</v>
      </c>
      <c r="B45" s="191" t="s">
        <v>693</v>
      </c>
      <c r="C45" s="192" t="s">
        <v>694</v>
      </c>
      <c r="D45" s="193" t="s">
        <v>74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>COUNTIF(E45:AI45,"BT")</f>
        <v>0</v>
      </c>
      <c r="AK45" s="32">
        <f>COUNTIF(F45:AJ45,"D")</f>
        <v>0</v>
      </c>
      <c r="AL45" s="32">
        <f>COUNTIF(G45:AK45,"ĐP")</f>
        <v>0</v>
      </c>
    </row>
    <row r="46" spans="1:40" ht="18.75">
      <c r="A46" s="147">
        <v>2</v>
      </c>
      <c r="B46" s="191" t="s">
        <v>695</v>
      </c>
      <c r="C46" s="192" t="s">
        <v>696</v>
      </c>
      <c r="D46" s="193" t="s">
        <v>697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ref="AJ46:AJ74" si="11">COUNTIF(E46:AI46,"BT")</f>
        <v>0</v>
      </c>
      <c r="AK46" s="32">
        <f t="shared" ref="AK46:AK74" si="12">COUNTIF(F46:AJ46,"D")</f>
        <v>0</v>
      </c>
      <c r="AL46" s="32">
        <f t="shared" ref="AL46:AL74" si="13">COUNTIF(G46:AK46,"ĐP")</f>
        <v>0</v>
      </c>
    </row>
    <row r="47" spans="1:40" ht="18.75">
      <c r="A47" s="147">
        <v>3</v>
      </c>
      <c r="B47" s="191" t="s">
        <v>698</v>
      </c>
      <c r="C47" s="192" t="s">
        <v>699</v>
      </c>
      <c r="D47" s="193" t="s">
        <v>700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11"/>
        <v>0</v>
      </c>
      <c r="AK47" s="32">
        <f t="shared" si="12"/>
        <v>0</v>
      </c>
      <c r="AL47" s="32">
        <f t="shared" si="13"/>
        <v>0</v>
      </c>
    </row>
    <row r="48" spans="1:40" ht="18.75">
      <c r="A48" s="147">
        <v>4</v>
      </c>
      <c r="B48" s="191" t="s">
        <v>701</v>
      </c>
      <c r="C48" s="192" t="s">
        <v>702</v>
      </c>
      <c r="D48" s="193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11"/>
        <v>0</v>
      </c>
      <c r="AK48" s="32">
        <f t="shared" si="12"/>
        <v>0</v>
      </c>
      <c r="AL48" s="32">
        <f t="shared" si="13"/>
        <v>0</v>
      </c>
    </row>
    <row r="49" spans="1:38" ht="18.75">
      <c r="A49" s="147">
        <v>5</v>
      </c>
      <c r="B49" s="191" t="s">
        <v>704</v>
      </c>
      <c r="C49" s="192" t="s">
        <v>705</v>
      </c>
      <c r="D49" s="193" t="s">
        <v>88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11"/>
        <v>0</v>
      </c>
      <c r="AK49" s="32">
        <f t="shared" si="12"/>
        <v>0</v>
      </c>
      <c r="AL49" s="32">
        <f t="shared" si="13"/>
        <v>0</v>
      </c>
    </row>
    <row r="50" spans="1:38" ht="18.75">
      <c r="A50" s="147">
        <v>6</v>
      </c>
      <c r="B50" s="191" t="s">
        <v>706</v>
      </c>
      <c r="C50" s="192" t="s">
        <v>93</v>
      </c>
      <c r="D50" s="193" t="s">
        <v>26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11"/>
        <v>0</v>
      </c>
      <c r="AK50" s="32">
        <f t="shared" si="12"/>
        <v>0</v>
      </c>
      <c r="AL50" s="32">
        <f t="shared" si="13"/>
        <v>0</v>
      </c>
    </row>
    <row r="51" spans="1:38" ht="18.75">
      <c r="A51" s="147">
        <v>7</v>
      </c>
      <c r="B51" s="191" t="s">
        <v>707</v>
      </c>
      <c r="C51" s="192" t="s">
        <v>708</v>
      </c>
      <c r="D51" s="193" t="s">
        <v>26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11"/>
        <v>0</v>
      </c>
      <c r="AK51" s="32">
        <f t="shared" si="12"/>
        <v>0</v>
      </c>
      <c r="AL51" s="32">
        <f t="shared" si="13"/>
        <v>0</v>
      </c>
    </row>
    <row r="52" spans="1:38" ht="18.75">
      <c r="A52" s="147">
        <v>8</v>
      </c>
      <c r="B52" s="191">
        <v>2010230077</v>
      </c>
      <c r="C52" s="192" t="s">
        <v>914</v>
      </c>
      <c r="D52" s="193" t="s">
        <v>42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11"/>
        <v>0</v>
      </c>
      <c r="AK52" s="32">
        <f t="shared" si="12"/>
        <v>0</v>
      </c>
      <c r="AL52" s="32">
        <f t="shared" si="13"/>
        <v>0</v>
      </c>
    </row>
    <row r="53" spans="1:38" ht="18.75">
      <c r="A53" s="147">
        <v>9</v>
      </c>
      <c r="B53" s="191" t="s">
        <v>601</v>
      </c>
      <c r="C53" s="192" t="s">
        <v>602</v>
      </c>
      <c r="D53" s="193" t="s">
        <v>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11"/>
        <v>0</v>
      </c>
      <c r="AK53" s="32">
        <f t="shared" si="12"/>
        <v>0</v>
      </c>
      <c r="AL53" s="32">
        <f t="shared" si="13"/>
        <v>0</v>
      </c>
    </row>
    <row r="54" spans="1:38" ht="18.75">
      <c r="A54" s="147">
        <v>10</v>
      </c>
      <c r="B54" s="191" t="s">
        <v>709</v>
      </c>
      <c r="C54" s="192" t="s">
        <v>28</v>
      </c>
      <c r="D54" s="193" t="s">
        <v>54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11"/>
        <v>0</v>
      </c>
      <c r="AK54" s="32">
        <f t="shared" si="12"/>
        <v>0</v>
      </c>
      <c r="AL54" s="32">
        <f t="shared" si="13"/>
        <v>0</v>
      </c>
    </row>
    <row r="55" spans="1:38" ht="18.75">
      <c r="A55" s="147">
        <v>11</v>
      </c>
      <c r="B55" s="191" t="s">
        <v>710</v>
      </c>
      <c r="C55" s="192" t="s">
        <v>711</v>
      </c>
      <c r="D55" s="193" t="s">
        <v>244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11"/>
        <v>0</v>
      </c>
      <c r="AK55" s="32">
        <f t="shared" si="12"/>
        <v>0</v>
      </c>
      <c r="AL55" s="32">
        <f t="shared" si="13"/>
        <v>0</v>
      </c>
    </row>
    <row r="56" spans="1:38" ht="18.75">
      <c r="A56" s="147">
        <v>12</v>
      </c>
      <c r="B56" s="191" t="s">
        <v>915</v>
      </c>
      <c r="C56" s="192" t="s">
        <v>910</v>
      </c>
      <c r="D56" s="193" t="s">
        <v>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11"/>
        <v>0</v>
      </c>
      <c r="AK56" s="32">
        <f t="shared" si="12"/>
        <v>0</v>
      </c>
      <c r="AL56" s="32">
        <f t="shared" si="13"/>
        <v>0</v>
      </c>
    </row>
    <row r="57" spans="1:38" ht="18.75">
      <c r="A57" s="147">
        <v>13</v>
      </c>
      <c r="B57" s="191" t="s">
        <v>712</v>
      </c>
      <c r="C57" s="192" t="s">
        <v>916</v>
      </c>
      <c r="D57" s="193" t="s">
        <v>44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11"/>
        <v>0</v>
      </c>
      <c r="AK57" s="32">
        <f t="shared" si="12"/>
        <v>0</v>
      </c>
      <c r="AL57" s="32">
        <f t="shared" si="13"/>
        <v>0</v>
      </c>
    </row>
    <row r="58" spans="1:38" ht="31.5" customHeight="1">
      <c r="A58" s="147">
        <v>14</v>
      </c>
      <c r="B58" s="191" t="s">
        <v>717</v>
      </c>
      <c r="C58" s="192" t="s">
        <v>718</v>
      </c>
      <c r="D58" s="193" t="s">
        <v>98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11"/>
        <v>0</v>
      </c>
      <c r="AK58" s="32">
        <f t="shared" si="12"/>
        <v>0</v>
      </c>
      <c r="AL58" s="32">
        <f t="shared" si="13"/>
        <v>0</v>
      </c>
    </row>
    <row r="59" spans="1:38" ht="18.75">
      <c r="A59" s="147">
        <v>15</v>
      </c>
      <c r="B59" s="191" t="s">
        <v>719</v>
      </c>
      <c r="C59" s="192" t="s">
        <v>720</v>
      </c>
      <c r="D59" s="193" t="s">
        <v>119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11"/>
        <v>0</v>
      </c>
      <c r="AK59" s="32">
        <f t="shared" si="12"/>
        <v>0</v>
      </c>
      <c r="AL59" s="32">
        <f t="shared" si="13"/>
        <v>0</v>
      </c>
    </row>
    <row r="60" spans="1:38" ht="18.75">
      <c r="A60" s="147">
        <v>16</v>
      </c>
      <c r="B60" s="191" t="s">
        <v>721</v>
      </c>
      <c r="C60" s="192" t="s">
        <v>295</v>
      </c>
      <c r="D60" s="193" t="s">
        <v>40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11"/>
        <v>0</v>
      </c>
      <c r="AK60" s="32">
        <f t="shared" si="12"/>
        <v>0</v>
      </c>
      <c r="AL60" s="32">
        <f t="shared" si="13"/>
        <v>0</v>
      </c>
    </row>
    <row r="61" spans="1:38" ht="18.75">
      <c r="A61" s="147">
        <v>17</v>
      </c>
      <c r="B61" s="191" t="s">
        <v>722</v>
      </c>
      <c r="C61" s="192" t="s">
        <v>723</v>
      </c>
      <c r="D61" s="193" t="s">
        <v>68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11"/>
        <v>0</v>
      </c>
      <c r="AK61" s="32">
        <f t="shared" si="12"/>
        <v>0</v>
      </c>
      <c r="AL61" s="32">
        <f t="shared" si="13"/>
        <v>0</v>
      </c>
    </row>
    <row r="62" spans="1:38" ht="18.75">
      <c r="A62" s="147">
        <v>18</v>
      </c>
      <c r="B62" s="191" t="s">
        <v>724</v>
      </c>
      <c r="C62" s="192" t="s">
        <v>725</v>
      </c>
      <c r="D62" s="193" t="s">
        <v>68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11"/>
        <v>0</v>
      </c>
      <c r="AK62" s="32">
        <f t="shared" si="12"/>
        <v>0</v>
      </c>
      <c r="AL62" s="32">
        <f t="shared" si="13"/>
        <v>0</v>
      </c>
    </row>
    <row r="63" spans="1:38" ht="18.75">
      <c r="A63" s="147">
        <v>19</v>
      </c>
      <c r="B63" s="191" t="s">
        <v>726</v>
      </c>
      <c r="C63" s="192" t="s">
        <v>727</v>
      </c>
      <c r="D63" s="193" t="s">
        <v>91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11"/>
        <v>0</v>
      </c>
      <c r="AK63" s="32">
        <f t="shared" si="12"/>
        <v>0</v>
      </c>
      <c r="AL63" s="32">
        <f t="shared" si="13"/>
        <v>0</v>
      </c>
    </row>
    <row r="64" spans="1:38" ht="18.75">
      <c r="A64" s="147">
        <v>20</v>
      </c>
      <c r="B64" s="191" t="s">
        <v>733</v>
      </c>
      <c r="C64" s="192" t="s">
        <v>37</v>
      </c>
      <c r="D64" s="193" t="s">
        <v>11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11"/>
        <v>0</v>
      </c>
      <c r="AK64" s="32">
        <f t="shared" si="12"/>
        <v>0</v>
      </c>
      <c r="AL64" s="32">
        <f t="shared" si="13"/>
        <v>0</v>
      </c>
    </row>
    <row r="65" spans="1:38" ht="18.75">
      <c r="A65" s="147">
        <v>21</v>
      </c>
      <c r="B65" s="191" t="s">
        <v>732</v>
      </c>
      <c r="C65" s="192" t="s">
        <v>77</v>
      </c>
      <c r="D65" s="193" t="s">
        <v>11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11"/>
        <v>0</v>
      </c>
      <c r="AK65" s="32">
        <f t="shared" si="12"/>
        <v>0</v>
      </c>
      <c r="AL65" s="32">
        <f t="shared" si="13"/>
        <v>0</v>
      </c>
    </row>
    <row r="66" spans="1:38" ht="18.75">
      <c r="A66" s="147">
        <v>22</v>
      </c>
      <c r="B66" s="191" t="s">
        <v>737</v>
      </c>
      <c r="C66" s="192" t="s">
        <v>93</v>
      </c>
      <c r="D66" s="193" t="s">
        <v>57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11"/>
        <v>0</v>
      </c>
      <c r="AK66" s="32">
        <f t="shared" si="12"/>
        <v>0</v>
      </c>
      <c r="AL66" s="32">
        <f t="shared" si="13"/>
        <v>0</v>
      </c>
    </row>
    <row r="67" spans="1:38" ht="18.75">
      <c r="A67" s="147">
        <v>23</v>
      </c>
      <c r="B67" s="191" t="s">
        <v>735</v>
      </c>
      <c r="C67" s="192" t="s">
        <v>736</v>
      </c>
      <c r="D67" s="193" t="s">
        <v>57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11"/>
        <v>0</v>
      </c>
      <c r="AK67" s="32">
        <f t="shared" si="12"/>
        <v>0</v>
      </c>
      <c r="AL67" s="32">
        <f t="shared" si="13"/>
        <v>0</v>
      </c>
    </row>
    <row r="68" spans="1:38" ht="18.75">
      <c r="A68" s="147">
        <v>24</v>
      </c>
      <c r="B68" s="191" t="s">
        <v>739</v>
      </c>
      <c r="C68" s="192" t="s">
        <v>110</v>
      </c>
      <c r="D68" s="193" t="s">
        <v>133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11"/>
        <v>0</v>
      </c>
      <c r="AK68" s="32">
        <f t="shared" si="12"/>
        <v>0</v>
      </c>
      <c r="AL68" s="32">
        <f t="shared" si="13"/>
        <v>0</v>
      </c>
    </row>
    <row r="69" spans="1:38" ht="18.75">
      <c r="A69" s="147">
        <v>25</v>
      </c>
      <c r="B69" s="191" t="s">
        <v>740</v>
      </c>
      <c r="C69" s="192" t="s">
        <v>36</v>
      </c>
      <c r="D69" s="193" t="s">
        <v>125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11"/>
        <v>0</v>
      </c>
      <c r="AK69" s="32">
        <f t="shared" si="12"/>
        <v>0</v>
      </c>
      <c r="AL69" s="32">
        <f t="shared" si="13"/>
        <v>0</v>
      </c>
    </row>
    <row r="70" spans="1:38" ht="18.75">
      <c r="A70" s="147">
        <v>26</v>
      </c>
      <c r="B70" s="191" t="s">
        <v>745</v>
      </c>
      <c r="C70" s="192" t="s">
        <v>77</v>
      </c>
      <c r="D70" s="193" t="s">
        <v>687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11"/>
        <v>0</v>
      </c>
      <c r="AK70" s="32">
        <f t="shared" si="12"/>
        <v>0</v>
      </c>
      <c r="AL70" s="32">
        <f t="shared" si="13"/>
        <v>0</v>
      </c>
    </row>
    <row r="71" spans="1:38" ht="18.75">
      <c r="A71" s="147">
        <v>27</v>
      </c>
      <c r="B71" s="191" t="s">
        <v>752</v>
      </c>
      <c r="C71" s="192" t="s">
        <v>753</v>
      </c>
      <c r="D71" s="193" t="s">
        <v>489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2">
        <f t="shared" si="11"/>
        <v>0</v>
      </c>
      <c r="AK71" s="32">
        <f t="shared" si="12"/>
        <v>0</v>
      </c>
      <c r="AL71" s="32">
        <f t="shared" si="13"/>
        <v>0</v>
      </c>
    </row>
    <row r="72" spans="1:38" ht="18.75">
      <c r="A72" s="147">
        <v>28</v>
      </c>
      <c r="B72" s="191" t="s">
        <v>757</v>
      </c>
      <c r="C72" s="192" t="s">
        <v>93</v>
      </c>
      <c r="D72" s="193" t="s">
        <v>81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2">
        <f t="shared" si="11"/>
        <v>0</v>
      </c>
      <c r="AK72" s="32">
        <f t="shared" si="12"/>
        <v>0</v>
      </c>
      <c r="AL72" s="32">
        <f t="shared" si="13"/>
        <v>0</v>
      </c>
    </row>
    <row r="73" spans="1:38" ht="18.75">
      <c r="A73" s="147">
        <v>29</v>
      </c>
      <c r="B73" s="191" t="s">
        <v>758</v>
      </c>
      <c r="C73" s="192" t="s">
        <v>474</v>
      </c>
      <c r="D73" s="193" t="s">
        <v>113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2">
        <f t="shared" si="11"/>
        <v>0</v>
      </c>
      <c r="AK73" s="32">
        <f t="shared" si="12"/>
        <v>0</v>
      </c>
      <c r="AL73" s="32">
        <f t="shared" si="13"/>
        <v>0</v>
      </c>
    </row>
    <row r="74" spans="1:38" ht="18.75">
      <c r="A74" s="147">
        <v>30</v>
      </c>
      <c r="B74" s="191" t="s">
        <v>761</v>
      </c>
      <c r="C74" s="192" t="s">
        <v>28</v>
      </c>
      <c r="D74" s="193" t="s">
        <v>103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2">
        <f t="shared" si="11"/>
        <v>0</v>
      </c>
      <c r="AK74" s="32">
        <f t="shared" si="12"/>
        <v>0</v>
      </c>
      <c r="AL74" s="32">
        <f t="shared" si="13"/>
        <v>0</v>
      </c>
    </row>
    <row r="75" spans="1:38" ht="20.25">
      <c r="A75" s="221" t="s">
        <v>12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39" t="e">
        <f>SUM(#REF!)</f>
        <v>#REF!</v>
      </c>
      <c r="AK75" s="39" t="e">
        <f>SUM(#REF!)</f>
        <v>#REF!</v>
      </c>
      <c r="AL75" s="39" t="e">
        <f>SUM(#REF!)</f>
        <v>#REF!</v>
      </c>
    </row>
    <row r="76" spans="1:38" ht="19.5">
      <c r="A76" s="26"/>
      <c r="B76" s="26"/>
      <c r="C76" s="211"/>
      <c r="D76" s="211"/>
      <c r="E76" s="33"/>
      <c r="H76" s="35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37"/>
      <c r="D77" s="33"/>
      <c r="E77" s="33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37"/>
      <c r="D78" s="33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9.5">
      <c r="C79" s="211"/>
      <c r="D79" s="211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9.5">
      <c r="C80" s="211"/>
      <c r="D80" s="211"/>
      <c r="E80" s="211"/>
      <c r="F80" s="211"/>
      <c r="G80" s="211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9.5">
      <c r="C81" s="211"/>
      <c r="D81" s="211"/>
      <c r="E81" s="211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9.5">
      <c r="C82" s="211"/>
      <c r="D82" s="211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</sheetData>
  <mergeCells count="18">
    <mergeCell ref="A1:P1"/>
    <mergeCell ref="Q1:AL1"/>
    <mergeCell ref="A2:P2"/>
    <mergeCell ref="Q2:AL2"/>
    <mergeCell ref="A4:AL4"/>
    <mergeCell ref="AM25:AN25"/>
    <mergeCell ref="A75:AI75"/>
    <mergeCell ref="C76:D76"/>
    <mergeCell ref="A5:AL5"/>
    <mergeCell ref="AF6:AK6"/>
    <mergeCell ref="C8:D8"/>
    <mergeCell ref="A41:AI41"/>
    <mergeCell ref="A43:AI43"/>
    <mergeCell ref="C82:D82"/>
    <mergeCell ref="C80:G80"/>
    <mergeCell ref="C44:D44"/>
    <mergeCell ref="C79:D79"/>
    <mergeCell ref="C81:E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zoomScale="85" zoomScaleNormal="85" workbookViewId="0">
      <selection activeCell="D29" sqref="B29:D29"/>
    </sheetView>
  </sheetViews>
  <sheetFormatPr defaultRowHeight="15.75"/>
  <cols>
    <col min="1" max="1" width="6" bestFit="1" customWidth="1"/>
    <col min="2" max="2" width="18.5" bestFit="1" customWidth="1"/>
    <col min="3" max="3" width="28.33203125" bestFit="1" customWidth="1"/>
    <col min="4" max="4" width="12.33203125" bestFit="1" customWidth="1"/>
    <col min="5" max="17" width="4" customWidth="1"/>
    <col min="18" max="35" width="3.83203125" bestFit="1" customWidth="1"/>
    <col min="36" max="38" width="7.83203125" customWidth="1"/>
    <col min="39" max="39" width="10.83203125" customWidth="1"/>
    <col min="40" max="40" width="12.1640625" customWidth="1"/>
    <col min="41" max="41" width="10.83203125" customWidth="1"/>
  </cols>
  <sheetData>
    <row r="1" spans="1:41" ht="16.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16.5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0.25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20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225" t="s">
        <v>762</v>
      </c>
      <c r="AG6" s="225"/>
      <c r="AH6" s="225"/>
      <c r="AI6" s="225"/>
      <c r="AJ6" s="225"/>
      <c r="AK6" s="225"/>
      <c r="AL6" s="178"/>
    </row>
    <row r="7" spans="1:41" ht="18">
      <c r="AE7" s="20"/>
      <c r="AF7" s="20"/>
      <c r="AG7" s="20"/>
      <c r="AH7" s="20"/>
      <c r="AI7" s="21"/>
    </row>
    <row r="8" spans="1:41" s="1" customFormat="1">
      <c r="A8" s="174" t="s">
        <v>5</v>
      </c>
      <c r="B8" s="176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0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21">
      <c r="A9" s="190">
        <v>1</v>
      </c>
      <c r="B9" s="86" t="s">
        <v>931</v>
      </c>
      <c r="C9" s="87" t="s">
        <v>36</v>
      </c>
      <c r="D9" s="88" t="s">
        <v>74</v>
      </c>
      <c r="E9" s="4"/>
      <c r="F9" s="4"/>
      <c r="G9" s="4"/>
      <c r="H9" s="4"/>
      <c r="I9" s="4"/>
      <c r="J9" s="10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4">
        <f>COUNTIF(E9:AI9,"K")+2*COUNTIF(E9:AI9,"2K")+COUNTIF(E9:AI9,"TK")+COUNTIF(E9:AI9,"KT")</f>
        <v>0</v>
      </c>
      <c r="AK9" s="174">
        <f t="shared" ref="AK9:AK37" si="0">COUNTIF(E9:AI9,"P")+2*COUNTIF(F9:AJ9,"2P")</f>
        <v>0</v>
      </c>
      <c r="AL9" s="174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18.75">
      <c r="A10" s="190">
        <v>2</v>
      </c>
      <c r="B10" s="86" t="s">
        <v>932</v>
      </c>
      <c r="C10" s="87" t="s">
        <v>933</v>
      </c>
      <c r="D10" s="88" t="s">
        <v>934</v>
      </c>
      <c r="E10" s="4"/>
      <c r="F10" s="4"/>
      <c r="G10" s="4"/>
      <c r="H10" s="4"/>
      <c r="I10" s="4"/>
      <c r="J10" s="10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74">
        <f t="shared" ref="AJ10:AJ30" si="2">COUNTIF(E10:AI10,"K")+2*COUNTIF(E10:AI10,"2K")+COUNTIF(E10:AI10,"TK")+COUNTIF(E10:AI10,"KT")</f>
        <v>0</v>
      </c>
      <c r="AK10" s="174">
        <f t="shared" si="0"/>
        <v>0</v>
      </c>
      <c r="AL10" s="174">
        <f t="shared" si="1"/>
        <v>0</v>
      </c>
      <c r="AM10" s="25"/>
      <c r="AN10" s="25"/>
      <c r="AO10" s="25"/>
    </row>
    <row r="11" spans="1:41" s="1" customFormat="1" ht="18.75">
      <c r="A11" s="190">
        <v>3</v>
      </c>
      <c r="B11" s="86" t="s">
        <v>703</v>
      </c>
      <c r="C11" s="87" t="s">
        <v>108</v>
      </c>
      <c r="D11" s="88" t="s">
        <v>166</v>
      </c>
      <c r="E11" s="4"/>
      <c r="F11" s="4"/>
      <c r="G11" s="4"/>
      <c r="H11" s="4"/>
      <c r="I11" s="4"/>
      <c r="J11" s="10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74">
        <f t="shared" si="2"/>
        <v>0</v>
      </c>
      <c r="AK11" s="174">
        <f t="shared" si="0"/>
        <v>0</v>
      </c>
      <c r="AL11" s="174">
        <f t="shared" si="1"/>
        <v>0</v>
      </c>
      <c r="AM11" s="25"/>
      <c r="AN11" s="25"/>
      <c r="AO11" s="25"/>
    </row>
    <row r="12" spans="1:41" s="1" customFormat="1" ht="18.75">
      <c r="A12" s="190">
        <v>4</v>
      </c>
      <c r="B12" s="86" t="s">
        <v>935</v>
      </c>
      <c r="C12" s="87" t="s">
        <v>936</v>
      </c>
      <c r="D12" s="88" t="s">
        <v>168</v>
      </c>
      <c r="E12" s="4"/>
      <c r="F12" s="4"/>
      <c r="G12" s="4"/>
      <c r="H12" s="4"/>
      <c r="I12" s="4" t="s">
        <v>8</v>
      </c>
      <c r="J12" s="10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74">
        <f t="shared" si="2"/>
        <v>1</v>
      </c>
      <c r="AK12" s="174">
        <f t="shared" si="0"/>
        <v>0</v>
      </c>
      <c r="AL12" s="174">
        <f t="shared" si="1"/>
        <v>0</v>
      </c>
      <c r="AM12" s="25"/>
      <c r="AN12" s="25"/>
      <c r="AO12" s="25"/>
    </row>
    <row r="13" spans="1:41" s="1" customFormat="1" ht="18.75">
      <c r="A13" s="190">
        <v>5</v>
      </c>
      <c r="B13" s="86" t="s">
        <v>937</v>
      </c>
      <c r="C13" s="87" t="s">
        <v>938</v>
      </c>
      <c r="D13" s="88" t="s">
        <v>168</v>
      </c>
      <c r="E13" s="4"/>
      <c r="F13" s="4"/>
      <c r="G13" s="4"/>
      <c r="H13" s="4"/>
      <c r="I13" s="4" t="s">
        <v>8</v>
      </c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74">
        <f t="shared" si="2"/>
        <v>1</v>
      </c>
      <c r="AK13" s="174">
        <f t="shared" si="0"/>
        <v>0</v>
      </c>
      <c r="AL13" s="174">
        <f t="shared" si="1"/>
        <v>0</v>
      </c>
      <c r="AM13" s="25"/>
      <c r="AN13" s="25"/>
      <c r="AO13" s="25"/>
    </row>
    <row r="14" spans="1:41" s="1" customFormat="1" ht="18.75">
      <c r="A14" s="190">
        <v>6</v>
      </c>
      <c r="B14" s="86" t="s">
        <v>941</v>
      </c>
      <c r="C14" s="87" t="s">
        <v>942</v>
      </c>
      <c r="D14" s="88" t="s">
        <v>26</v>
      </c>
      <c r="E14" s="4"/>
      <c r="F14" s="4"/>
      <c r="G14" s="4"/>
      <c r="H14" s="4"/>
      <c r="I14" s="4"/>
      <c r="J14" s="10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74">
        <f t="shared" si="2"/>
        <v>0</v>
      </c>
      <c r="AK14" s="174">
        <f t="shared" si="0"/>
        <v>0</v>
      </c>
      <c r="AL14" s="174">
        <f t="shared" si="1"/>
        <v>0</v>
      </c>
      <c r="AM14" s="25"/>
      <c r="AN14" s="25"/>
      <c r="AO14" s="25"/>
    </row>
    <row r="15" spans="1:41" s="1" customFormat="1" ht="18.75">
      <c r="A15" s="190">
        <v>7</v>
      </c>
      <c r="B15" s="86" t="s">
        <v>943</v>
      </c>
      <c r="C15" s="87" t="s">
        <v>944</v>
      </c>
      <c r="D15" s="88" t="s">
        <v>127</v>
      </c>
      <c r="E15" s="4"/>
      <c r="F15" s="4"/>
      <c r="G15" s="4"/>
      <c r="H15" s="4"/>
      <c r="I15" s="4" t="s">
        <v>8</v>
      </c>
      <c r="J15" s="109"/>
      <c r="K15" s="4"/>
      <c r="L15" s="4"/>
      <c r="M15" s="4"/>
      <c r="N15" s="4" t="s">
        <v>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74">
        <f t="shared" si="2"/>
        <v>2</v>
      </c>
      <c r="AK15" s="174">
        <f t="shared" si="0"/>
        <v>0</v>
      </c>
      <c r="AL15" s="174">
        <f t="shared" si="1"/>
        <v>0</v>
      </c>
      <c r="AM15" s="25"/>
      <c r="AN15" s="25"/>
      <c r="AO15" s="25"/>
    </row>
    <row r="16" spans="1:41" s="1" customFormat="1" ht="18.75">
      <c r="A16" s="190">
        <v>8</v>
      </c>
      <c r="B16" s="86" t="s">
        <v>945</v>
      </c>
      <c r="C16" s="87" t="s">
        <v>946</v>
      </c>
      <c r="D16" s="88" t="s">
        <v>107</v>
      </c>
      <c r="E16" s="4"/>
      <c r="F16" s="4"/>
      <c r="G16" s="4"/>
      <c r="H16" s="4"/>
      <c r="I16" s="4" t="s">
        <v>8</v>
      </c>
      <c r="J16" s="109"/>
      <c r="K16" s="4"/>
      <c r="L16" s="4"/>
      <c r="M16" s="4"/>
      <c r="N16" s="4"/>
      <c r="O16" s="4" t="s">
        <v>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74">
        <f t="shared" si="2"/>
        <v>2</v>
      </c>
      <c r="AK16" s="174">
        <f t="shared" si="0"/>
        <v>0</v>
      </c>
      <c r="AL16" s="174">
        <f t="shared" si="1"/>
        <v>0</v>
      </c>
      <c r="AM16" s="25"/>
      <c r="AN16" s="25"/>
      <c r="AO16" s="25"/>
    </row>
    <row r="17" spans="1:44" s="1" customFormat="1" ht="18.75">
      <c r="A17" s="190">
        <v>9</v>
      </c>
      <c r="B17" s="86" t="s">
        <v>713</v>
      </c>
      <c r="C17" s="87" t="s">
        <v>714</v>
      </c>
      <c r="D17" s="88" t="s">
        <v>65</v>
      </c>
      <c r="E17" s="4"/>
      <c r="F17" s="4"/>
      <c r="G17" s="4"/>
      <c r="H17" s="4"/>
      <c r="I17" s="4"/>
      <c r="J17" s="109"/>
      <c r="K17" s="4"/>
      <c r="L17" s="4"/>
      <c r="M17" s="4"/>
      <c r="N17" s="4"/>
      <c r="O17" s="4" t="s">
        <v>10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74">
        <f t="shared" si="2"/>
        <v>0</v>
      </c>
      <c r="AK17" s="174">
        <f t="shared" si="0"/>
        <v>0</v>
      </c>
      <c r="AL17" s="174">
        <f t="shared" si="1"/>
        <v>1</v>
      </c>
      <c r="AM17" s="25"/>
      <c r="AN17" s="25"/>
      <c r="AO17" s="25"/>
    </row>
    <row r="18" spans="1:44" s="1" customFormat="1" ht="18.75">
      <c r="A18" s="190">
        <v>10</v>
      </c>
      <c r="B18" s="86" t="s">
        <v>715</v>
      </c>
      <c r="C18" s="87" t="s">
        <v>115</v>
      </c>
      <c r="D18" s="88" t="s">
        <v>716</v>
      </c>
      <c r="E18" s="4"/>
      <c r="F18" s="4"/>
      <c r="G18" s="4"/>
      <c r="H18" s="4"/>
      <c r="I18" s="4"/>
      <c r="J18" s="10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74">
        <f t="shared" si="2"/>
        <v>0</v>
      </c>
      <c r="AK18" s="174">
        <f t="shared" si="0"/>
        <v>0</v>
      </c>
      <c r="AL18" s="174">
        <f t="shared" si="1"/>
        <v>0</v>
      </c>
      <c r="AM18" s="25"/>
      <c r="AN18" s="25"/>
      <c r="AO18" s="25"/>
    </row>
    <row r="19" spans="1:44" s="1" customFormat="1" ht="18.75">
      <c r="A19" s="190">
        <v>11</v>
      </c>
      <c r="B19" s="86" t="s">
        <v>947</v>
      </c>
      <c r="C19" s="87" t="s">
        <v>948</v>
      </c>
      <c r="D19" s="88" t="s">
        <v>116</v>
      </c>
      <c r="E19" s="4"/>
      <c r="F19" s="4"/>
      <c r="G19" s="4" t="s">
        <v>8</v>
      </c>
      <c r="H19" s="4"/>
      <c r="I19" s="4"/>
      <c r="J19" s="10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74">
        <f t="shared" si="2"/>
        <v>1</v>
      </c>
      <c r="AK19" s="174">
        <f t="shared" si="0"/>
        <v>0</v>
      </c>
      <c r="AL19" s="174">
        <f t="shared" si="1"/>
        <v>0</v>
      </c>
      <c r="AM19" s="25"/>
      <c r="AN19" s="25"/>
      <c r="AO19" s="25"/>
    </row>
    <row r="20" spans="1:44" s="1" customFormat="1" ht="18.75">
      <c r="A20" s="190">
        <v>12</v>
      </c>
      <c r="B20" s="86" t="s">
        <v>949</v>
      </c>
      <c r="C20" s="87" t="s">
        <v>950</v>
      </c>
      <c r="D20" s="88" t="s">
        <v>908</v>
      </c>
      <c r="E20" s="4"/>
      <c r="F20" s="4"/>
      <c r="G20" s="4"/>
      <c r="H20" s="4"/>
      <c r="I20" s="4" t="s">
        <v>8</v>
      </c>
      <c r="J20" s="10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4">
        <f t="shared" si="2"/>
        <v>1</v>
      </c>
      <c r="AK20" s="174">
        <f t="shared" si="0"/>
        <v>0</v>
      </c>
      <c r="AL20" s="174">
        <f t="shared" si="1"/>
        <v>0</v>
      </c>
      <c r="AM20" s="27"/>
      <c r="AN20" s="26"/>
      <c r="AO20" s="26"/>
      <c r="AP20" s="33"/>
      <c r="AQ20"/>
      <c r="AR20"/>
    </row>
    <row r="21" spans="1:44" s="1" customFormat="1" ht="18.75">
      <c r="A21" s="190">
        <v>13</v>
      </c>
      <c r="B21" s="86" t="s">
        <v>951</v>
      </c>
      <c r="C21" s="87" t="s">
        <v>952</v>
      </c>
      <c r="D21" s="88" t="s">
        <v>396</v>
      </c>
      <c r="E21" s="4"/>
      <c r="F21" s="4"/>
      <c r="G21" s="4"/>
      <c r="H21" s="4"/>
      <c r="I21" s="4" t="s">
        <v>10</v>
      </c>
      <c r="J21" s="10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74">
        <f t="shared" si="2"/>
        <v>0</v>
      </c>
      <c r="AK21" s="174">
        <f t="shared" si="0"/>
        <v>0</v>
      </c>
      <c r="AL21" s="174">
        <f t="shared" si="1"/>
        <v>1</v>
      </c>
      <c r="AM21" s="27"/>
      <c r="AN21" s="25"/>
      <c r="AO21" s="25"/>
    </row>
    <row r="22" spans="1:44" s="1" customFormat="1" ht="18.75">
      <c r="A22" s="190">
        <v>14</v>
      </c>
      <c r="B22" s="86" t="s">
        <v>953</v>
      </c>
      <c r="C22" s="87" t="s">
        <v>70</v>
      </c>
      <c r="D22" s="88" t="s">
        <v>91</v>
      </c>
      <c r="E22" s="4"/>
      <c r="F22" s="4"/>
      <c r="G22" s="4"/>
      <c r="H22" s="4"/>
      <c r="I22" s="4" t="s">
        <v>8</v>
      </c>
      <c r="J22" s="10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74">
        <f t="shared" si="2"/>
        <v>1</v>
      </c>
      <c r="AK22" s="174">
        <f t="shared" si="0"/>
        <v>0</v>
      </c>
      <c r="AL22" s="174">
        <f t="shared" si="1"/>
        <v>0</v>
      </c>
    </row>
    <row r="23" spans="1:44" s="1" customFormat="1" ht="18.75">
      <c r="A23" s="190">
        <v>15</v>
      </c>
      <c r="B23" s="86" t="s">
        <v>728</v>
      </c>
      <c r="C23" s="87" t="s">
        <v>720</v>
      </c>
      <c r="D23" s="88" t="s">
        <v>313</v>
      </c>
      <c r="E23" s="4"/>
      <c r="F23" s="4"/>
      <c r="G23" s="4"/>
      <c r="H23" s="4"/>
      <c r="I23" s="4"/>
      <c r="J23" s="10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74">
        <f t="shared" si="2"/>
        <v>0</v>
      </c>
      <c r="AK23" s="174">
        <f t="shared" si="0"/>
        <v>0</v>
      </c>
      <c r="AL23" s="174">
        <f t="shared" si="1"/>
        <v>0</v>
      </c>
    </row>
    <row r="24" spans="1:44" s="1" customFormat="1" ht="21">
      <c r="A24" s="190">
        <v>16</v>
      </c>
      <c r="B24" s="86" t="s">
        <v>729</v>
      </c>
      <c r="C24" s="87" t="s">
        <v>730</v>
      </c>
      <c r="D24" s="88" t="s">
        <v>731</v>
      </c>
      <c r="E24" s="4"/>
      <c r="F24" s="4"/>
      <c r="G24" s="4"/>
      <c r="H24" s="4"/>
      <c r="I24" s="4"/>
      <c r="J24" s="10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74">
        <f t="shared" si="2"/>
        <v>0</v>
      </c>
      <c r="AK24" s="174">
        <f t="shared" si="0"/>
        <v>0</v>
      </c>
      <c r="AL24" s="174">
        <f t="shared" si="1"/>
        <v>0</v>
      </c>
      <c r="AM24" s="219"/>
      <c r="AN24" s="220"/>
    </row>
    <row r="25" spans="1:44" s="1" customFormat="1" ht="18.75">
      <c r="A25" s="190">
        <v>17</v>
      </c>
      <c r="B25" s="86" t="s">
        <v>734</v>
      </c>
      <c r="C25" s="87" t="s">
        <v>46</v>
      </c>
      <c r="D25" s="88" t="s">
        <v>57</v>
      </c>
      <c r="E25" s="4"/>
      <c r="F25" s="4"/>
      <c r="G25" s="4"/>
      <c r="H25" s="4"/>
      <c r="I25" s="4"/>
      <c r="J25" s="10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74">
        <f t="shared" si="2"/>
        <v>0</v>
      </c>
      <c r="AK25" s="174">
        <f t="shared" si="0"/>
        <v>0</v>
      </c>
      <c r="AL25" s="174">
        <f t="shared" si="1"/>
        <v>0</v>
      </c>
      <c r="AM25" s="25"/>
      <c r="AN25" s="25"/>
    </row>
    <row r="26" spans="1:44" s="1" customFormat="1" ht="18.75">
      <c r="A26" s="190">
        <v>18</v>
      </c>
      <c r="B26" s="86" t="s">
        <v>956</v>
      </c>
      <c r="C26" s="87" t="s">
        <v>957</v>
      </c>
      <c r="D26" s="88" t="s">
        <v>58</v>
      </c>
      <c r="E26" s="4"/>
      <c r="F26" s="4"/>
      <c r="G26" s="4"/>
      <c r="H26" s="4"/>
      <c r="I26" s="4"/>
      <c r="J26" s="10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74">
        <f t="shared" si="2"/>
        <v>0</v>
      </c>
      <c r="AK26" s="174">
        <f t="shared" si="0"/>
        <v>0</v>
      </c>
      <c r="AL26" s="174">
        <f t="shared" si="1"/>
        <v>0</v>
      </c>
      <c r="AM26" s="25"/>
      <c r="AN26" s="25"/>
    </row>
    <row r="27" spans="1:44" s="1" customFormat="1" ht="18.75">
      <c r="A27" s="190">
        <v>19</v>
      </c>
      <c r="B27" s="86" t="s">
        <v>741</v>
      </c>
      <c r="C27" s="87" t="s">
        <v>742</v>
      </c>
      <c r="D27" s="88" t="s">
        <v>743</v>
      </c>
      <c r="E27" s="4"/>
      <c r="F27" s="4"/>
      <c r="G27" s="4"/>
      <c r="H27" s="4"/>
      <c r="I27" s="4"/>
      <c r="J27" s="10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4">
        <f t="shared" si="2"/>
        <v>0</v>
      </c>
      <c r="AK27" s="174">
        <f t="shared" si="0"/>
        <v>0</v>
      </c>
      <c r="AL27" s="174">
        <f t="shared" si="1"/>
        <v>0</v>
      </c>
      <c r="AM27" s="25"/>
      <c r="AN27" s="25"/>
    </row>
    <row r="28" spans="1:44" s="1" customFormat="1" ht="18.75">
      <c r="A28" s="190">
        <v>20</v>
      </c>
      <c r="B28" s="86" t="s">
        <v>958</v>
      </c>
      <c r="C28" s="87" t="s">
        <v>959</v>
      </c>
      <c r="D28" s="88" t="s">
        <v>122</v>
      </c>
      <c r="E28" s="4"/>
      <c r="F28" s="4"/>
      <c r="G28" s="4"/>
      <c r="H28" s="4"/>
      <c r="I28" s="4"/>
      <c r="J28" s="10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4">
        <f t="shared" si="2"/>
        <v>0</v>
      </c>
      <c r="AK28" s="174">
        <f t="shared" si="0"/>
        <v>0</v>
      </c>
      <c r="AL28" s="174">
        <f t="shared" si="1"/>
        <v>0</v>
      </c>
      <c r="AM28" s="25"/>
      <c r="AN28" s="25"/>
    </row>
    <row r="29" spans="1:44" s="1" customFormat="1" ht="18.75">
      <c r="A29" s="190">
        <v>21</v>
      </c>
      <c r="B29" s="86" t="s">
        <v>960</v>
      </c>
      <c r="C29" s="87" t="s">
        <v>961</v>
      </c>
      <c r="D29" s="88" t="s">
        <v>59</v>
      </c>
      <c r="E29" s="4"/>
      <c r="F29" s="4"/>
      <c r="G29" s="4"/>
      <c r="H29" s="4"/>
      <c r="I29" s="4"/>
      <c r="J29" s="109"/>
      <c r="K29" s="4"/>
      <c r="L29" s="4"/>
      <c r="M29" s="4"/>
      <c r="N29" s="4" t="s">
        <v>8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4">
        <f t="shared" si="2"/>
        <v>1</v>
      </c>
      <c r="AK29" s="174">
        <f t="shared" si="0"/>
        <v>0</v>
      </c>
      <c r="AL29" s="174">
        <f t="shared" si="1"/>
        <v>0</v>
      </c>
      <c r="AM29" s="25"/>
      <c r="AN29" s="25"/>
    </row>
    <row r="30" spans="1:44" s="1" customFormat="1" ht="18.75">
      <c r="A30" s="190">
        <v>22</v>
      </c>
      <c r="B30" s="86" t="s">
        <v>744</v>
      </c>
      <c r="C30" s="87" t="s">
        <v>36</v>
      </c>
      <c r="D30" s="88" t="s">
        <v>59</v>
      </c>
      <c r="E30" s="4"/>
      <c r="F30" s="4"/>
      <c r="G30" s="4"/>
      <c r="H30" s="4"/>
      <c r="I30" s="4"/>
      <c r="J30" s="10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74">
        <f t="shared" si="2"/>
        <v>0</v>
      </c>
      <c r="AK30" s="174">
        <f t="shared" si="0"/>
        <v>0</v>
      </c>
      <c r="AL30" s="174">
        <f t="shared" si="1"/>
        <v>0</v>
      </c>
      <c r="AM30" s="25"/>
      <c r="AN30" s="25"/>
    </row>
    <row r="31" spans="1:44" s="1" customFormat="1" ht="18.75">
      <c r="A31" s="190">
        <v>23</v>
      </c>
      <c r="B31" s="86" t="s">
        <v>962</v>
      </c>
      <c r="C31" s="87" t="s">
        <v>963</v>
      </c>
      <c r="D31" s="88" t="s">
        <v>360</v>
      </c>
      <c r="E31" s="95"/>
      <c r="F31" s="85"/>
      <c r="G31" s="89"/>
      <c r="H31" s="89"/>
      <c r="I31" s="85"/>
      <c r="J31" s="89"/>
      <c r="K31" s="85"/>
      <c r="L31" s="89"/>
      <c r="M31" s="85"/>
      <c r="N31" s="89"/>
      <c r="O31" s="89"/>
      <c r="P31" s="89"/>
      <c r="Q31" s="89"/>
      <c r="R31" s="89"/>
      <c r="S31" s="89"/>
      <c r="T31" s="89"/>
      <c r="U31" s="89"/>
      <c r="V31" s="89"/>
      <c r="W31" s="85"/>
      <c r="X31" s="85"/>
      <c r="Y31" s="85"/>
      <c r="Z31" s="89"/>
      <c r="AA31" s="85"/>
      <c r="AB31" s="89"/>
      <c r="AC31" s="85"/>
      <c r="AD31" s="89"/>
      <c r="AE31" s="89"/>
      <c r="AF31" s="89"/>
      <c r="AG31" s="89"/>
      <c r="AH31" s="89"/>
      <c r="AI31" s="89"/>
      <c r="AJ31" s="174">
        <f>COUNTIF(E31:AI31,"K")+2*COUNTIF(E31:AI31,"2K")+COUNTIF(E31:AI31,"TK")+COUNTIF(E31:AI31,"KT")</f>
        <v>0</v>
      </c>
      <c r="AK31" s="174">
        <f t="shared" si="0"/>
        <v>0</v>
      </c>
      <c r="AL31" s="174">
        <f t="shared" si="1"/>
        <v>0</v>
      </c>
      <c r="AM31" s="25"/>
      <c r="AN31" s="25"/>
    </row>
    <row r="32" spans="1:44" s="1" customFormat="1" ht="18.75">
      <c r="A32" s="190">
        <v>24</v>
      </c>
      <c r="B32" s="86" t="s">
        <v>964</v>
      </c>
      <c r="C32" s="87" t="s">
        <v>965</v>
      </c>
      <c r="D32" s="88" t="s">
        <v>72</v>
      </c>
      <c r="E32" s="95"/>
      <c r="F32" s="85"/>
      <c r="G32" s="89"/>
      <c r="H32" s="89"/>
      <c r="I32" s="85"/>
      <c r="J32" s="89"/>
      <c r="K32" s="85"/>
      <c r="L32" s="89"/>
      <c r="M32" s="85"/>
      <c r="N32" s="89"/>
      <c r="O32" s="89"/>
      <c r="P32" s="89"/>
      <c r="Q32" s="89"/>
      <c r="R32" s="89"/>
      <c r="S32" s="89"/>
      <c r="T32" s="89"/>
      <c r="U32" s="89"/>
      <c r="V32" s="89"/>
      <c r="W32" s="85"/>
      <c r="X32" s="85"/>
      <c r="Y32" s="85"/>
      <c r="Z32" s="89"/>
      <c r="AA32" s="85"/>
      <c r="AB32" s="89"/>
      <c r="AC32" s="85"/>
      <c r="AD32" s="89"/>
      <c r="AE32" s="89"/>
      <c r="AF32" s="89"/>
      <c r="AG32" s="89"/>
      <c r="AH32" s="89"/>
      <c r="AI32" s="89"/>
      <c r="AJ32" s="174">
        <f t="shared" ref="AJ32:AJ37" si="3">COUNTIF(E32:AI32,"K")+2*COUNTIF(E32:AI32,"2K")+COUNTIF(E32:AI32,"TK")+COUNTIF(E32:AI32,"KT")</f>
        <v>0</v>
      </c>
      <c r="AK32" s="174">
        <f t="shared" si="0"/>
        <v>0</v>
      </c>
      <c r="AL32" s="174">
        <f t="shared" si="1"/>
        <v>0</v>
      </c>
      <c r="AM32" s="25"/>
      <c r="AN32" s="25"/>
    </row>
    <row r="33" spans="1:40" s="1" customFormat="1" ht="18.75">
      <c r="A33" s="190">
        <v>25</v>
      </c>
      <c r="B33" s="86" t="s">
        <v>754</v>
      </c>
      <c r="C33" s="87" t="s">
        <v>368</v>
      </c>
      <c r="D33" s="88" t="s">
        <v>81</v>
      </c>
      <c r="E33" s="47"/>
      <c r="F33" s="151"/>
      <c r="G33" s="8"/>
      <c r="H33" s="8"/>
      <c r="I33" s="151"/>
      <c r="J33" s="8"/>
      <c r="K33" s="151"/>
      <c r="L33" s="8"/>
      <c r="M33" s="151"/>
      <c r="N33" s="8"/>
      <c r="O33" s="8" t="s">
        <v>8</v>
      </c>
      <c r="P33" s="8"/>
      <c r="Q33" s="8"/>
      <c r="R33" s="8"/>
      <c r="S33" s="8"/>
      <c r="T33" s="8"/>
      <c r="U33" s="8"/>
      <c r="V33" s="8"/>
      <c r="W33" s="151"/>
      <c r="X33" s="151"/>
      <c r="Y33" s="151"/>
      <c r="Z33" s="8"/>
      <c r="AA33" s="151"/>
      <c r="AB33" s="8"/>
      <c r="AC33" s="151"/>
      <c r="AD33" s="8"/>
      <c r="AE33" s="8"/>
      <c r="AF33" s="8"/>
      <c r="AG33" s="8"/>
      <c r="AH33" s="8"/>
      <c r="AI33" s="8"/>
      <c r="AJ33" s="174">
        <f t="shared" si="3"/>
        <v>1</v>
      </c>
      <c r="AK33" s="174">
        <f t="shared" si="0"/>
        <v>0</v>
      </c>
      <c r="AL33" s="174">
        <f t="shared" si="1"/>
        <v>0</v>
      </c>
      <c r="AM33" s="25"/>
      <c r="AN33" s="25"/>
    </row>
    <row r="34" spans="1:40" s="1" customFormat="1" ht="18.75">
      <c r="A34" s="190">
        <v>26</v>
      </c>
      <c r="B34" s="86" t="s">
        <v>755</v>
      </c>
      <c r="C34" s="87" t="s">
        <v>756</v>
      </c>
      <c r="D34" s="88" t="s">
        <v>81</v>
      </c>
      <c r="E34" s="47"/>
      <c r="F34" s="151"/>
      <c r="G34" s="8"/>
      <c r="H34" s="8"/>
      <c r="I34" s="151"/>
      <c r="J34" s="8"/>
      <c r="K34" s="151"/>
      <c r="L34" s="8"/>
      <c r="M34" s="151"/>
      <c r="N34" s="8"/>
      <c r="O34" s="8" t="s">
        <v>10</v>
      </c>
      <c r="P34" s="8"/>
      <c r="Q34" s="8"/>
      <c r="R34" s="8"/>
      <c r="S34" s="8"/>
      <c r="T34" s="8"/>
      <c r="U34" s="8"/>
      <c r="V34" s="8"/>
      <c r="W34" s="151"/>
      <c r="X34" s="151"/>
      <c r="Y34" s="151"/>
      <c r="Z34" s="8"/>
      <c r="AA34" s="151"/>
      <c r="AB34" s="8"/>
      <c r="AC34" s="151"/>
      <c r="AD34" s="8"/>
      <c r="AE34" s="8"/>
      <c r="AF34" s="8"/>
      <c r="AG34" s="8"/>
      <c r="AH34" s="8"/>
      <c r="AI34" s="8"/>
      <c r="AJ34" s="174">
        <f t="shared" si="3"/>
        <v>0</v>
      </c>
      <c r="AK34" s="174">
        <f t="shared" si="0"/>
        <v>0</v>
      </c>
      <c r="AL34" s="174">
        <f t="shared" si="1"/>
        <v>1</v>
      </c>
      <c r="AM34" s="25"/>
      <c r="AN34" s="25"/>
    </row>
    <row r="35" spans="1:40" s="1" customFormat="1" ht="18.75">
      <c r="A35" s="190">
        <v>26</v>
      </c>
      <c r="B35" s="86" t="s">
        <v>758</v>
      </c>
      <c r="C35" s="87" t="s">
        <v>760</v>
      </c>
      <c r="D35" s="88" t="s">
        <v>102</v>
      </c>
      <c r="E35" s="95"/>
      <c r="F35" s="85"/>
      <c r="G35" s="89"/>
      <c r="H35" s="89"/>
      <c r="I35" s="85"/>
      <c r="J35" s="89"/>
      <c r="K35" s="85"/>
      <c r="L35" s="89"/>
      <c r="M35" s="85"/>
      <c r="N35" s="89"/>
      <c r="O35" s="89"/>
      <c r="P35" s="89"/>
      <c r="Q35" s="89"/>
      <c r="R35" s="89"/>
      <c r="S35" s="89"/>
      <c r="T35" s="89"/>
      <c r="U35" s="89"/>
      <c r="V35" s="89"/>
      <c r="W35" s="85"/>
      <c r="X35" s="85"/>
      <c r="Y35" s="85"/>
      <c r="Z35" s="89"/>
      <c r="AA35" s="85"/>
      <c r="AB35" s="89"/>
      <c r="AC35" s="85"/>
      <c r="AD35" s="89"/>
      <c r="AE35" s="89"/>
      <c r="AF35" s="89"/>
      <c r="AG35" s="89"/>
      <c r="AH35" s="89"/>
      <c r="AI35" s="89"/>
      <c r="AJ35" s="97"/>
      <c r="AK35" s="97"/>
      <c r="AL35" s="97"/>
      <c r="AM35" s="25"/>
      <c r="AN35" s="25"/>
    </row>
    <row r="36" spans="1:40" s="1" customFormat="1" ht="18.75">
      <c r="A36" s="80"/>
      <c r="B36" s="86"/>
      <c r="C36" s="87" t="s">
        <v>708</v>
      </c>
      <c r="D36" s="88" t="s">
        <v>26</v>
      </c>
      <c r="E36" s="95"/>
      <c r="F36" s="85"/>
      <c r="G36" s="89"/>
      <c r="H36" s="89"/>
      <c r="I36" s="85"/>
      <c r="J36" s="89"/>
      <c r="K36" s="85"/>
      <c r="L36" s="89"/>
      <c r="M36" s="85"/>
      <c r="N36" s="89"/>
      <c r="O36" s="89"/>
      <c r="P36" s="89"/>
      <c r="Q36" s="89"/>
      <c r="R36" s="89"/>
      <c r="S36" s="89"/>
      <c r="T36" s="89"/>
      <c r="U36" s="89"/>
      <c r="V36" s="89"/>
      <c r="W36" s="85"/>
      <c r="X36" s="85"/>
      <c r="Y36" s="85"/>
      <c r="Z36" s="89"/>
      <c r="AA36" s="85"/>
      <c r="AB36" s="89"/>
      <c r="AC36" s="85"/>
      <c r="AD36" s="89"/>
      <c r="AE36" s="89"/>
      <c r="AF36" s="89"/>
      <c r="AG36" s="89"/>
      <c r="AH36" s="89"/>
      <c r="AI36" s="89"/>
      <c r="AJ36" s="97"/>
      <c r="AK36" s="97"/>
      <c r="AL36" s="97"/>
      <c r="AM36" s="25"/>
      <c r="AN36" s="25"/>
    </row>
    <row r="37" spans="1:40" ht="18.75">
      <c r="A37" s="190">
        <v>27</v>
      </c>
      <c r="B37" s="86"/>
      <c r="C37" s="87" t="s">
        <v>967</v>
      </c>
      <c r="D37" s="88" t="s">
        <v>53</v>
      </c>
      <c r="E37" s="47"/>
      <c r="F37" s="151"/>
      <c r="G37" s="8"/>
      <c r="H37" s="8"/>
      <c r="I37" s="151"/>
      <c r="J37" s="8"/>
      <c r="K37" s="151"/>
      <c r="L37" s="8"/>
      <c r="M37" s="151"/>
      <c r="N37" s="8"/>
      <c r="O37" s="8" t="s">
        <v>9</v>
      </c>
      <c r="P37" s="8"/>
      <c r="Q37" s="8"/>
      <c r="R37" s="8"/>
      <c r="S37" s="8"/>
      <c r="T37" s="8"/>
      <c r="U37" s="8"/>
      <c r="V37" s="8"/>
      <c r="W37" s="151"/>
      <c r="X37" s="151"/>
      <c r="Y37" s="151"/>
      <c r="Z37" s="8"/>
      <c r="AA37" s="151"/>
      <c r="AB37" s="8"/>
      <c r="AC37" s="151"/>
      <c r="AD37" s="8"/>
      <c r="AE37" s="8"/>
      <c r="AF37" s="8"/>
      <c r="AG37" s="8"/>
      <c r="AH37" s="8"/>
      <c r="AI37" s="8"/>
      <c r="AJ37" s="174">
        <f t="shared" si="3"/>
        <v>0</v>
      </c>
      <c r="AK37" s="174">
        <f t="shared" si="0"/>
        <v>1</v>
      </c>
      <c r="AL37" s="174">
        <f t="shared" si="1"/>
        <v>0</v>
      </c>
    </row>
    <row r="38" spans="1:40" ht="20.25">
      <c r="A38" s="221" t="s">
        <v>12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177">
        <f>SUM(AJ9:AJ37)</f>
        <v>11</v>
      </c>
      <c r="AK38" s="177">
        <f>SUM(AK9:AK37)</f>
        <v>1</v>
      </c>
      <c r="AL38" s="177">
        <f>SUM(AL9:AL37)</f>
        <v>3</v>
      </c>
    </row>
    <row r="39" spans="1:40" ht="18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</row>
    <row r="40" spans="1:40" ht="20.25">
      <c r="A40" s="222" t="s">
        <v>13</v>
      </c>
      <c r="B40" s="222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4"/>
      <c r="AJ40" s="28" t="s">
        <v>14</v>
      </c>
      <c r="AK40" s="28" t="s">
        <v>15</v>
      </c>
      <c r="AL40" s="28" t="s">
        <v>16</v>
      </c>
    </row>
    <row r="41" spans="1:40">
      <c r="A41" s="174" t="s">
        <v>5</v>
      </c>
      <c r="B41" s="176"/>
      <c r="C41" s="214" t="s">
        <v>7</v>
      </c>
      <c r="D41" s="21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</row>
    <row r="42" spans="1:40" ht="18.75">
      <c r="A42" s="174">
        <v>1</v>
      </c>
      <c r="B42" s="86" t="s">
        <v>931</v>
      </c>
      <c r="C42" s="87" t="s">
        <v>36</v>
      </c>
      <c r="D42" s="88" t="s">
        <v>74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</row>
    <row r="43" spans="1:40" ht="18.75">
      <c r="A43" s="174">
        <v>2</v>
      </c>
      <c r="B43" s="86" t="s">
        <v>932</v>
      </c>
      <c r="C43" s="87" t="s">
        <v>933</v>
      </c>
      <c r="D43" s="88" t="s">
        <v>934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2">
        <f t="shared" ref="AJ43:AJ70" si="4">COUNTIF(E43:AI43,"BT")</f>
        <v>0</v>
      </c>
      <c r="AK43" s="32">
        <f t="shared" ref="AK43:AK70" si="5">COUNTIF(F43:AJ43,"D")</f>
        <v>0</v>
      </c>
      <c r="AL43" s="32">
        <f t="shared" ref="AL43:AL70" si="6">COUNTIF(G43:AK43,"ĐP")</f>
        <v>0</v>
      </c>
    </row>
    <row r="44" spans="1:40" ht="18.75">
      <c r="A44" s="174">
        <v>3</v>
      </c>
      <c r="B44" s="86" t="s">
        <v>703</v>
      </c>
      <c r="C44" s="87" t="s">
        <v>108</v>
      </c>
      <c r="D44" s="88" t="s">
        <v>166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2">
        <f t="shared" si="4"/>
        <v>0</v>
      </c>
      <c r="AK44" s="32">
        <f t="shared" si="5"/>
        <v>0</v>
      </c>
      <c r="AL44" s="32">
        <f t="shared" si="6"/>
        <v>0</v>
      </c>
    </row>
    <row r="45" spans="1:40" ht="18.75">
      <c r="A45" s="174">
        <v>4</v>
      </c>
      <c r="B45" s="86" t="s">
        <v>935</v>
      </c>
      <c r="C45" s="87" t="s">
        <v>936</v>
      </c>
      <c r="D45" s="88" t="s">
        <v>168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2">
        <f t="shared" si="4"/>
        <v>0</v>
      </c>
      <c r="AK45" s="32">
        <f t="shared" si="5"/>
        <v>0</v>
      </c>
      <c r="AL45" s="32">
        <f t="shared" si="6"/>
        <v>0</v>
      </c>
    </row>
    <row r="46" spans="1:40" ht="18.75">
      <c r="A46" s="174">
        <v>5</v>
      </c>
      <c r="B46" s="86" t="s">
        <v>937</v>
      </c>
      <c r="C46" s="87" t="s">
        <v>938</v>
      </c>
      <c r="D46" s="88" t="s">
        <v>168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2">
        <f t="shared" si="4"/>
        <v>0</v>
      </c>
      <c r="AK46" s="32">
        <f t="shared" si="5"/>
        <v>0</v>
      </c>
      <c r="AL46" s="32">
        <f t="shared" si="6"/>
        <v>0</v>
      </c>
    </row>
    <row r="47" spans="1:40" ht="18.75">
      <c r="A47" s="174">
        <v>6</v>
      </c>
      <c r="B47" s="86" t="s">
        <v>939</v>
      </c>
      <c r="C47" s="87" t="s">
        <v>940</v>
      </c>
      <c r="D47" s="88" t="s">
        <v>88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2">
        <f t="shared" si="4"/>
        <v>0</v>
      </c>
      <c r="AK47" s="32">
        <f t="shared" si="5"/>
        <v>0</v>
      </c>
      <c r="AL47" s="32">
        <f t="shared" si="6"/>
        <v>0</v>
      </c>
    </row>
    <row r="48" spans="1:40" ht="18.75">
      <c r="A48" s="174">
        <v>7</v>
      </c>
      <c r="B48" s="86" t="s">
        <v>941</v>
      </c>
      <c r="C48" s="87" t="s">
        <v>942</v>
      </c>
      <c r="D48" s="88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32">
        <f t="shared" si="4"/>
        <v>0</v>
      </c>
      <c r="AK48" s="32">
        <f t="shared" si="5"/>
        <v>0</v>
      </c>
      <c r="AL48" s="32">
        <f t="shared" si="6"/>
        <v>0</v>
      </c>
    </row>
    <row r="49" spans="1:38" ht="18.75">
      <c r="A49" s="174">
        <v>8</v>
      </c>
      <c r="B49" s="86" t="s">
        <v>943</v>
      </c>
      <c r="C49" s="87" t="s">
        <v>944</v>
      </c>
      <c r="D49" s="88" t="s">
        <v>127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2">
        <f t="shared" si="4"/>
        <v>0</v>
      </c>
      <c r="AK49" s="32">
        <f t="shared" si="5"/>
        <v>0</v>
      </c>
      <c r="AL49" s="32">
        <f t="shared" si="6"/>
        <v>0</v>
      </c>
    </row>
    <row r="50" spans="1:38" ht="18.75">
      <c r="A50" s="174">
        <v>9</v>
      </c>
      <c r="B50" s="86" t="s">
        <v>945</v>
      </c>
      <c r="C50" s="87" t="s">
        <v>946</v>
      </c>
      <c r="D50" s="88" t="s">
        <v>107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2">
        <f t="shared" si="4"/>
        <v>0</v>
      </c>
      <c r="AK50" s="32">
        <f t="shared" si="5"/>
        <v>0</v>
      </c>
      <c r="AL50" s="32">
        <f t="shared" si="6"/>
        <v>0</v>
      </c>
    </row>
    <row r="51" spans="1:38" ht="18.75">
      <c r="A51" s="174">
        <v>10</v>
      </c>
      <c r="B51" s="86" t="s">
        <v>713</v>
      </c>
      <c r="C51" s="87" t="s">
        <v>714</v>
      </c>
      <c r="D51" s="88" t="s">
        <v>65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2">
        <f t="shared" si="4"/>
        <v>0</v>
      </c>
      <c r="AK51" s="32">
        <f t="shared" si="5"/>
        <v>0</v>
      </c>
      <c r="AL51" s="32">
        <f t="shared" si="6"/>
        <v>0</v>
      </c>
    </row>
    <row r="52" spans="1:38" ht="18.75">
      <c r="A52" s="174">
        <v>11</v>
      </c>
      <c r="B52" s="86" t="s">
        <v>715</v>
      </c>
      <c r="C52" s="87" t="s">
        <v>115</v>
      </c>
      <c r="D52" s="88" t="s">
        <v>716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2">
        <f t="shared" si="4"/>
        <v>0</v>
      </c>
      <c r="AK52" s="32">
        <f t="shared" si="5"/>
        <v>0</v>
      </c>
      <c r="AL52" s="32">
        <f t="shared" si="6"/>
        <v>0</v>
      </c>
    </row>
    <row r="53" spans="1:38" ht="18.75">
      <c r="A53" s="174">
        <v>12</v>
      </c>
      <c r="B53" s="86" t="s">
        <v>947</v>
      </c>
      <c r="C53" s="87" t="s">
        <v>948</v>
      </c>
      <c r="D53" s="88" t="s">
        <v>116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2">
        <f t="shared" si="4"/>
        <v>0</v>
      </c>
      <c r="AK53" s="32">
        <f t="shared" si="5"/>
        <v>0</v>
      </c>
      <c r="AL53" s="32">
        <f t="shared" si="6"/>
        <v>0</v>
      </c>
    </row>
    <row r="54" spans="1:38" ht="18.75">
      <c r="A54" s="174">
        <v>13</v>
      </c>
      <c r="B54" s="86" t="s">
        <v>949</v>
      </c>
      <c r="C54" s="87" t="s">
        <v>950</v>
      </c>
      <c r="D54" s="88" t="s">
        <v>908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2">
        <f t="shared" si="4"/>
        <v>0</v>
      </c>
      <c r="AK54" s="32">
        <f t="shared" si="5"/>
        <v>0</v>
      </c>
      <c r="AL54" s="32">
        <f t="shared" si="6"/>
        <v>0</v>
      </c>
    </row>
    <row r="55" spans="1:38" ht="18.75">
      <c r="A55" s="174">
        <v>14</v>
      </c>
      <c r="B55" s="86" t="s">
        <v>951</v>
      </c>
      <c r="C55" s="87" t="s">
        <v>952</v>
      </c>
      <c r="D55" s="88" t="s">
        <v>396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32">
        <f t="shared" si="4"/>
        <v>0</v>
      </c>
      <c r="AK55" s="32">
        <f t="shared" si="5"/>
        <v>0</v>
      </c>
      <c r="AL55" s="32">
        <f t="shared" si="6"/>
        <v>0</v>
      </c>
    </row>
    <row r="56" spans="1:38" ht="18.75">
      <c r="A56" s="174">
        <v>15</v>
      </c>
      <c r="B56" s="86" t="s">
        <v>953</v>
      </c>
      <c r="C56" s="87" t="s">
        <v>70</v>
      </c>
      <c r="D56" s="88" t="s">
        <v>91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2">
        <f t="shared" si="4"/>
        <v>0</v>
      </c>
      <c r="AK56" s="32">
        <f t="shared" si="5"/>
        <v>0</v>
      </c>
      <c r="AL56" s="32">
        <f t="shared" si="6"/>
        <v>0</v>
      </c>
    </row>
    <row r="57" spans="1:38" ht="18.75">
      <c r="A57" s="174">
        <v>16</v>
      </c>
      <c r="B57" s="86" t="s">
        <v>728</v>
      </c>
      <c r="C57" s="87" t="s">
        <v>720</v>
      </c>
      <c r="D57" s="88" t="s">
        <v>313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32">
        <f t="shared" si="4"/>
        <v>0</v>
      </c>
      <c r="AK57" s="32">
        <f t="shared" si="5"/>
        <v>0</v>
      </c>
      <c r="AL57" s="32">
        <f t="shared" si="6"/>
        <v>0</v>
      </c>
    </row>
    <row r="58" spans="1:38" ht="18.75">
      <c r="A58" s="174">
        <v>17</v>
      </c>
      <c r="B58" s="86" t="s">
        <v>729</v>
      </c>
      <c r="C58" s="87" t="s">
        <v>730</v>
      </c>
      <c r="D58" s="88" t="s">
        <v>731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2">
        <f t="shared" si="4"/>
        <v>0</v>
      </c>
      <c r="AK58" s="32">
        <f t="shared" si="5"/>
        <v>0</v>
      </c>
      <c r="AL58" s="32">
        <f t="shared" si="6"/>
        <v>0</v>
      </c>
    </row>
    <row r="59" spans="1:38" ht="18.75">
      <c r="A59" s="174">
        <v>18</v>
      </c>
      <c r="B59" s="86" t="s">
        <v>734</v>
      </c>
      <c r="C59" s="87" t="s">
        <v>46</v>
      </c>
      <c r="D59" s="88" t="s">
        <v>57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2">
        <f t="shared" si="4"/>
        <v>0</v>
      </c>
      <c r="AK59" s="32">
        <f t="shared" si="5"/>
        <v>0</v>
      </c>
      <c r="AL59" s="32">
        <f t="shared" si="6"/>
        <v>0</v>
      </c>
    </row>
    <row r="60" spans="1:38" ht="18.75">
      <c r="A60" s="174">
        <v>19</v>
      </c>
      <c r="B60" s="86" t="s">
        <v>954</v>
      </c>
      <c r="C60" s="87" t="s">
        <v>101</v>
      </c>
      <c r="D60" s="88" t="s">
        <v>955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2">
        <f t="shared" si="4"/>
        <v>0</v>
      </c>
      <c r="AK60" s="32">
        <f t="shared" si="5"/>
        <v>0</v>
      </c>
      <c r="AL60" s="32">
        <f t="shared" si="6"/>
        <v>0</v>
      </c>
    </row>
    <row r="61" spans="1:38" ht="18.75">
      <c r="A61" s="174">
        <v>20</v>
      </c>
      <c r="B61" s="86" t="s">
        <v>956</v>
      </c>
      <c r="C61" s="87" t="s">
        <v>957</v>
      </c>
      <c r="D61" s="88" t="s">
        <v>58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2">
        <f t="shared" si="4"/>
        <v>0</v>
      </c>
      <c r="AK61" s="32">
        <f t="shared" si="5"/>
        <v>0</v>
      </c>
      <c r="AL61" s="32">
        <f t="shared" si="6"/>
        <v>0</v>
      </c>
    </row>
    <row r="62" spans="1:38" ht="18.75">
      <c r="A62" s="174">
        <v>21</v>
      </c>
      <c r="B62" s="86" t="s">
        <v>741</v>
      </c>
      <c r="C62" s="87" t="s">
        <v>742</v>
      </c>
      <c r="D62" s="88" t="s">
        <v>743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2">
        <f t="shared" si="4"/>
        <v>0</v>
      </c>
      <c r="AK62" s="32">
        <f t="shared" si="5"/>
        <v>0</v>
      </c>
      <c r="AL62" s="32">
        <f t="shared" si="6"/>
        <v>0</v>
      </c>
    </row>
    <row r="63" spans="1:38" ht="18.75">
      <c r="A63" s="174">
        <v>22</v>
      </c>
      <c r="B63" s="86" t="s">
        <v>958</v>
      </c>
      <c r="C63" s="87" t="s">
        <v>959</v>
      </c>
      <c r="D63" s="88" t="s">
        <v>122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2">
        <f t="shared" si="4"/>
        <v>0</v>
      </c>
      <c r="AK63" s="32">
        <f t="shared" si="5"/>
        <v>0</v>
      </c>
      <c r="AL63" s="32">
        <f t="shared" si="6"/>
        <v>0</v>
      </c>
    </row>
    <row r="64" spans="1:38" ht="18.75">
      <c r="A64" s="174">
        <v>23</v>
      </c>
      <c r="B64" s="86" t="s">
        <v>960</v>
      </c>
      <c r="C64" s="87" t="s">
        <v>961</v>
      </c>
      <c r="D64" s="88" t="s">
        <v>59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2">
        <f t="shared" si="4"/>
        <v>0</v>
      </c>
      <c r="AK64" s="32">
        <f t="shared" si="5"/>
        <v>0</v>
      </c>
      <c r="AL64" s="32">
        <f t="shared" si="6"/>
        <v>0</v>
      </c>
    </row>
    <row r="65" spans="1:38" ht="18.75">
      <c r="A65" s="174">
        <v>24</v>
      </c>
      <c r="B65" s="86" t="s">
        <v>744</v>
      </c>
      <c r="C65" s="87" t="s">
        <v>36</v>
      </c>
      <c r="D65" s="88" t="s">
        <v>59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2">
        <f t="shared" si="4"/>
        <v>0</v>
      </c>
      <c r="AK65" s="32">
        <f t="shared" si="5"/>
        <v>0</v>
      </c>
      <c r="AL65" s="32">
        <f t="shared" si="6"/>
        <v>0</v>
      </c>
    </row>
    <row r="66" spans="1:38" ht="18.75">
      <c r="A66" s="174">
        <v>25</v>
      </c>
      <c r="B66" s="86" t="s">
        <v>962</v>
      </c>
      <c r="C66" s="87" t="s">
        <v>963</v>
      </c>
      <c r="D66" s="88" t="s">
        <v>360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2">
        <f t="shared" si="4"/>
        <v>0</v>
      </c>
      <c r="AK66" s="32">
        <f t="shared" si="5"/>
        <v>0</v>
      </c>
      <c r="AL66" s="32">
        <f t="shared" si="6"/>
        <v>0</v>
      </c>
    </row>
    <row r="67" spans="1:38" ht="18.75">
      <c r="A67" s="174">
        <v>26</v>
      </c>
      <c r="B67" s="86" t="s">
        <v>964</v>
      </c>
      <c r="C67" s="87" t="s">
        <v>965</v>
      </c>
      <c r="D67" s="88" t="s">
        <v>72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2">
        <f t="shared" si="4"/>
        <v>0</v>
      </c>
      <c r="AK67" s="32">
        <f t="shared" si="5"/>
        <v>0</v>
      </c>
      <c r="AL67" s="32">
        <f t="shared" si="6"/>
        <v>0</v>
      </c>
    </row>
    <row r="68" spans="1:38" ht="18.75">
      <c r="A68" s="174">
        <v>27</v>
      </c>
      <c r="B68" s="86" t="s">
        <v>754</v>
      </c>
      <c r="C68" s="87" t="s">
        <v>368</v>
      </c>
      <c r="D68" s="88" t="s">
        <v>81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2">
        <f t="shared" si="4"/>
        <v>0</v>
      </c>
      <c r="AK68" s="32">
        <f t="shared" si="5"/>
        <v>0</v>
      </c>
      <c r="AL68" s="32">
        <f t="shared" si="6"/>
        <v>0</v>
      </c>
    </row>
    <row r="69" spans="1:38" ht="18.75">
      <c r="A69" s="174">
        <v>28</v>
      </c>
      <c r="B69" s="86" t="s">
        <v>755</v>
      </c>
      <c r="C69" s="87" t="s">
        <v>756</v>
      </c>
      <c r="D69" s="88" t="s">
        <v>81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2">
        <f t="shared" si="4"/>
        <v>0</v>
      </c>
      <c r="AK69" s="32">
        <f t="shared" si="5"/>
        <v>0</v>
      </c>
      <c r="AL69" s="32">
        <f t="shared" si="6"/>
        <v>0</v>
      </c>
    </row>
    <row r="70" spans="1:38" ht="18.75">
      <c r="A70" s="174">
        <v>29</v>
      </c>
      <c r="B70" s="86" t="s">
        <v>759</v>
      </c>
      <c r="C70" s="87" t="s">
        <v>760</v>
      </c>
      <c r="D70" s="88" t="s">
        <v>102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2">
        <f t="shared" si="4"/>
        <v>0</v>
      </c>
      <c r="AK70" s="32">
        <f t="shared" si="5"/>
        <v>0</v>
      </c>
      <c r="AL70" s="32">
        <f t="shared" si="6"/>
        <v>0</v>
      </c>
    </row>
    <row r="71" spans="1:38" ht="20.25">
      <c r="A71" s="221" t="s">
        <v>12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177" t="e">
        <f>SUM(#REF!)</f>
        <v>#REF!</v>
      </c>
      <c r="AK71" s="177" t="e">
        <f>SUM(#REF!)</f>
        <v>#REF!</v>
      </c>
      <c r="AL71" s="177" t="e">
        <f>SUM(#REF!)</f>
        <v>#REF!</v>
      </c>
    </row>
    <row r="72" spans="1:38" ht="19.5">
      <c r="A72" s="26"/>
      <c r="B72" s="26"/>
      <c r="C72" s="211"/>
      <c r="D72" s="211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9.5">
      <c r="C73" s="175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9.5">
      <c r="C74" s="175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9.5">
      <c r="C75" s="211"/>
      <c r="D75" s="211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19.5">
      <c r="C76" s="211"/>
      <c r="D76" s="211"/>
      <c r="E76" s="211"/>
      <c r="F76" s="211"/>
      <c r="G76" s="21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9.5">
      <c r="C77" s="211"/>
      <c r="D77" s="211"/>
      <c r="E77" s="21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9.5">
      <c r="C78" s="211"/>
      <c r="D78" s="211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18">
    <mergeCell ref="A5:AL5"/>
    <mergeCell ref="A1:P1"/>
    <mergeCell ref="Q1:AL1"/>
    <mergeCell ref="A2:P2"/>
    <mergeCell ref="Q2:AL2"/>
    <mergeCell ref="A4:AL4"/>
    <mergeCell ref="C78:D78"/>
    <mergeCell ref="AF6:AK6"/>
    <mergeCell ref="C8:D8"/>
    <mergeCell ref="AM24:AN24"/>
    <mergeCell ref="A38:AI38"/>
    <mergeCell ref="A40:AI40"/>
    <mergeCell ref="C41:D41"/>
    <mergeCell ref="A71:AI71"/>
    <mergeCell ref="C72:D72"/>
    <mergeCell ref="C75:D75"/>
    <mergeCell ref="C76:G76"/>
    <mergeCell ref="C77:E7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zoomScale="55" zoomScaleNormal="55" workbookViewId="0">
      <selection activeCell="P27" sqref="P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 t="s">
        <v>1</v>
      </c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</row>
    <row r="2" spans="1:41" ht="22.5" customHeight="1">
      <c r="A2" s="227" t="s">
        <v>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 t="s">
        <v>3</v>
      </c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</row>
    <row r="3" spans="1:41" ht="17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28" t="s">
        <v>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</row>
    <row r="5" spans="1:41">
      <c r="A5" s="216" t="s">
        <v>911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</row>
    <row r="6" spans="1:41" ht="3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225" t="s">
        <v>157</v>
      </c>
      <c r="AG6" s="225"/>
      <c r="AH6" s="225"/>
      <c r="AI6" s="225"/>
      <c r="AJ6" s="225"/>
      <c r="AK6" s="225"/>
      <c r="AL6" s="77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5" t="s">
        <v>5</v>
      </c>
      <c r="B8" s="74" t="s">
        <v>6</v>
      </c>
      <c r="C8" s="214" t="s">
        <v>7</v>
      </c>
      <c r="D8" s="21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5">
        <v>1</v>
      </c>
      <c r="B9" s="133" t="s">
        <v>164</v>
      </c>
      <c r="C9" s="134" t="s">
        <v>165</v>
      </c>
      <c r="D9" s="135" t="s">
        <v>50</v>
      </c>
      <c r="E9" s="114"/>
      <c r="F9" s="115"/>
      <c r="G9" s="115" t="s">
        <v>929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30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75">
        <f>COUNTIF(E9:AI9,"K")+2*COUNTIF(E9:AI9,"2K")+COUNTIF(E9:AI9,"TK")+COUNTIF(E9:AI9,"KT")</f>
        <v>0</v>
      </c>
      <c r="AK9" s="75">
        <f t="shared" ref="AK9:AK35" si="0">COUNTIF(E9:AI9,"P")+2*COUNTIF(F9:AJ9,"2P")</f>
        <v>0</v>
      </c>
      <c r="AL9" s="75">
        <f t="shared" ref="AL9:AL35" si="1">COUNTIF(E9:AI9,"T")+2*COUNTIF(E9:AI9,"2T")+COUNTIF(E9:AI9,"TK")+COUNTIF(E9:AI9,"KT")</f>
        <v>0</v>
      </c>
      <c r="AM9" s="23"/>
      <c r="AN9" s="24"/>
      <c r="AO9" s="25"/>
    </row>
    <row r="10" spans="1:41" s="157" customFormat="1" ht="30" customHeight="1">
      <c r="A10" s="152">
        <v>2</v>
      </c>
      <c r="B10" s="133" t="s">
        <v>167</v>
      </c>
      <c r="C10" s="134" t="s">
        <v>70</v>
      </c>
      <c r="D10" s="135" t="s">
        <v>168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52">
        <f t="shared" ref="AJ10:AJ35" si="2">COUNTIF(E10:AI10,"K")+2*COUNTIF(E10:AI10,"2K")+COUNTIF(E10:AI10,"TK")+COUNTIF(E10:AI10,"KT")</f>
        <v>0</v>
      </c>
      <c r="AK10" s="152">
        <f t="shared" si="0"/>
        <v>0</v>
      </c>
      <c r="AL10" s="152">
        <f t="shared" si="1"/>
        <v>0</v>
      </c>
      <c r="AM10" s="156"/>
      <c r="AN10" s="156"/>
      <c r="AO10" s="156"/>
    </row>
    <row r="11" spans="1:41" s="159" customFormat="1" ht="30" customHeight="1">
      <c r="A11" s="4">
        <v>3</v>
      </c>
      <c r="B11" s="133" t="s">
        <v>169</v>
      </c>
      <c r="C11" s="134" t="s">
        <v>170</v>
      </c>
      <c r="D11" s="135" t="s">
        <v>83</v>
      </c>
      <c r="E11" s="9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5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4">
        <f t="shared" si="2"/>
        <v>0</v>
      </c>
      <c r="AK11" s="4">
        <f t="shared" si="0"/>
        <v>0</v>
      </c>
      <c r="AL11" s="4">
        <f t="shared" si="1"/>
        <v>0</v>
      </c>
      <c r="AM11" s="158"/>
      <c r="AN11" s="158"/>
      <c r="AO11" s="158"/>
    </row>
    <row r="12" spans="1:41" s="157" customFormat="1" ht="30" customHeight="1">
      <c r="A12" s="68">
        <v>4</v>
      </c>
      <c r="B12" s="133" t="s">
        <v>171</v>
      </c>
      <c r="C12" s="134" t="s">
        <v>172</v>
      </c>
      <c r="D12" s="135" t="s">
        <v>63</v>
      </c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156"/>
      <c r="AN12" s="156"/>
      <c r="AO12" s="156"/>
    </row>
    <row r="13" spans="1:41" s="157" customFormat="1" ht="30" customHeight="1">
      <c r="A13" s="68">
        <v>5</v>
      </c>
      <c r="B13" s="133" t="s">
        <v>173</v>
      </c>
      <c r="C13" s="134" t="s">
        <v>174</v>
      </c>
      <c r="D13" s="135" t="s">
        <v>26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 t="s">
        <v>8</v>
      </c>
      <c r="O13" s="115"/>
      <c r="P13" s="115"/>
      <c r="Q13" s="115"/>
      <c r="R13" s="115"/>
      <c r="S13" s="115"/>
      <c r="T13" s="115"/>
      <c r="U13" s="116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156"/>
      <c r="AN13" s="156"/>
      <c r="AO13" s="156"/>
    </row>
    <row r="14" spans="1:41" s="157" customFormat="1" ht="30" customHeight="1">
      <c r="A14" s="68">
        <v>6</v>
      </c>
      <c r="B14" s="133" t="s">
        <v>175</v>
      </c>
      <c r="C14" s="134" t="s">
        <v>176</v>
      </c>
      <c r="D14" s="135" t="s">
        <v>26</v>
      </c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156"/>
      <c r="AN14" s="156"/>
      <c r="AO14" s="156"/>
    </row>
    <row r="15" spans="1:41" s="157" customFormat="1" ht="30" customHeight="1">
      <c r="A15" s="68">
        <v>7</v>
      </c>
      <c r="B15" s="133" t="s">
        <v>177</v>
      </c>
      <c r="C15" s="134" t="s">
        <v>178</v>
      </c>
      <c r="D15" s="135" t="s">
        <v>54</v>
      </c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156"/>
      <c r="AN15" s="156"/>
      <c r="AO15" s="156"/>
    </row>
    <row r="16" spans="1:41" s="157" customFormat="1" ht="30" customHeight="1">
      <c r="A16" s="68">
        <v>8</v>
      </c>
      <c r="B16" s="133" t="s">
        <v>179</v>
      </c>
      <c r="C16" s="134" t="s">
        <v>180</v>
      </c>
      <c r="D16" s="135" t="s">
        <v>105</v>
      </c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156"/>
      <c r="AN16" s="156"/>
      <c r="AO16" s="156"/>
    </row>
    <row r="17" spans="1:41" s="157" customFormat="1" ht="30" customHeight="1">
      <c r="A17" s="68">
        <v>9</v>
      </c>
      <c r="B17" s="133" t="s">
        <v>181</v>
      </c>
      <c r="C17" s="134" t="s">
        <v>84</v>
      </c>
      <c r="D17" s="135" t="s">
        <v>182</v>
      </c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156"/>
      <c r="AN17" s="156"/>
      <c r="AO17" s="156"/>
    </row>
    <row r="18" spans="1:41" s="157" customFormat="1" ht="30" customHeight="1">
      <c r="A18" s="68">
        <v>10</v>
      </c>
      <c r="B18" s="133" t="s">
        <v>185</v>
      </c>
      <c r="C18" s="134" t="s">
        <v>186</v>
      </c>
      <c r="D18" s="135" t="s">
        <v>65</v>
      </c>
      <c r="E18" s="114"/>
      <c r="F18" s="115"/>
      <c r="G18" s="115"/>
      <c r="H18" s="115" t="s">
        <v>8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156"/>
      <c r="AN18" s="156"/>
      <c r="AO18" s="156"/>
    </row>
    <row r="19" spans="1:41" s="157" customFormat="1" ht="30" customHeight="1">
      <c r="A19" s="68">
        <v>11</v>
      </c>
      <c r="B19" s="133" t="s">
        <v>183</v>
      </c>
      <c r="C19" s="134" t="s">
        <v>184</v>
      </c>
      <c r="D19" s="135" t="s">
        <v>65</v>
      </c>
      <c r="E19" s="114"/>
      <c r="F19" s="115" t="s">
        <v>8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156"/>
      <c r="AN19" s="156"/>
      <c r="AO19" s="156"/>
    </row>
    <row r="20" spans="1:41" s="157" customFormat="1" ht="30" customHeight="1">
      <c r="A20" s="68">
        <v>12</v>
      </c>
      <c r="B20" s="133" t="s">
        <v>187</v>
      </c>
      <c r="C20" s="134" t="s">
        <v>188</v>
      </c>
      <c r="D20" s="135" t="s">
        <v>135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156"/>
      <c r="AN20" s="156"/>
      <c r="AO20" s="156"/>
    </row>
    <row r="21" spans="1:41" s="157" customFormat="1" ht="30" customHeight="1">
      <c r="A21" s="68">
        <v>13</v>
      </c>
      <c r="B21" s="133" t="s">
        <v>189</v>
      </c>
      <c r="C21" s="134" t="s">
        <v>190</v>
      </c>
      <c r="D21" s="135" t="s">
        <v>98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16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56"/>
      <c r="AN21" s="156"/>
      <c r="AO21" s="156"/>
    </row>
    <row r="22" spans="1:41" s="157" customFormat="1" ht="30" customHeight="1">
      <c r="A22" s="68">
        <v>14</v>
      </c>
      <c r="B22" s="133" t="s">
        <v>191</v>
      </c>
      <c r="C22" s="134" t="s">
        <v>192</v>
      </c>
      <c r="D22" s="135" t="s">
        <v>55</v>
      </c>
      <c r="E22" s="114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219"/>
      <c r="AN22" s="220"/>
      <c r="AO22" s="156"/>
    </row>
    <row r="23" spans="1:41" s="157" customFormat="1" ht="30" customHeight="1">
      <c r="A23" s="68">
        <v>15</v>
      </c>
      <c r="B23" s="133" t="s">
        <v>195</v>
      </c>
      <c r="C23" s="134" t="s">
        <v>196</v>
      </c>
      <c r="D23" s="135" t="s">
        <v>119</v>
      </c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156"/>
      <c r="AN23" s="156"/>
      <c r="AO23" s="156"/>
    </row>
    <row r="24" spans="1:41" s="159" customFormat="1" ht="30" customHeight="1">
      <c r="A24" s="4">
        <v>16</v>
      </c>
      <c r="B24" s="133" t="s">
        <v>197</v>
      </c>
      <c r="C24" s="134" t="s">
        <v>198</v>
      </c>
      <c r="D24" s="135" t="s">
        <v>199</v>
      </c>
      <c r="E24" s="95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">
        <f t="shared" si="2"/>
        <v>0</v>
      </c>
      <c r="AK24" s="4">
        <f t="shared" si="0"/>
        <v>0</v>
      </c>
      <c r="AL24" s="4">
        <f t="shared" si="1"/>
        <v>0</v>
      </c>
      <c r="AM24" s="158"/>
      <c r="AN24" s="158"/>
      <c r="AO24" s="158"/>
    </row>
    <row r="25" spans="1:41" s="157" customFormat="1" ht="30" customHeight="1">
      <c r="A25" s="152">
        <v>17</v>
      </c>
      <c r="B25" s="133" t="s">
        <v>200</v>
      </c>
      <c r="C25" s="134" t="s">
        <v>201</v>
      </c>
      <c r="D25" s="135" t="s">
        <v>202</v>
      </c>
      <c r="E25" s="114"/>
      <c r="F25" s="115"/>
      <c r="G25" s="115"/>
      <c r="H25" s="115"/>
      <c r="I25" s="115"/>
      <c r="J25" s="115"/>
      <c r="K25" s="115"/>
      <c r="L25" s="115"/>
      <c r="M25" s="115"/>
      <c r="N25" s="115" t="s">
        <v>10</v>
      </c>
      <c r="O25" s="115"/>
      <c r="P25" s="115"/>
      <c r="Q25" s="115"/>
      <c r="R25" s="115"/>
      <c r="S25" s="115"/>
      <c r="T25" s="115"/>
      <c r="U25" s="116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52">
        <f t="shared" si="2"/>
        <v>0</v>
      </c>
      <c r="AK25" s="152">
        <f t="shared" si="0"/>
        <v>0</v>
      </c>
      <c r="AL25" s="152">
        <f t="shared" si="1"/>
        <v>1</v>
      </c>
      <c r="AM25" s="156"/>
      <c r="AN25" s="156"/>
      <c r="AO25" s="156"/>
    </row>
    <row r="26" spans="1:41" s="157" customFormat="1" ht="30" customHeight="1">
      <c r="A26" s="152">
        <v>18</v>
      </c>
      <c r="B26" s="133" t="s">
        <v>203</v>
      </c>
      <c r="C26" s="134" t="s">
        <v>77</v>
      </c>
      <c r="D26" s="135" t="s">
        <v>68</v>
      </c>
      <c r="E26" s="114"/>
      <c r="F26" s="115" t="s">
        <v>10</v>
      </c>
      <c r="G26" s="115"/>
      <c r="H26" s="115" t="s">
        <v>10</v>
      </c>
      <c r="I26" s="115"/>
      <c r="J26" s="115"/>
      <c r="K26" s="115"/>
      <c r="L26" s="115"/>
      <c r="M26" s="115" t="s">
        <v>8</v>
      </c>
      <c r="N26" s="115"/>
      <c r="O26" s="115" t="s">
        <v>10</v>
      </c>
      <c r="P26" s="115" t="s">
        <v>10</v>
      </c>
      <c r="Q26" s="115"/>
      <c r="R26" s="115"/>
      <c r="S26" s="115"/>
      <c r="T26" s="115"/>
      <c r="U26" s="11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52">
        <f t="shared" si="2"/>
        <v>1</v>
      </c>
      <c r="AK26" s="152">
        <f t="shared" si="0"/>
        <v>0</v>
      </c>
      <c r="AL26" s="152">
        <f t="shared" si="1"/>
        <v>4</v>
      </c>
      <c r="AM26" s="156"/>
      <c r="AN26" s="156"/>
      <c r="AO26" s="156"/>
    </row>
    <row r="27" spans="1:41" s="1" customFormat="1" ht="30" customHeight="1">
      <c r="A27" s="75">
        <v>19</v>
      </c>
      <c r="B27" s="133" t="s">
        <v>204</v>
      </c>
      <c r="C27" s="134" t="s">
        <v>205</v>
      </c>
      <c r="D27" s="135" t="s">
        <v>69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30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25"/>
      <c r="AN27" s="25"/>
      <c r="AO27" s="25"/>
    </row>
    <row r="28" spans="1:41" s="1" customFormat="1" ht="30" customHeight="1">
      <c r="A28" s="75">
        <v>20</v>
      </c>
      <c r="B28" s="133" t="s">
        <v>206</v>
      </c>
      <c r="C28" s="134" t="s">
        <v>207</v>
      </c>
      <c r="D28" s="135" t="s">
        <v>56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 t="s">
        <v>9</v>
      </c>
      <c r="P28" s="115"/>
      <c r="Q28" s="115"/>
      <c r="R28" s="115"/>
      <c r="S28" s="115"/>
      <c r="T28" s="115"/>
      <c r="U28" s="130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75">
        <f t="shared" si="2"/>
        <v>0</v>
      </c>
      <c r="AK28" s="75">
        <f t="shared" si="0"/>
        <v>1</v>
      </c>
      <c r="AL28" s="75">
        <f t="shared" si="1"/>
        <v>0</v>
      </c>
      <c r="AM28" s="25"/>
      <c r="AN28" s="25"/>
      <c r="AO28" s="25"/>
    </row>
    <row r="29" spans="1:41" s="1" customFormat="1" ht="30" customHeight="1">
      <c r="A29" s="75">
        <v>21</v>
      </c>
      <c r="B29" s="133" t="s">
        <v>208</v>
      </c>
      <c r="C29" s="134" t="s">
        <v>30</v>
      </c>
      <c r="D29" s="135" t="s">
        <v>111</v>
      </c>
      <c r="E29" s="114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30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25"/>
      <c r="AN29" s="25"/>
      <c r="AO29" s="25"/>
    </row>
    <row r="30" spans="1:41" s="1" customFormat="1" ht="30" customHeight="1">
      <c r="A30" s="75">
        <v>22</v>
      </c>
      <c r="B30" s="133" t="s">
        <v>209</v>
      </c>
      <c r="C30" s="134" t="s">
        <v>210</v>
      </c>
      <c r="D30" s="135" t="s">
        <v>125</v>
      </c>
      <c r="E30" s="114"/>
      <c r="F30" s="115"/>
      <c r="G30" s="115"/>
      <c r="H30" s="115"/>
      <c r="I30" s="115"/>
      <c r="J30" s="115"/>
      <c r="K30" s="115"/>
      <c r="L30" s="115"/>
      <c r="M30" s="115"/>
      <c r="N30" s="115" t="s">
        <v>10</v>
      </c>
      <c r="O30" s="115"/>
      <c r="P30" s="115"/>
      <c r="Q30" s="115"/>
      <c r="R30" s="115"/>
      <c r="S30" s="115"/>
      <c r="T30" s="115"/>
      <c r="U30" s="130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75">
        <f t="shared" si="2"/>
        <v>0</v>
      </c>
      <c r="AK30" s="75">
        <f t="shared" si="0"/>
        <v>0</v>
      </c>
      <c r="AL30" s="75">
        <f t="shared" si="1"/>
        <v>1</v>
      </c>
      <c r="AM30" s="25"/>
      <c r="AN30" s="25"/>
      <c r="AO30" s="25"/>
    </row>
    <row r="31" spans="1:41" s="1" customFormat="1" ht="30" customHeight="1">
      <c r="A31" s="75">
        <v>23</v>
      </c>
      <c r="B31" s="133" t="s">
        <v>211</v>
      </c>
      <c r="C31" s="134" t="s">
        <v>28</v>
      </c>
      <c r="D31" s="135" t="s">
        <v>212</v>
      </c>
      <c r="E31" s="11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30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25"/>
      <c r="AN31" s="25"/>
      <c r="AO31" s="25"/>
    </row>
    <row r="32" spans="1:41" s="1" customFormat="1" ht="30" customHeight="1">
      <c r="A32" s="75">
        <v>24</v>
      </c>
      <c r="B32" s="133" t="s">
        <v>213</v>
      </c>
      <c r="C32" s="134" t="s">
        <v>214</v>
      </c>
      <c r="D32" s="135" t="s">
        <v>59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30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25"/>
      <c r="AN32" s="25"/>
      <c r="AO32" s="25"/>
    </row>
    <row r="33" spans="1:44" s="1" customFormat="1" ht="30" customHeight="1">
      <c r="A33" s="75">
        <v>25</v>
      </c>
      <c r="B33" s="133" t="s">
        <v>215</v>
      </c>
      <c r="C33" s="134" t="s">
        <v>216</v>
      </c>
      <c r="D33" s="135" t="s">
        <v>217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3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25"/>
      <c r="AN33" s="25"/>
      <c r="AO33" s="25"/>
    </row>
    <row r="34" spans="1:44" s="1" customFormat="1" ht="30" customHeight="1">
      <c r="A34" s="75">
        <v>26</v>
      </c>
      <c r="B34" s="133" t="s">
        <v>218</v>
      </c>
      <c r="C34" s="134" t="s">
        <v>219</v>
      </c>
      <c r="D34" s="135" t="s">
        <v>81</v>
      </c>
      <c r="E34" s="114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3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25"/>
      <c r="AN34" s="25"/>
      <c r="AO34" s="25"/>
    </row>
    <row r="35" spans="1:44" s="1" customFormat="1" ht="30" customHeight="1">
      <c r="A35" s="75">
        <v>27</v>
      </c>
      <c r="B35" s="133" t="s">
        <v>220</v>
      </c>
      <c r="C35" s="134" t="s">
        <v>221</v>
      </c>
      <c r="D35" s="135" t="s">
        <v>113</v>
      </c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30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25"/>
      <c r="AN35" s="25"/>
      <c r="AO35" s="25"/>
    </row>
    <row r="36" spans="1:44" s="1" customFormat="1" ht="48" customHeight="1">
      <c r="A36" s="221" t="s">
        <v>12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76">
        <f>SUM(AJ9:AJ35)</f>
        <v>4</v>
      </c>
      <c r="AK36" s="76">
        <f>SUM(AK9:AK35)</f>
        <v>1</v>
      </c>
      <c r="AL36" s="76">
        <f>SUM(AL9:AL35)</f>
        <v>6</v>
      </c>
      <c r="AM36" s="27"/>
      <c r="AN36" s="26"/>
      <c r="AO36" s="26"/>
      <c r="AP36" s="33"/>
      <c r="AQ36"/>
      <c r="AR36"/>
    </row>
    <row r="37" spans="1:44" s="1" customFormat="1" ht="30" customHeight="1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1"/>
      <c r="AK37" s="11"/>
      <c r="AL37" s="11"/>
      <c r="AM37" s="27"/>
      <c r="AN37" s="25"/>
      <c r="AO37" s="25"/>
    </row>
    <row r="38" spans="1:44" s="1" customFormat="1" ht="41.25" customHeight="1">
      <c r="A38" s="222" t="s">
        <v>13</v>
      </c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4"/>
      <c r="AJ38" s="28" t="s">
        <v>14</v>
      </c>
      <c r="AK38" s="28" t="s">
        <v>15</v>
      </c>
      <c r="AL38" s="28" t="s">
        <v>16</v>
      </c>
      <c r="AM38" s="29" t="s">
        <v>17</v>
      </c>
      <c r="AN38" s="29" t="s">
        <v>18</v>
      </c>
      <c r="AO38" s="29" t="s">
        <v>19</v>
      </c>
    </row>
    <row r="39" spans="1:44" s="1" customFormat="1" ht="30" customHeight="1">
      <c r="A39" s="75" t="s">
        <v>5</v>
      </c>
      <c r="B39" s="74"/>
      <c r="C39" s="214" t="s">
        <v>7</v>
      </c>
      <c r="D39" s="215"/>
      <c r="E39" s="4">
        <v>1</v>
      </c>
      <c r="F39" s="4">
        <v>2</v>
      </c>
      <c r="G39" s="4">
        <v>3</v>
      </c>
      <c r="H39" s="4">
        <v>4</v>
      </c>
      <c r="I39" s="4">
        <v>5</v>
      </c>
      <c r="J39" s="4">
        <v>6</v>
      </c>
      <c r="K39" s="4">
        <v>7</v>
      </c>
      <c r="L39" s="4">
        <v>8</v>
      </c>
      <c r="M39" s="4">
        <v>9</v>
      </c>
      <c r="N39" s="4">
        <v>10</v>
      </c>
      <c r="O39" s="4">
        <v>11</v>
      </c>
      <c r="P39" s="4">
        <v>12</v>
      </c>
      <c r="Q39" s="4">
        <v>13</v>
      </c>
      <c r="R39" s="4">
        <v>14</v>
      </c>
      <c r="S39" s="4">
        <v>15</v>
      </c>
      <c r="T39" s="4">
        <v>16</v>
      </c>
      <c r="U39" s="4">
        <v>17</v>
      </c>
      <c r="V39" s="4">
        <v>18</v>
      </c>
      <c r="W39" s="4">
        <v>19</v>
      </c>
      <c r="X39" s="4">
        <v>20</v>
      </c>
      <c r="Y39" s="4">
        <v>21</v>
      </c>
      <c r="Z39" s="4">
        <v>22</v>
      </c>
      <c r="AA39" s="4">
        <v>23</v>
      </c>
      <c r="AB39" s="4">
        <v>24</v>
      </c>
      <c r="AC39" s="4">
        <v>25</v>
      </c>
      <c r="AD39" s="4">
        <v>26</v>
      </c>
      <c r="AE39" s="4">
        <v>27</v>
      </c>
      <c r="AF39" s="4">
        <v>28</v>
      </c>
      <c r="AG39" s="4">
        <v>29</v>
      </c>
      <c r="AH39" s="4">
        <v>30</v>
      </c>
      <c r="AI39" s="4">
        <v>31</v>
      </c>
      <c r="AJ39" s="30" t="s">
        <v>20</v>
      </c>
      <c r="AK39" s="30" t="s">
        <v>21</v>
      </c>
      <c r="AL39" s="30" t="s">
        <v>22</v>
      </c>
      <c r="AM39" s="30" t="s">
        <v>23</v>
      </c>
      <c r="AN39" s="31" t="s">
        <v>24</v>
      </c>
      <c r="AO39" s="31" t="s">
        <v>25</v>
      </c>
    </row>
    <row r="40" spans="1:44" s="1" customFormat="1" ht="30" customHeight="1">
      <c r="A40" s="75">
        <v>1</v>
      </c>
      <c r="B40" s="133" t="s">
        <v>164</v>
      </c>
      <c r="C40" s="134" t="s">
        <v>165</v>
      </c>
      <c r="D40" s="135" t="s">
        <v>50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>COUNTIF(E40:AI40,"BT")</f>
        <v>0</v>
      </c>
      <c r="AK40" s="32">
        <f>COUNTIF(F40:AJ40,"D")</f>
        <v>0</v>
      </c>
      <c r="AL40" s="32">
        <f>COUNTIF(G40:AK40,"ĐP")</f>
        <v>0</v>
      </c>
      <c r="AM40" s="32">
        <f>COUNTIF(H40:AL40,"CT")</f>
        <v>0</v>
      </c>
      <c r="AN40" s="32">
        <f>COUNTIF(I40:AM40,"HT")</f>
        <v>0</v>
      </c>
      <c r="AO40" s="32">
        <f>COUNTIF(J40:AN40,"VK")</f>
        <v>0</v>
      </c>
      <c r="AP40" s="219"/>
      <c r="AQ40" s="220"/>
    </row>
    <row r="41" spans="1:44" s="1" customFormat="1" ht="30" customHeight="1">
      <c r="A41" s="75">
        <v>2</v>
      </c>
      <c r="B41" s="133" t="s">
        <v>167</v>
      </c>
      <c r="C41" s="134" t="s">
        <v>70</v>
      </c>
      <c r="D41" s="135" t="s">
        <v>168</v>
      </c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2">
        <f t="shared" ref="AJ41:AJ66" si="3">COUNTIF(E41:AI41,"BT")</f>
        <v>0</v>
      </c>
      <c r="AK41" s="32">
        <f t="shared" ref="AK41:AK66" si="4">COUNTIF(F41:AJ41,"D")</f>
        <v>0</v>
      </c>
      <c r="AL41" s="32">
        <f t="shared" ref="AL41:AL66" si="5">COUNTIF(G41:AK41,"ĐP")</f>
        <v>0</v>
      </c>
      <c r="AM41" s="32">
        <f t="shared" ref="AM41:AM66" si="6">COUNTIF(H41:AL41,"CT")</f>
        <v>0</v>
      </c>
      <c r="AN41" s="32">
        <f t="shared" ref="AN41:AN66" si="7">COUNTIF(I41:AM41,"HT")</f>
        <v>0</v>
      </c>
      <c r="AO41" s="32">
        <f t="shared" ref="AO41:AO66" si="8">COUNTIF(J41:AN41,"VK")</f>
        <v>0</v>
      </c>
      <c r="AP41" s="25"/>
      <c r="AQ41" s="25"/>
    </row>
    <row r="42" spans="1:44" s="1" customFormat="1" ht="30" customHeight="1">
      <c r="A42" s="75">
        <v>3</v>
      </c>
      <c r="B42" s="133" t="s">
        <v>169</v>
      </c>
      <c r="C42" s="134" t="s">
        <v>170</v>
      </c>
      <c r="D42" s="135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4" s="1" customFormat="1" ht="30" customHeight="1">
      <c r="A43" s="75">
        <v>4</v>
      </c>
      <c r="B43" s="133" t="s">
        <v>171</v>
      </c>
      <c r="C43" s="134" t="s">
        <v>172</v>
      </c>
      <c r="D43" s="135" t="s">
        <v>63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4" s="1" customFormat="1" ht="30" customHeight="1">
      <c r="A44" s="75">
        <v>5</v>
      </c>
      <c r="B44" s="133" t="s">
        <v>173</v>
      </c>
      <c r="C44" s="134" t="s">
        <v>174</v>
      </c>
      <c r="D44" s="135" t="s">
        <v>26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75">
        <v>6</v>
      </c>
      <c r="B45" s="133" t="s">
        <v>175</v>
      </c>
      <c r="C45" s="134" t="s">
        <v>176</v>
      </c>
      <c r="D45" s="135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75">
        <v>7</v>
      </c>
      <c r="B46" s="133" t="s">
        <v>177</v>
      </c>
      <c r="C46" s="134" t="s">
        <v>178</v>
      </c>
      <c r="D46" s="135" t="s">
        <v>54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75">
        <v>8</v>
      </c>
      <c r="B47" s="133" t="s">
        <v>179</v>
      </c>
      <c r="C47" s="134" t="s">
        <v>180</v>
      </c>
      <c r="D47" s="135" t="s">
        <v>105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75">
        <v>9</v>
      </c>
      <c r="B48" s="133" t="s">
        <v>181</v>
      </c>
      <c r="C48" s="134" t="s">
        <v>84</v>
      </c>
      <c r="D48" s="135" t="s">
        <v>182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75">
        <v>10</v>
      </c>
      <c r="B49" s="133" t="s">
        <v>185</v>
      </c>
      <c r="C49" s="134" t="s">
        <v>186</v>
      </c>
      <c r="D49" s="135" t="s">
        <v>65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75">
        <v>11</v>
      </c>
      <c r="B50" s="133" t="s">
        <v>183</v>
      </c>
      <c r="C50" s="134" t="s">
        <v>184</v>
      </c>
      <c r="D50" s="135" t="s">
        <v>65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75">
        <v>12</v>
      </c>
      <c r="B51" s="133" t="s">
        <v>187</v>
      </c>
      <c r="C51" s="134" t="s">
        <v>188</v>
      </c>
      <c r="D51" s="135" t="s">
        <v>135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75">
        <v>13</v>
      </c>
      <c r="B52" s="133" t="s">
        <v>189</v>
      </c>
      <c r="C52" s="134" t="s">
        <v>190</v>
      </c>
      <c r="D52" s="135" t="s">
        <v>98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75">
        <v>14</v>
      </c>
      <c r="B53" s="133" t="s">
        <v>191</v>
      </c>
      <c r="C53" s="134" t="s">
        <v>192</v>
      </c>
      <c r="D53" s="135" t="s">
        <v>55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19"/>
      <c r="AQ53" s="220"/>
    </row>
    <row r="54" spans="1:43" s="1" customFormat="1" ht="30" customHeight="1">
      <c r="A54" s="75">
        <v>15</v>
      </c>
      <c r="B54" s="133" t="s">
        <v>195</v>
      </c>
      <c r="C54" s="134" t="s">
        <v>196</v>
      </c>
      <c r="D54" s="135" t="s">
        <v>119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1" customFormat="1" ht="30" customHeight="1">
      <c r="A55" s="75">
        <v>16</v>
      </c>
      <c r="B55" s="133" t="s">
        <v>197</v>
      </c>
      <c r="C55" s="134" t="s">
        <v>198</v>
      </c>
      <c r="D55" s="135" t="s">
        <v>199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1" customFormat="1" ht="30" customHeight="1">
      <c r="A56" s="75">
        <v>17</v>
      </c>
      <c r="B56" s="133" t="s">
        <v>200</v>
      </c>
      <c r="C56" s="134" t="s">
        <v>201</v>
      </c>
      <c r="D56" s="135" t="s">
        <v>202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75">
        <v>18</v>
      </c>
      <c r="B57" s="133" t="s">
        <v>203</v>
      </c>
      <c r="C57" s="134" t="s">
        <v>77</v>
      </c>
      <c r="D57" s="135" t="s">
        <v>68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75">
        <v>19</v>
      </c>
      <c r="B58" s="133" t="s">
        <v>204</v>
      </c>
      <c r="C58" s="134" t="s">
        <v>205</v>
      </c>
      <c r="D58" s="135" t="s">
        <v>69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75">
        <v>20</v>
      </c>
      <c r="B59" s="133" t="s">
        <v>206</v>
      </c>
      <c r="C59" s="134" t="s">
        <v>207</v>
      </c>
      <c r="D59" s="135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75">
        <v>21</v>
      </c>
      <c r="B60" s="133" t="s">
        <v>208</v>
      </c>
      <c r="C60" s="134" t="s">
        <v>30</v>
      </c>
      <c r="D60" s="135" t="s">
        <v>111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75">
        <v>22</v>
      </c>
      <c r="B61" s="133" t="s">
        <v>209</v>
      </c>
      <c r="C61" s="134" t="s">
        <v>210</v>
      </c>
      <c r="D61" s="135" t="s">
        <v>125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75">
        <v>23</v>
      </c>
      <c r="B62" s="133" t="s">
        <v>211</v>
      </c>
      <c r="C62" s="134" t="s">
        <v>28</v>
      </c>
      <c r="D62" s="135" t="s">
        <v>212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8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75">
        <v>24</v>
      </c>
      <c r="B63" s="133" t="s">
        <v>213</v>
      </c>
      <c r="C63" s="134" t="s">
        <v>214</v>
      </c>
      <c r="D63" s="135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75">
        <v>25</v>
      </c>
      <c r="B64" s="133" t="s">
        <v>215</v>
      </c>
      <c r="C64" s="134" t="s">
        <v>216</v>
      </c>
      <c r="D64" s="135" t="s">
        <v>217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75">
        <v>26</v>
      </c>
      <c r="B65" s="133" t="s">
        <v>218</v>
      </c>
      <c r="C65" s="134" t="s">
        <v>219</v>
      </c>
      <c r="D65" s="135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75">
        <v>27</v>
      </c>
      <c r="B66" s="133" t="s">
        <v>220</v>
      </c>
      <c r="C66" s="134" t="s">
        <v>221</v>
      </c>
      <c r="D66" s="135" t="s">
        <v>113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8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229" t="s">
        <v>12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1"/>
      <c r="AJ67" s="76">
        <f t="shared" ref="AJ67:AO67" si="9">SUM(AJ40:AJ66)</f>
        <v>0</v>
      </c>
      <c r="AK67" s="76">
        <f t="shared" si="9"/>
        <v>0</v>
      </c>
      <c r="AL67" s="76">
        <f t="shared" si="9"/>
        <v>0</v>
      </c>
      <c r="AM67" s="76">
        <f t="shared" si="9"/>
        <v>0</v>
      </c>
      <c r="AN67" s="76">
        <f t="shared" si="9"/>
        <v>0</v>
      </c>
      <c r="AO67" s="76">
        <f t="shared" si="9"/>
        <v>0</v>
      </c>
    </row>
    <row r="68" spans="1:41" ht="15.75" customHeight="1">
      <c r="A68" s="26"/>
      <c r="B68" s="26"/>
      <c r="C68" s="211"/>
      <c r="D68" s="211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73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73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11"/>
      <c r="D71" s="211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11"/>
      <c r="D72" s="211"/>
      <c r="E72" s="211"/>
      <c r="F72" s="211"/>
      <c r="G72" s="2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11"/>
      <c r="D73" s="211"/>
      <c r="E73" s="21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11"/>
      <c r="D74" s="211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6:AI36"/>
    <mergeCell ref="A38:AI38"/>
    <mergeCell ref="C73:E73"/>
    <mergeCell ref="C74:D74"/>
    <mergeCell ref="C72:G72"/>
    <mergeCell ref="C39:D39"/>
    <mergeCell ref="AP40:AQ40"/>
    <mergeCell ref="AP53:AQ53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THUD 20.2</vt:lpstr>
      <vt:lpstr>THUD20.3</vt:lpstr>
      <vt:lpstr>TQW20</vt:lpstr>
      <vt:lpstr>CĐT20</vt:lpstr>
      <vt:lpstr>PCMT20</vt:lpstr>
      <vt:lpstr>TKĐH 20.1</vt:lpstr>
      <vt:lpstr>TKĐH 20.2</vt:lpstr>
      <vt:lpstr>TKĐH20.3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CĐT19!Print_Titles</vt:lpstr>
      <vt:lpstr>'ĐTCN 19'!Print_Titles</vt:lpstr>
      <vt:lpstr>PCMT19!Print_Titles</vt:lpstr>
      <vt:lpstr>PCMT20!Print_Titles</vt:lpstr>
      <vt:lpstr>'THUD 20.2'!Print_Titles</vt:lpstr>
      <vt:lpstr>THUD19.1!Print_Titles</vt:lpstr>
      <vt:lpstr>THUD19.2!Print_Titles</vt:lpstr>
      <vt:lpstr>THUD19.3!Print_Titles</vt:lpstr>
      <vt:lpstr>THUD20.3!Print_Titles</vt:lpstr>
      <vt:lpstr>'TKĐH 20.1'!Print_Titles</vt:lpstr>
      <vt:lpstr>'TKĐH 20.2'!Print_Titles</vt:lpstr>
      <vt:lpstr>TQW19.1!Print_Titles</vt:lpstr>
      <vt:lpstr>TQW19.2!Print_Titles</vt:lpstr>
      <vt:lpstr>'TQW20'!Print_Titles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2020-11-10T05:06:36Z</cp:lastPrinted>
  <dcterms:created xsi:type="dcterms:W3CDTF">2001-09-21T17:17:00Z</dcterms:created>
  <dcterms:modified xsi:type="dcterms:W3CDTF">2020-11-13T05:42:12Z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