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7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HUD19.1" sheetId="265" r:id="rId8"/>
    <sheet name="THUD19.2" sheetId="266" r:id="rId9"/>
    <sheet name="THUD19.3" sheetId="267" r:id="rId10"/>
    <sheet name="TQW19.1" sheetId="268" r:id="rId11"/>
    <sheet name="TQW19.2" sheetId="269" r:id="rId12"/>
    <sheet name="PCMT19" sheetId="270" r:id="rId13"/>
    <sheet name="CĐT19" sheetId="271" r:id="rId14"/>
    <sheet name="ĐTCN 19" sheetId="273" r:id="rId15"/>
    <sheet name="Sheet13" sheetId="275" r:id="rId16"/>
  </sheets>
  <definedNames>
    <definedName name="_xlnm._FilterDatabase" localSheetId="13" hidden="1">CĐT19!$A$8:$AL$66</definedName>
    <definedName name="_xlnm._FilterDatabase" localSheetId="14" hidden="1">'ĐTCN 19'!$A$8:$AL$32</definedName>
    <definedName name="_xlnm._FilterDatabase" localSheetId="12" hidden="1">PCMT19!$A$8:$AL$62</definedName>
    <definedName name="_xlnm._FilterDatabase" localSheetId="4" hidden="1">PCMT20!$A$8:$AL$68</definedName>
    <definedName name="_xlnm._FilterDatabase" localSheetId="0" hidden="1">'THUD 20.2'!$A$8:$AL$88</definedName>
    <definedName name="_xlnm._FilterDatabase" localSheetId="7" hidden="1">THUD19.1!$A$8:$AL$66</definedName>
    <definedName name="_xlnm._FilterDatabase" localSheetId="8" hidden="1">THUD19.2!$A$8:$AL$62</definedName>
    <definedName name="_xlnm._FilterDatabase" localSheetId="9" hidden="1">THUD19.3!$A$8:$AL$66</definedName>
    <definedName name="_xlnm._FilterDatabase" localSheetId="1" hidden="1">THUD20.3!$A$8:$AL$80</definedName>
    <definedName name="_xlnm._FilterDatabase" localSheetId="5" hidden="1">'TKĐH 20.1'!#REF!</definedName>
    <definedName name="_xlnm._FilterDatabase" localSheetId="6" hidden="1">'TKĐH 20.2'!$A$8:$AL$96</definedName>
    <definedName name="_xlnm._FilterDatabase" localSheetId="10" hidden="1">TQW19.1!$A$8:$AL$68</definedName>
    <definedName name="_xlnm._FilterDatabase" localSheetId="11" hidden="1">TQW19.2!$A$8:$AL$57</definedName>
    <definedName name="_xlnm._FilterDatabase" localSheetId="2" hidden="1">'TQW20'!$A$8:$AL$79</definedName>
    <definedName name="_xlnm.Print_Titles" localSheetId="13">CĐT19!$8:$8</definedName>
    <definedName name="_xlnm.Print_Titles" localSheetId="14">'ĐTCN 19'!$8:$8</definedName>
    <definedName name="_xlnm.Print_Titles" localSheetId="12">PCMT19!$8:$8</definedName>
    <definedName name="_xlnm.Print_Titles" localSheetId="4">PCMT20!$8:$8</definedName>
    <definedName name="_xlnm.Print_Titles" localSheetId="0">'THUD 20.2'!$8:$8</definedName>
    <definedName name="_xlnm.Print_Titles" localSheetId="7">THUD19.1!$8:$8</definedName>
    <definedName name="_xlnm.Print_Titles" localSheetId="8">THUD19.2!$8:$8</definedName>
    <definedName name="_xlnm.Print_Titles" localSheetId="9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0">TQW19.1!$8:$8</definedName>
    <definedName name="_xlnm.Print_Titles" localSheetId="11">TQW19.2!$8:$8</definedName>
    <definedName name="_xlnm.Print_Titles" localSheetId="2">'TQW20'!$8:$8</definedName>
    <definedName name="Z_DC1AF667_86ED_4035_8279_B6038EE7C7B4_.wvu.PrintTitles" localSheetId="13" hidden="1">CĐT19!$8:$8</definedName>
    <definedName name="Z_DC1AF667_86ED_4035_8279_B6038EE7C7B4_.wvu.PrintTitles" localSheetId="14" hidden="1">'ĐTCN 19'!$8:$8</definedName>
    <definedName name="Z_DC1AF667_86ED_4035_8279_B6038EE7C7B4_.wvu.PrintTitles" localSheetId="12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7" hidden="1">THUD19.1!$8:$8</definedName>
    <definedName name="Z_DC1AF667_86ED_4035_8279_B6038EE7C7B4_.wvu.PrintTitles" localSheetId="8" hidden="1">THUD19.2!$8:$8</definedName>
    <definedName name="Z_DC1AF667_86ED_4035_8279_B6038EE7C7B4_.wvu.PrintTitles" localSheetId="9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0" hidden="1">TQW19.1!$8:$8</definedName>
    <definedName name="Z_DC1AF667_86ED_4035_8279_B6038EE7C7B4_.wvu.PrintTitles" localSheetId="11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51" i="257" l="1"/>
  <c r="AK51" i="257" s="1"/>
  <c r="AL51" i="257"/>
  <c r="AN46" i="276" l="1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 s="1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 s="1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33" i="255"/>
  <c r="AK33" i="255" s="1"/>
  <c r="AL33" i="255"/>
  <c r="AJ52" i="255"/>
  <c r="AJ53" i="255"/>
  <c r="AK53" i="255" s="1"/>
  <c r="AJ54" i="255"/>
  <c r="AJ55" i="255"/>
  <c r="AJ56" i="255"/>
  <c r="AK56" i="255" s="1"/>
  <c r="AL56" i="255" s="1"/>
  <c r="AJ57" i="255"/>
  <c r="AK57" i="255" s="1"/>
  <c r="AJ58" i="255"/>
  <c r="AM51" i="255"/>
  <c r="AM52" i="255"/>
  <c r="AM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7" i="257"/>
  <c r="AK57" i="257" s="1"/>
  <c r="AJ58" i="257"/>
  <c r="AK58" i="257" s="1"/>
  <c r="AJ59" i="257"/>
  <c r="AK59" i="257" s="1"/>
  <c r="AL59" i="257" s="1"/>
  <c r="AJ60" i="257"/>
  <c r="AK60" i="257" s="1"/>
  <c r="AL60" i="257" s="1"/>
  <c r="AJ61" i="257"/>
  <c r="AK61" i="257" s="1"/>
  <c r="AJ62" i="257"/>
  <c r="AK62" i="257" s="1"/>
  <c r="AJ63" i="257"/>
  <c r="AK63" i="257" s="1"/>
  <c r="AL63" i="257" s="1"/>
  <c r="AJ64" i="257"/>
  <c r="AK64" i="257" s="1"/>
  <c r="AL64" i="257" s="1"/>
  <c r="AJ65" i="257"/>
  <c r="AK65" i="257" s="1"/>
  <c r="AJ66" i="257"/>
  <c r="AK66" i="257" s="1"/>
  <c r="AJ67" i="257"/>
  <c r="AK67" i="257" s="1"/>
  <c r="AL67" i="257" s="1"/>
  <c r="AJ68" i="257"/>
  <c r="AK68" i="257" s="1"/>
  <c r="AL68" i="257" s="1"/>
  <c r="AJ69" i="257"/>
  <c r="AK69" i="257" s="1"/>
  <c r="AJ70" i="257"/>
  <c r="AK70" i="257" s="1"/>
  <c r="AJ71" i="257"/>
  <c r="AK71" i="257" s="1"/>
  <c r="AL71" i="257" s="1"/>
  <c r="AJ72" i="257"/>
  <c r="AK72" i="257" s="1"/>
  <c r="AL72" i="257" s="1"/>
  <c r="AJ73" i="257"/>
  <c r="AK73" i="257" s="1"/>
  <c r="AJ74" i="257"/>
  <c r="AK74" i="257" s="1"/>
  <c r="AJ75" i="257"/>
  <c r="AK75" i="257" s="1"/>
  <c r="AL75" i="257" s="1"/>
  <c r="AJ76" i="257"/>
  <c r="AK76" i="257" s="1"/>
  <c r="AL76" i="257" s="1"/>
  <c r="AJ77" i="257"/>
  <c r="AK77" i="257" s="1"/>
  <c r="AJ78" i="257"/>
  <c r="AK78" i="257" s="1"/>
  <c r="AJ79" i="257"/>
  <c r="AK79" i="257"/>
  <c r="AL79" i="257" s="1"/>
  <c r="AJ80" i="257"/>
  <c r="AK80" i="257" s="1"/>
  <c r="AL80" i="257" s="1"/>
  <c r="AJ81" i="257"/>
  <c r="AK81" i="257" s="1"/>
  <c r="AJ82" i="257"/>
  <c r="AK82" i="257" s="1"/>
  <c r="AJ83" i="257"/>
  <c r="AK83" i="257" s="1"/>
  <c r="AL83" i="257" s="1"/>
  <c r="AJ84" i="257"/>
  <c r="AK84" i="257" s="1"/>
  <c r="AL84" i="257" s="1"/>
  <c r="AJ85" i="257"/>
  <c r="AK85" i="257" s="1"/>
  <c r="AJ86" i="257"/>
  <c r="AK86" i="257" s="1"/>
  <c r="AJ87" i="257"/>
  <c r="AK87" i="257"/>
  <c r="AL87" i="257" s="1"/>
  <c r="AJ88" i="257"/>
  <c r="AK88" i="257" s="1"/>
  <c r="AL88" i="257" s="1"/>
  <c r="AJ89" i="257"/>
  <c r="AK89" i="257" s="1"/>
  <c r="AJ90" i="257"/>
  <c r="AK90" i="257" s="1"/>
  <c r="AJ91" i="257"/>
  <c r="AK91" i="257" s="1"/>
  <c r="AL91" i="257" s="1"/>
  <c r="AJ92" i="257"/>
  <c r="AK92" i="257" s="1"/>
  <c r="AL92" i="257" s="1"/>
  <c r="AJ93" i="257"/>
  <c r="AK93" i="257" s="1"/>
  <c r="AJ94" i="257"/>
  <c r="AK94" i="257" s="1"/>
  <c r="AJ95" i="257"/>
  <c r="AK95" i="257" s="1"/>
  <c r="AL95" i="257" s="1"/>
  <c r="AJ96" i="257"/>
  <c r="AK96" i="257" s="1"/>
  <c r="AL96" i="257" s="1"/>
  <c r="AJ56" i="257"/>
  <c r="AK56" i="257" s="1"/>
  <c r="AL56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51" i="256" s="1"/>
  <c r="AJ9" i="256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K25" i="257" l="1"/>
  <c r="AK10" i="257"/>
  <c r="AK9" i="256"/>
  <c r="AK51" i="256" s="1"/>
  <c r="AJ51" i="256"/>
  <c r="AO39" i="276"/>
  <c r="AN39" i="276"/>
  <c r="AO36" i="276" s="1"/>
  <c r="AN44" i="276"/>
  <c r="AO41" i="276" s="1"/>
  <c r="AO44" i="276"/>
  <c r="AL57" i="255"/>
  <c r="AK52" i="255"/>
  <c r="AL52" i="255" s="1"/>
  <c r="AL55" i="255"/>
  <c r="AL53" i="255"/>
  <c r="AK55" i="255"/>
  <c r="AL54" i="255"/>
  <c r="AK58" i="255"/>
  <c r="AL58" i="255" s="1"/>
  <c r="AK54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3" i="257"/>
  <c r="AL89" i="257"/>
  <c r="AL85" i="257"/>
  <c r="AL81" i="257"/>
  <c r="AL77" i="257"/>
  <c r="AL73" i="257"/>
  <c r="AL69" i="257"/>
  <c r="AL65" i="257"/>
  <c r="AL61" i="257"/>
  <c r="AL57" i="257"/>
  <c r="AL94" i="257"/>
  <c r="AL90" i="257"/>
  <c r="AL86" i="257"/>
  <c r="AL82" i="257"/>
  <c r="AL78" i="257"/>
  <c r="AL74" i="257"/>
  <c r="AL70" i="257"/>
  <c r="AL66" i="257"/>
  <c r="AL62" i="257"/>
  <c r="AL58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5" i="249"/>
  <c r="AK75" i="249" s="1"/>
  <c r="AL75" i="249" s="1"/>
  <c r="AJ76" i="249"/>
  <c r="AK76" i="249" s="1"/>
  <c r="AJ77" i="249"/>
  <c r="AK77" i="249" s="1"/>
  <c r="AM77" i="249"/>
  <c r="AJ78" i="249"/>
  <c r="AK78" i="249" s="1"/>
  <c r="AM78" i="249"/>
  <c r="AJ79" i="249"/>
  <c r="AK79" i="249" s="1"/>
  <c r="AM79" i="249"/>
  <c r="AJ73" i="249"/>
  <c r="AK73" i="249" s="1"/>
  <c r="AJ74" i="249"/>
  <c r="AK74" i="249" s="1"/>
  <c r="AJ80" i="249"/>
  <c r="AK80" i="249" s="1"/>
  <c r="AM80" i="249"/>
  <c r="AJ82" i="249"/>
  <c r="AK82" i="249" s="1"/>
  <c r="AM82" i="249"/>
  <c r="AJ84" i="249"/>
  <c r="AK84" i="249" s="1"/>
  <c r="AM84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9" i="249" l="1"/>
  <c r="AN79" i="249" s="1"/>
  <c r="AO79" i="249" s="1"/>
  <c r="AL73" i="249"/>
  <c r="AL82" i="249"/>
  <c r="AN82" i="249" s="1"/>
  <c r="AL74" i="249"/>
  <c r="AL77" i="249"/>
  <c r="AN77" i="249" s="1"/>
  <c r="AO77" i="249" s="1"/>
  <c r="AO58" i="260"/>
  <c r="AO67" i="260"/>
  <c r="AK67" i="256"/>
  <c r="AL55" i="256"/>
  <c r="AL78" i="249"/>
  <c r="AN78" i="249" s="1"/>
  <c r="AO78" i="249" s="1"/>
  <c r="AL76" i="249"/>
  <c r="AL80" i="249"/>
  <c r="AN80" i="249" s="1"/>
  <c r="AO80" i="249" s="1"/>
  <c r="AL84" i="249"/>
  <c r="AN84" i="249" s="1"/>
  <c r="AO84" i="249" s="1"/>
  <c r="AO82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7" i="269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2" i="269"/>
  <c r="AJ34" i="270"/>
  <c r="AK12" i="267"/>
  <c r="AJ36" i="267"/>
  <c r="AJ19" i="273"/>
  <c r="AJ58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2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6" i="269"/>
  <c r="AL36" i="269" s="1"/>
  <c r="AK37" i="269"/>
  <c r="AK38" i="269"/>
  <c r="AK39" i="269"/>
  <c r="AK40" i="269"/>
  <c r="AK41" i="269"/>
  <c r="AK42" i="269"/>
  <c r="AL42" i="269" s="1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K57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2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6" i="269"/>
  <c r="AL57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1" i="269"/>
  <c r="AL40" i="269"/>
  <c r="AL39" i="269"/>
  <c r="AL38" i="269"/>
  <c r="AL37" i="269"/>
  <c r="AM57" i="269"/>
  <c r="AM56" i="269"/>
  <c r="AM55" i="269"/>
  <c r="AM54" i="269"/>
  <c r="AM53" i="269"/>
  <c r="AM52" i="269"/>
  <c r="AN52" i="269" s="1"/>
  <c r="AM51" i="269"/>
  <c r="AM50" i="269"/>
  <c r="AM49" i="269"/>
  <c r="AM48" i="269"/>
  <c r="AN48" i="269" s="1"/>
  <c r="AM47" i="269"/>
  <c r="AM46" i="269"/>
  <c r="AM45" i="269"/>
  <c r="AM44" i="269"/>
  <c r="AM43" i="269"/>
  <c r="AM42" i="269"/>
  <c r="AM41" i="269"/>
  <c r="AM39" i="269"/>
  <c r="AM37" i="269"/>
  <c r="AK58" i="269"/>
  <c r="AN41" i="269"/>
  <c r="AN37" i="269"/>
  <c r="AN36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L44" i="257"/>
  <c r="AJ44" i="257"/>
  <c r="AK44" i="257" s="1"/>
  <c r="AL34" i="257"/>
  <c r="AJ34" i="257"/>
  <c r="AL33" i="257"/>
  <c r="AJ33" i="257"/>
  <c r="AK33" i="257" s="1"/>
  <c r="AJ63" i="255"/>
  <c r="AJ62" i="255"/>
  <c r="AJ61" i="255"/>
  <c r="AJ60" i="255"/>
  <c r="AK60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8" i="249"/>
  <c r="AJ87" i="249"/>
  <c r="AJ86" i="249"/>
  <c r="AJ85" i="249"/>
  <c r="AK85" i="249" s="1"/>
  <c r="AL85" i="249" s="1"/>
  <c r="AJ72" i="249"/>
  <c r="AJ71" i="249"/>
  <c r="AJ70" i="249"/>
  <c r="AJ69" i="249"/>
  <c r="AK69" i="249" s="1"/>
  <c r="AL69" i="249" s="1"/>
  <c r="AJ68" i="249"/>
  <c r="AJ67" i="249"/>
  <c r="AJ66" i="249"/>
  <c r="AJ65" i="249"/>
  <c r="AK65" i="249" s="1"/>
  <c r="AL65" i="249" s="1"/>
  <c r="AJ64" i="249"/>
  <c r="AJ63" i="249"/>
  <c r="AJ62" i="249"/>
  <c r="AJ61" i="249"/>
  <c r="AK61" i="249" s="1"/>
  <c r="AL61" i="249" s="1"/>
  <c r="AM56" i="249" s="1"/>
  <c r="AJ60" i="249"/>
  <c r="AJ59" i="249"/>
  <c r="AJ58" i="249"/>
  <c r="AJ57" i="249"/>
  <c r="AK57" i="249" s="1"/>
  <c r="AL57" i="249" s="1"/>
  <c r="AJ56" i="249"/>
  <c r="AJ55" i="249"/>
  <c r="AJ54" i="249"/>
  <c r="AJ53" i="249"/>
  <c r="AK53" i="249" s="1"/>
  <c r="AL53" i="249" s="1"/>
  <c r="AJ52" i="249"/>
  <c r="AL47" i="249"/>
  <c r="AJ47" i="249"/>
  <c r="AK47" i="249" s="1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2" i="249"/>
  <c r="AL52" i="249" s="1"/>
  <c r="AK54" i="249"/>
  <c r="AL54" i="249" s="1"/>
  <c r="AK55" i="249"/>
  <c r="AL55" i="249" s="1"/>
  <c r="AK56" i="249"/>
  <c r="AK58" i="249"/>
  <c r="AL58" i="249" s="1"/>
  <c r="AK59" i="249"/>
  <c r="AL59" i="249" s="1"/>
  <c r="AM54" i="249" s="1"/>
  <c r="AK60" i="249"/>
  <c r="AK62" i="249"/>
  <c r="AL62" i="249" s="1"/>
  <c r="AM58" i="249" s="1"/>
  <c r="AN58" i="249" s="1"/>
  <c r="AO58" i="249" s="1"/>
  <c r="AK63" i="249"/>
  <c r="AK64" i="249"/>
  <c r="AL64" i="249" s="1"/>
  <c r="AK66" i="249"/>
  <c r="AL66" i="249" s="1"/>
  <c r="AK67" i="249"/>
  <c r="AL67" i="249" s="1"/>
  <c r="AK68" i="249"/>
  <c r="AK70" i="249"/>
  <c r="AL70" i="249" s="1"/>
  <c r="AM65" i="249" s="1"/>
  <c r="AK71" i="249"/>
  <c r="AK72" i="249"/>
  <c r="AL72" i="249" s="1"/>
  <c r="AK86" i="249"/>
  <c r="AL86" i="249" s="1"/>
  <c r="AM69" i="249" s="1"/>
  <c r="AK87" i="249"/>
  <c r="AL87" i="249" s="1"/>
  <c r="AK88" i="249"/>
  <c r="AL88" i="249" s="1"/>
  <c r="AM71" i="249" s="1"/>
  <c r="AM85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60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L52" i="257" l="1"/>
  <c r="AK45" i="257"/>
  <c r="AJ52" i="257"/>
  <c r="AK34" i="257"/>
  <c r="AN54" i="249"/>
  <c r="AO54" i="249" s="1"/>
  <c r="AN85" i="249"/>
  <c r="AO85" i="249" s="1"/>
  <c r="AN69" i="249"/>
  <c r="AO69" i="249" s="1"/>
  <c r="AN65" i="249"/>
  <c r="AO65" i="249" s="1"/>
  <c r="AM73" i="249"/>
  <c r="AJ89" i="249"/>
  <c r="AK89" i="249"/>
  <c r="AM75" i="249"/>
  <c r="AM33" i="273"/>
  <c r="AN44" i="269"/>
  <c r="AN56" i="269"/>
  <c r="AO56" i="269" s="1"/>
  <c r="AM69" i="268"/>
  <c r="AL63" i="266"/>
  <c r="AO53" i="265"/>
  <c r="AK62" i="255"/>
  <c r="AK63" i="255"/>
  <c r="AK61" i="255"/>
  <c r="AL75" i="260"/>
  <c r="AL78" i="260"/>
  <c r="AM52" i="249"/>
  <c r="AN52" i="249" s="1"/>
  <c r="AM67" i="249"/>
  <c r="AN67" i="249" s="1"/>
  <c r="AL68" i="249"/>
  <c r="AM63" i="249" s="1"/>
  <c r="AM60" i="249"/>
  <c r="AN60" i="249" s="1"/>
  <c r="AO60" i="249" s="1"/>
  <c r="AM87" i="249"/>
  <c r="AN87" i="249" s="1"/>
  <c r="AO87" i="249" s="1"/>
  <c r="AL77" i="250"/>
  <c r="AM77" i="250" s="1"/>
  <c r="AK81" i="250"/>
  <c r="AM51" i="250"/>
  <c r="AM70" i="249"/>
  <c r="AN70" i="249" s="1"/>
  <c r="AO70" i="249" s="1"/>
  <c r="AM62" i="249"/>
  <c r="AN62" i="249" s="1"/>
  <c r="AO62" i="249" s="1"/>
  <c r="AM55" i="249"/>
  <c r="AN55" i="249" s="1"/>
  <c r="AO55" i="249" s="1"/>
  <c r="AJ81" i="250"/>
  <c r="AJ97" i="257"/>
  <c r="AN55" i="268"/>
  <c r="AL63" i="270"/>
  <c r="AM67" i="250"/>
  <c r="AL71" i="249"/>
  <c r="AM66" i="249" s="1"/>
  <c r="AN66" i="249" s="1"/>
  <c r="AO66" i="249" s="1"/>
  <c r="AL63" i="249"/>
  <c r="AM59" i="249" s="1"/>
  <c r="AN59" i="249" s="1"/>
  <c r="AO59" i="249" s="1"/>
  <c r="AL56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8" i="249"/>
  <c r="AJ43" i="250"/>
  <c r="AJ64" i="255"/>
  <c r="AM63" i="270"/>
  <c r="AM72" i="249"/>
  <c r="AN72" i="249" s="1"/>
  <c r="AO72" i="249" s="1"/>
  <c r="AM68" i="249"/>
  <c r="AM61" i="249"/>
  <c r="AN61" i="249" s="1"/>
  <c r="AO61" i="249" s="1"/>
  <c r="AM57" i="249"/>
  <c r="AN57" i="249" s="1"/>
  <c r="AO57" i="249" s="1"/>
  <c r="AM53" i="249"/>
  <c r="AN53" i="249" s="1"/>
  <c r="AO53" i="249" s="1"/>
  <c r="AM64" i="249"/>
  <c r="AN64" i="249" s="1"/>
  <c r="AO64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4" i="255"/>
  <c r="AL39" i="255"/>
  <c r="AL41" i="255"/>
  <c r="AL43" i="255"/>
  <c r="AL45" i="255"/>
  <c r="AM39" i="255" s="1"/>
  <c r="AL47" i="255"/>
  <c r="AL49" i="255"/>
  <c r="AM43" i="255" s="1"/>
  <c r="AL51" i="255"/>
  <c r="AM45" i="255" s="1"/>
  <c r="AL63" i="255"/>
  <c r="AN52" i="255" s="1"/>
  <c r="AL40" i="255"/>
  <c r="AL42" i="255"/>
  <c r="AL44" i="255"/>
  <c r="AM38" i="255" s="1"/>
  <c r="AL46" i="255"/>
  <c r="AL48" i="255"/>
  <c r="AM42" i="255" s="1"/>
  <c r="AL50" i="255"/>
  <c r="AM44" i="255" s="1"/>
  <c r="AL60" i="255"/>
  <c r="AM46" i="255" s="1"/>
  <c r="AL62" i="255"/>
  <c r="AN51" i="255" s="1"/>
  <c r="AK38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3" i="269"/>
  <c r="AO43" i="269" s="1"/>
  <c r="AN47" i="269"/>
  <c r="AO47" i="269" s="1"/>
  <c r="AN51" i="269"/>
  <c r="AO51" i="269" s="1"/>
  <c r="AN55" i="269"/>
  <c r="AO55" i="269" s="1"/>
  <c r="AM38" i="269"/>
  <c r="AM58" i="269" s="1"/>
  <c r="AM40" i="269"/>
  <c r="AN40" i="269" s="1"/>
  <c r="AN45" i="269"/>
  <c r="AO45" i="269" s="1"/>
  <c r="AN49" i="269"/>
  <c r="AO49" i="269" s="1"/>
  <c r="AN53" i="269"/>
  <c r="AO53" i="269" s="1"/>
  <c r="AN57" i="269"/>
  <c r="AO57" i="269" s="1"/>
  <c r="AO37" i="269"/>
  <c r="AN39" i="269"/>
  <c r="AO39" i="269" s="1"/>
  <c r="AO41" i="269"/>
  <c r="AO44" i="269"/>
  <c r="AN46" i="269"/>
  <c r="AO46" i="269" s="1"/>
  <c r="AO48" i="269"/>
  <c r="AN50" i="269"/>
  <c r="AO50" i="269" s="1"/>
  <c r="AO52" i="269"/>
  <c r="AN54" i="269"/>
  <c r="AO54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4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2" i="269"/>
  <c r="AO42" i="269" s="1"/>
  <c r="AL58" i="269"/>
  <c r="AO36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8" i="249"/>
  <c r="AK10" i="249"/>
  <c r="AK48" i="249" s="1"/>
  <c r="AK34" i="255"/>
  <c r="AL43" i="250"/>
  <c r="AK43" i="250"/>
  <c r="AJ42" i="260"/>
  <c r="AK42" i="260"/>
  <c r="AK52" i="257" l="1"/>
  <c r="AO52" i="255"/>
  <c r="AM86" i="249"/>
  <c r="AN86" i="249" s="1"/>
  <c r="AO86" i="249" s="1"/>
  <c r="AN75" i="249"/>
  <c r="AO75" i="249" s="1"/>
  <c r="AN73" i="249"/>
  <c r="AO73" i="249" s="1"/>
  <c r="AM63" i="266"/>
  <c r="AO51" i="255"/>
  <c r="AL61" i="255"/>
  <c r="AM47" i="255" s="1"/>
  <c r="AN44" i="255" s="1"/>
  <c r="AO76" i="260"/>
  <c r="AM49" i="260"/>
  <c r="AN76" i="260"/>
  <c r="AO72" i="260" s="1"/>
  <c r="AN43" i="260"/>
  <c r="AO43" i="260"/>
  <c r="AK97" i="257"/>
  <c r="AN68" i="249"/>
  <c r="AO68" i="249" s="1"/>
  <c r="AN56" i="249"/>
  <c r="AO56" i="249" s="1"/>
  <c r="AO67" i="249"/>
  <c r="AN71" i="249"/>
  <c r="AO71" i="249" s="1"/>
  <c r="AO52" i="249"/>
  <c r="AN63" i="249"/>
  <c r="AO63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8" i="255"/>
  <c r="AN48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39" i="255"/>
  <c r="AM40" i="255"/>
  <c r="AN40" i="255" s="1"/>
  <c r="AM49" i="255"/>
  <c r="AN49" i="255" s="1"/>
  <c r="AN43" i="255"/>
  <c r="AM41" i="255"/>
  <c r="AN41" i="255" s="1"/>
  <c r="AK64" i="255"/>
  <c r="AL38" i="255"/>
  <c r="AN42" i="255"/>
  <c r="AL97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40" i="269"/>
  <c r="AN38" i="269"/>
  <c r="AO38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64" i="255" l="1"/>
  <c r="AO53" i="255" s="1"/>
  <c r="AO50" i="255"/>
  <c r="AL89" i="249"/>
  <c r="AM88" i="249" s="1"/>
  <c r="AN88" i="249" s="1"/>
  <c r="AO88" i="249" s="1"/>
  <c r="AM74" i="249"/>
  <c r="AN46" i="255"/>
  <c r="AN50" i="255"/>
  <c r="AN45" i="255"/>
  <c r="AO45" i="255" s="1"/>
  <c r="AO46" i="255"/>
  <c r="AO41" i="255"/>
  <c r="AO48" i="255"/>
  <c r="AO43" i="255"/>
  <c r="AN38" i="255"/>
  <c r="AO38" i="255" s="1"/>
  <c r="AO39" i="255"/>
  <c r="AO40" i="255"/>
  <c r="AO42" i="260"/>
  <c r="AO46" i="260"/>
  <c r="AM76" i="249"/>
  <c r="AN58" i="269"/>
  <c r="AO58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53" i="255" l="1"/>
  <c r="AM50" i="255"/>
  <c r="AN47" i="255" s="1"/>
  <c r="AO44" i="255" s="1"/>
  <c r="AN74" i="249"/>
  <c r="AO74" i="249" s="1"/>
  <c r="AO42" i="255"/>
  <c r="AN76" i="249"/>
  <c r="AO76" i="249" s="1"/>
  <c r="AN81" i="250"/>
  <c r="AO47" i="255" l="1"/>
  <c r="AO49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2-6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AA1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Y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GV CÔNG TÁC</t>
        </r>
      </text>
    </comment>
  </commentList>
</comments>
</file>

<file path=xl/sharedStrings.xml><?xml version="1.0" encoding="utf-8"?>
<sst xmlns="http://schemas.openxmlformats.org/spreadsheetml/2006/main" count="3238" uniqueCount="954">
  <si>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</si>
  <si>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</si>
  <si>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</si>
  <si>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</si>
  <si>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</si>
  <si>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</si>
  <si>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</si>
  <si>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</si>
  <si>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</si>
  <si>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</si>
  <si>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</si>
  <si>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</si>
  <si>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</si>
  <si>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</si>
  <si>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</si>
  <si>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</si>
  <si>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</si>
  <si>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</si>
  <si>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</si>
  <si>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</si>
  <si>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</si>
  <si>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</si>
  <si>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</si>
  <si>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</si>
  <si>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</si>
  <si>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</si>
  <si>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</si>
  <si>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</si>
  <si>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</si>
  <si>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</si>
  <si>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</si>
  <si>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</si>
  <si>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</si>
  <si>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</si>
  <si>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</si>
  <si>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</si>
  <si>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</si>
  <si>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</si>
  <si>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</si>
  <si>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</si>
  <si>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</si>
  <si>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</si>
  <si>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</si>
  <si>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</si>
  <si>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</si>
  <si>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</si>
  <si>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</si>
  <si>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</si>
  <si>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</si>
  <si>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</si>
  <si>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</si>
  <si>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</si>
  <si>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</si>
  <si>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</si>
  <si>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</si>
  <si>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</si>
  <si>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</si>
  <si>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</si>
  <si>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</si>
  <si>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</si>
  <si>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</si>
  <si>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</si>
  <si>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</si>
  <si>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</si>
  <si>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</si>
  <si>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</si>
  <si>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</si>
  <si>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</si>
  <si>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</si>
  <si>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</si>
  <si>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</si>
  <si>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</si>
  <si>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</si>
  <si>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</si>
  <si>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</si>
  <si>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</si>
  <si>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</si>
  <si>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</si>
  <si>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</si>
  <si>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</si>
  <si>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</si>
  <si>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</si>
  <si>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</si>
  <si>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</si>
  <si>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</si>
  <si>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</si>
  <si>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</si>
  <si>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</si>
  <si>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</si>
  <si>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</si>
  <si>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</si>
  <si>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</si>
  <si>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</si>
  <si>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</si>
  <si>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</si>
  <si>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</si>
  <si>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</si>
  <si>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</si>
  <si>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</si>
  <si>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</si>
  <si>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</si>
  <si>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</si>
  <si>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</si>
  <si>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</si>
  <si>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</si>
  <si>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</si>
  <si>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</si>
  <si>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</si>
  <si>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</si>
  <si>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</si>
  <si>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</si>
  <si>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</si>
  <si>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</si>
  <si>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</si>
  <si>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</si>
  <si>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</si>
  <si>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</si>
  <si>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</si>
  <si>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</si>
  <si>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</si>
  <si>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</si>
  <si>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</si>
  <si>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</si>
  <si>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</si>
  <si>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</si>
  <si>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</si>
  <si>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</si>
  <si>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</si>
  <si>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</si>
  <si>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</si>
  <si>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</si>
  <si>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</si>
  <si>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</si>
  <si>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</si>
  <si>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</si>
  <si>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</si>
  <si>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</si>
  <si>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</si>
  <si>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</si>
  <si>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</si>
  <si>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</si>
  <si>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</si>
  <si>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</si>
  <si>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</si>
  <si>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</si>
  <si>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</si>
  <si>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</si>
  <si>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</si>
  <si>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</si>
  <si>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</si>
  <si>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</si>
  <si>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</si>
  <si>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</si>
  <si>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</si>
  <si>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</si>
  <si>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</si>
  <si>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</si>
  <si>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</si>
  <si>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</si>
  <si>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</si>
  <si>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</si>
  <si>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</si>
  <si>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</si>
  <si>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</si>
  <si>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</si>
  <si>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</si>
  <si>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</si>
  <si>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</si>
  <si>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</si>
  <si>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</si>
  <si>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</si>
  <si>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</si>
  <si>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</si>
  <si>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</si>
  <si>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</si>
  <si>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</si>
  <si>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</si>
  <si>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</si>
  <si>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</si>
  <si>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</si>
  <si>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</si>
  <si>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</si>
  <si>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</si>
  <si>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</si>
  <si>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</si>
  <si>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</si>
  <si>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</si>
  <si>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</si>
  <si>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</si>
  <si>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</si>
  <si>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</si>
  <si>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</si>
  <si>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</si>
  <si>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</si>
  <si>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</si>
  <si>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</si>
  <si>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</si>
  <si>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</si>
  <si>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</si>
  <si>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</si>
  <si>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</si>
  <si>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</si>
  <si>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</si>
  <si>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</si>
  <si>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</si>
  <si>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</si>
  <si>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</si>
  <si>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</si>
  <si>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</si>
  <si>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</si>
  <si>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</si>
  <si>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</si>
  <si>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</si>
  <si>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</si>
  <si>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</si>
  <si>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</si>
  <si>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</si>
  <si>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</si>
  <si>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</si>
  <si>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</si>
  <si>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</si>
  <si>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</si>
  <si>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</si>
  <si>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</si>
  <si>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</si>
  <si>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</si>
  <si>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</si>
  <si>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</si>
  <si>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</si>
  <si>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</si>
  <si>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</si>
  <si>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</si>
  <si>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</si>
  <si>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</si>
  <si>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</si>
  <si>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</si>
  <si>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</si>
  <si>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</si>
  <si>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</si>
  <si>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</si>
  <si>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</si>
  <si>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</si>
  <si>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</si>
  <si>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</si>
  <si>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</si>
  <si>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</si>
  <si>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</si>
  <si>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</si>
  <si>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</si>
  <si>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</si>
  <si>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</si>
  <si>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</si>
  <si>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</si>
  <si>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</si>
  <si>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</si>
  <si>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</si>
  <si>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</si>
  <si>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</si>
  <si>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</si>
  <si>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</si>
  <si>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</si>
  <si>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</si>
  <si>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</si>
  <si>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</si>
  <si>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</si>
  <si>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</si>
  <si>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</si>
  <si>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</si>
  <si>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</si>
  <si>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</si>
  <si>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</si>
  <si>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</si>
  <si>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</si>
  <si>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</si>
  <si>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</si>
  <si>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</si>
  <si>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</si>
  <si>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</si>
  <si>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</si>
  <si>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</si>
  <si>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</si>
  <si>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</si>
  <si>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</si>
  <si>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</si>
  <si>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</si>
  <si>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</si>
  <si>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</si>
  <si>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</si>
  <si>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</si>
  <si>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</si>
  <si>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</si>
  <si>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</si>
  <si>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</si>
  <si>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</si>
  <si>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</si>
  <si>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</si>
  <si>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</si>
  <si>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</si>
  <si>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</si>
  <si>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</si>
  <si>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</si>
  <si>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</si>
  <si>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</si>
  <si>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</si>
  <si>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</si>
  <si>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</si>
  <si>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</si>
  <si>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</si>
  <si>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</si>
  <si>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</si>
  <si>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</si>
  <si>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</si>
  <si>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</si>
  <si>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</si>
  <si>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</si>
  <si>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</si>
  <si>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</si>
  <si>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</si>
  <si>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</si>
  <si>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</si>
  <si>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</si>
  <si>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</si>
  <si>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</si>
  <si>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</si>
  <si>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</si>
  <si>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</si>
  <si>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</si>
  <si>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</si>
  <si>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</si>
  <si>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</si>
  <si>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</si>
  <si>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</si>
  <si>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</si>
  <si>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</si>
  <si>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</si>
  <si>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</si>
  <si>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</si>
  <si>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</si>
  <si>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</si>
  <si>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</si>
  <si>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</si>
  <si>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</si>
  <si>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</si>
  <si>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</si>
  <si>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</si>
  <si>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</si>
  <si>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</si>
  <si>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</si>
  <si>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</si>
  <si>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</si>
  <si>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</si>
  <si>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</si>
  <si>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</si>
  <si>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</si>
  <si>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</si>
  <si>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</si>
  <si>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</si>
  <si>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</si>
  <si>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</si>
  <si>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</si>
  <si>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</si>
  <si>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</si>
  <si>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</si>
  <si>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</si>
  <si>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</si>
  <si>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</si>
  <si>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</si>
  <si>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</si>
  <si>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</si>
  <si>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</si>
  <si>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</si>
  <si>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</si>
  <si>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</si>
  <si>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</si>
  <si>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</si>
  <si>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</si>
  <si>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</si>
  <si>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</si>
  <si>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</si>
  <si>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</si>
  <si>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</si>
  <si>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</si>
  <si>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</si>
  <si>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</si>
  <si>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</si>
  <si>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</si>
  <si>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</si>
  <si>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</si>
  <si>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</si>
  <si>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</si>
  <si>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</si>
  <si>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</si>
  <si>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</si>
  <si>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</si>
  <si>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</si>
  <si>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</si>
  <si>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</si>
  <si>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</si>
  <si>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</si>
  <si>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</si>
  <si>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</si>
  <si>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</si>
  <si>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</si>
  <si>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</si>
  <si>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</si>
  <si>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</si>
  <si>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</si>
  <si>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</si>
  <si>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</si>
  <si>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</si>
  <si>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</si>
  <si>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</si>
  <si>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</si>
  <si>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</si>
  <si>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</si>
  <si>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</si>
  <si>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</si>
  <si>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</si>
  <si>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</si>
  <si>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</si>
  <si>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</si>
  <si>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</si>
  <si>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</si>
  <si>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</si>
  <si>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</si>
  <si>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</si>
  <si>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</si>
  <si>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</si>
  <si>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</si>
  <si>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</si>
  <si>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</si>
  <si>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</si>
  <si>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</si>
  <si>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</si>
  <si>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</si>
  <si>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</si>
  <si>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</si>
  <si>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</si>
  <si>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</si>
  <si>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</si>
  <si>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</si>
  <si>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</si>
  <si>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</si>
  <si>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</si>
  <si>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</si>
  <si>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</si>
  <si>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</si>
  <si>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</si>
  <si>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</si>
  <si>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</si>
  <si>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</si>
  <si>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</si>
  <si>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</si>
  <si>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</si>
  <si>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</si>
  <si>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</si>
  <si>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</si>
  <si>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</si>
  <si>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</si>
  <si>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</si>
  <si>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</si>
  <si>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</si>
  <si>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</si>
  <si>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</si>
  <si>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</si>
  <si>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</si>
  <si>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</si>
  <si>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</si>
  <si>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</si>
  <si>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</si>
  <si>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</si>
  <si>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</si>
  <si>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</si>
  <si>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</si>
  <si>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</si>
  <si>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</si>
  <si>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</si>
  <si>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</si>
  <si>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</si>
  <si>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</si>
  <si>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</si>
  <si>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</si>
  <si>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</si>
  <si>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</si>
  <si>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</si>
  <si>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</si>
  <si>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</si>
  <si>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</si>
  <si>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</si>
  <si>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</si>
  <si>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</si>
  <si>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</si>
  <si>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</si>
  <si>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</si>
  <si>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</si>
  <si>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</si>
  <si>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</si>
  <si>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</si>
  <si>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</si>
  <si>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</si>
  <si>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</si>
  <si>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</si>
  <si>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</si>
  <si>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</si>
  <si>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</si>
  <si>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</si>
  <si>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</si>
  <si>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</si>
  <si>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</si>
  <si>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</si>
  <si>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</si>
  <si>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</si>
  <si>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</si>
  <si>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</si>
  <si>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</si>
  <si>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</si>
  <si>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</si>
  <si>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</si>
  <si>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</si>
  <si>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</si>
  <si>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</si>
  <si>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</si>
  <si>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</si>
  <si>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</si>
  <si>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</si>
  <si>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</si>
  <si>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</si>
  <si>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</si>
  <si>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</si>
  <si>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</si>
  <si>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</si>
  <si>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</si>
  <si>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</si>
  <si>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</si>
  <si>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</si>
  <si>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</si>
  <si>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</si>
  <si>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</si>
  <si>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</si>
  <si>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</si>
  <si>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</si>
  <si>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</si>
  <si>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</si>
  <si>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</si>
  <si>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</si>
  <si>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</si>
  <si>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</si>
  <si>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</si>
  <si>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</si>
  <si>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</si>
  <si>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</si>
  <si>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</si>
  <si>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</si>
  <si>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</si>
  <si>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</si>
  <si>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</si>
  <si>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</si>
  <si>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</si>
  <si>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</si>
  <si>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</si>
  <si>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</si>
  <si>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</si>
  <si>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</si>
  <si>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</si>
  <si>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</si>
  <si>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</si>
  <si>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</si>
  <si>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</si>
  <si>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</si>
  <si>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</si>
  <si>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</si>
  <si>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</si>
  <si>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</si>
  <si>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</si>
  <si>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</si>
  <si>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</si>
  <si>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</si>
  <si>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</si>
  <si>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</si>
  <si>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</si>
  <si>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</si>
  <si>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</si>
  <si>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</si>
  <si>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</si>
  <si>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</si>
  <si>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</si>
  <si>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</si>
  <si>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</si>
  <si>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</si>
  <si>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</si>
  <si>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</si>
  <si>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</si>
  <si>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</si>
  <si>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</si>
  <si>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</si>
  <si>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</si>
  <si>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</si>
  <si>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</si>
  <si>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</si>
  <si>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</si>
  <si>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</si>
  <si>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</si>
  <si>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</si>
  <si>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</si>
  <si>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</si>
  <si>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</si>
  <si>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</si>
  <si>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</si>
  <si>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</si>
  <si>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</si>
  <si>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</si>
  <si>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</si>
  <si>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</si>
  <si>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</si>
  <si>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</si>
  <si>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</si>
  <si>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</si>
  <si>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</si>
  <si>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</si>
  <si>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</si>
  <si>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</si>
  <si>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</si>
  <si>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</si>
  <si>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</si>
  <si>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</si>
  <si>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</si>
  <si>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</si>
  <si>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</si>
  <si>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</si>
  <si>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</si>
  <si>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</si>
  <si>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</si>
  <si>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</si>
  <si>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</si>
  <si>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</si>
  <si>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</si>
  <si>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</si>
  <si>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</si>
  <si>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</si>
  <si>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</si>
  <si>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</si>
  <si>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</si>
  <si>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</si>
  <si>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</si>
  <si>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</si>
  <si>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</si>
  <si>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</si>
  <si>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</si>
  <si>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</si>
  <si>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</si>
  <si>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</si>
  <si>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</si>
  <si>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</si>
  <si>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</si>
  <si>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</si>
  <si>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</si>
  <si>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</si>
  <si>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</si>
  <si>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</si>
  <si>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</si>
  <si>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</si>
  <si>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</si>
  <si>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</si>
  <si>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</si>
  <si>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</si>
  <si>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</si>
  <si>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</si>
  <si>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</si>
  <si>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</si>
  <si>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</si>
  <si>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</si>
  <si>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</si>
  <si>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</si>
  <si>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</si>
  <si>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</si>
  <si>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</si>
  <si>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</si>
  <si>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</si>
  <si>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</si>
  <si>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</si>
  <si>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</si>
  <si>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</si>
  <si>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</si>
  <si>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</si>
  <si>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</si>
  <si>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</si>
  <si>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</si>
  <si>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</si>
  <si>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</si>
  <si>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</si>
  <si>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</si>
  <si>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</si>
  <si>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</si>
  <si>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</si>
  <si>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</si>
  <si>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</si>
  <si>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</si>
  <si>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</si>
  <si>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</si>
  <si>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</si>
  <si>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</si>
  <si>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</si>
  <si>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</si>
  <si>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</si>
  <si>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</si>
  <si>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</si>
  <si>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</si>
  <si>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</si>
  <si>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</si>
  <si>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</si>
  <si>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</si>
  <si>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</si>
  <si>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</si>
  <si>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</si>
  <si>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</si>
  <si>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</si>
  <si>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</si>
  <si>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</si>
  <si>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</si>
  <si>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</si>
  <si>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</si>
  <si>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</si>
  <si>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</si>
  <si>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</si>
  <si>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</si>
  <si>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</si>
  <si>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</si>
  <si>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</si>
  <si>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</si>
  <si>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</si>
  <si>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</si>
  <si>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</si>
  <si>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</si>
  <si>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</si>
  <si>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</si>
  <si>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</si>
  <si>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</si>
  <si>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</si>
  <si>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</si>
  <si>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</si>
  <si>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</si>
  <si>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</si>
  <si>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</si>
  <si>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</si>
  <si>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</si>
  <si>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</si>
  <si>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</si>
  <si>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</si>
  <si>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</si>
  <si>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</si>
  <si>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</si>
  <si>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</si>
  <si>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</si>
  <si>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</si>
  <si>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</si>
  <si>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</si>
  <si>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</si>
  <si>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</si>
  <si>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</si>
  <si>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</si>
  <si>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</si>
  <si>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</si>
  <si>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</si>
  <si>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</si>
  <si>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</si>
  <si>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</si>
  <si>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</si>
  <si>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</si>
  <si>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</si>
  <si>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</si>
  <si>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</si>
  <si>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</si>
  <si>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</si>
  <si>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</si>
  <si>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</si>
  <si>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</si>
  <si>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</si>
  <si>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</si>
  <si>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</si>
  <si>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</si>
  <si>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</si>
  <si>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</si>
  <si>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</si>
  <si>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</si>
  <si>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</si>
  <si>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</si>
  <si>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</si>
  <si>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</si>
  <si>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</si>
  <si>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</si>
  <si>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</si>
  <si>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</si>
  <si>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</si>
  <si>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</si>
  <si>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</si>
  <si>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</si>
  <si>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</si>
  <si>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</si>
  <si>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</si>
  <si>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</si>
  <si>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</si>
  <si>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</si>
  <si>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</si>
  <si>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</si>
  <si>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</si>
  <si>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</si>
  <si>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</si>
  <si>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</si>
  <si>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</si>
  <si>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</si>
  <si>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</si>
  <si>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</si>
  <si>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</si>
  <si>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</si>
  <si>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</si>
  <si>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</si>
  <si>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</si>
  <si>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</si>
  <si>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</si>
  <si>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</si>
  <si>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</si>
  <si>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</si>
  <si>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</si>
  <si>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</si>
  <si>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</si>
  <si>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</si>
  <si>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</si>
  <si>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</si>
  <si>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</si>
  <si>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</si>
  <si>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</si>
  <si>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</si>
  <si>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</si>
  <si>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</si>
  <si>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</si>
  <si>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</si>
  <si>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</si>
  <si>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</si>
  <si>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</si>
  <si>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</si>
  <si>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</si>
  <si>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</si>
  <si>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</si>
  <si>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</si>
  <si>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</si>
  <si>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</si>
  <si>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</si>
  <si>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</si>
  <si>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</si>
  <si>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</si>
  <si>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</si>
  <si>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</si>
  <si>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</si>
  <si>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</si>
  <si>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</si>
  <si>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</si>
  <si>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</si>
  <si>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</si>
  <si>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</si>
  <si>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</si>
  <si>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</si>
  <si>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</si>
  <si>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</si>
  <si>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</si>
  <si>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</si>
  <si>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</si>
  <si>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</si>
  <si>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</si>
  <si>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</si>
  <si>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</si>
  <si>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</si>
  <si>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</si>
  <si>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</si>
  <si>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</si>
  <si>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</si>
  <si>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</si>
  <si>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</si>
  <si>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</si>
  <si>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</si>
  <si>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</si>
  <si>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</si>
  <si>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</si>
  <si>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</si>
  <si>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</si>
  <si>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</si>
  <si>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</si>
  <si>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</si>
  <si>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</si>
  <si>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</si>
  <si>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</si>
  <si>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</si>
  <si>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</si>
  <si>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</si>
  <si>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</si>
  <si>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</si>
  <si>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</si>
  <si>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</si>
  <si>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</si>
  <si>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</si>
  <si>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</si>
  <si>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</si>
  <si>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</si>
  <si>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</si>
  <si>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</si>
  <si>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</si>
  <si>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</si>
  <si>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</si>
  <si>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</si>
  <si>
    <t>VẮNG</t>
  </si>
  <si>
    <t xml:space="preserve">  </t>
  </si>
  <si>
    <t>V;0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</si>
  <si>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</si>
  <si>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</si>
  <si>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</si>
  <si>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</si>
  <si>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</si>
  <si>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</si>
  <si>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</si>
  <si>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</si>
  <si>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</si>
  <si>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</si>
  <si>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</si>
  <si>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</si>
  <si>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</si>
  <si>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</si>
  <si>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</si>
  <si>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</si>
  <si>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</si>
  <si>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</si>
  <si>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</si>
  <si>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</si>
  <si>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</si>
  <si>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</si>
  <si>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</si>
  <si>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</si>
  <si>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</si>
  <si>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</si>
  <si>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</si>
  <si>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</si>
  <si>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</si>
  <si>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</si>
  <si>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</si>
  <si>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</si>
  <si>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</si>
  <si>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</si>
  <si>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</si>
  <si>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</si>
  <si>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</si>
  <si>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</si>
  <si>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</si>
  <si>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1K1P</t>
  </si>
  <si>
    <t>LỚP: CĐT 20</t>
  </si>
  <si>
    <t>Tạ Hoàng</t>
  </si>
  <si>
    <t>Trần Thị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</si>
</sst>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  <font>
      <sz val="14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0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1" fillId="0" borderId="2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66" fillId="0" borderId="28" xfId="0" applyNumberFormat="1" applyFont="1" applyFill="1" applyBorder="1" applyAlignment="1" applyProtection="1">
      <alignment horizontal="left" vertical="center" wrapText="1"/>
    </xf>
    <xf numFmtId="0" fontId="66" fillId="0" borderId="1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6"/>
  <sheetViews>
    <sheetView zoomScale="55" zoomScaleNormal="55" zoomScalePageLayoutView="55" workbookViewId="0">
      <selection activeCell="AF18" sqref="AF1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4" t="s">
        <v>582</v>
      </c>
      <c r="AG6" s="184"/>
      <c r="AH6" s="184"/>
      <c r="AI6" s="184"/>
      <c r="AJ6" s="184"/>
      <c r="AK6" s="18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7" si="2">COUNTIF(E10:AI10,"P")+2*COUNTIF(F10:AJ10,"2P")</f>
        <v>0</v>
      </c>
      <c r="AL10" s="3">
        <f t="shared" ref="AL10:AL47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7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 t="s">
        <v>10</v>
      </c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 t="s">
        <v>9</v>
      </c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 t="s">
        <v>10</v>
      </c>
      <c r="Y17" s="117"/>
      <c r="Z17" s="117"/>
      <c r="AA17" s="117"/>
      <c r="AB17" s="117"/>
      <c r="AC17" s="117"/>
      <c r="AD17" s="117"/>
      <c r="AE17" s="117"/>
      <c r="AF17" s="117" t="s">
        <v>8</v>
      </c>
      <c r="AG17" s="117"/>
      <c r="AH17" s="117"/>
      <c r="AI17" s="117"/>
      <c r="AJ17" s="3">
        <f t="shared" si="4"/>
        <v>1</v>
      </c>
      <c r="AK17" s="3">
        <f t="shared" si="2"/>
        <v>0</v>
      </c>
      <c r="AL17" s="3">
        <f t="shared" si="3"/>
        <v>1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89"/>
      <c r="AN22" s="190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 t="s">
        <v>8</v>
      </c>
      <c r="AF30" s="115"/>
      <c r="AG30" s="115"/>
      <c r="AH30" s="115"/>
      <c r="AI30" s="115"/>
      <c r="AJ30" s="3">
        <f t="shared" si="4"/>
        <v>2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9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9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9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70" t="s">
        <v>893</v>
      </c>
      <c r="C41" s="170" t="s">
        <v>894</v>
      </c>
      <c r="D41" s="170" t="s">
        <v>59</v>
      </c>
      <c r="E41" s="47"/>
      <c r="F41" s="152"/>
      <c r="G41" s="8"/>
      <c r="H41" s="152"/>
      <c r="I41" s="8"/>
      <c r="J41" s="8"/>
      <c r="K41" s="8"/>
      <c r="L41" s="8"/>
      <c r="M41" s="152"/>
      <c r="N41" s="152"/>
      <c r="O41" s="8"/>
      <c r="P41" s="8"/>
      <c r="Q41" s="8"/>
      <c r="R41" s="8"/>
      <c r="S41" s="8"/>
      <c r="T41" s="8"/>
      <c r="U41" s="152"/>
      <c r="V41" s="152"/>
      <c r="W41" s="8"/>
      <c r="X41" s="152"/>
      <c r="Y41" s="8"/>
      <c r="Z41" s="8"/>
      <c r="AA41" s="8"/>
      <c r="AB41" s="152"/>
      <c r="AC41" s="8"/>
      <c r="AD41" s="8"/>
      <c r="AE41" s="8"/>
      <c r="AF41" s="8"/>
      <c r="AG41" s="8"/>
      <c r="AH41" s="8"/>
      <c r="AI41" s="8"/>
      <c r="AJ41" s="148">
        <f>COUNTIF(E41:AI41,"K")+2*COUNTIF(E41:AI41,"2K")+COUNTIF(E41:AI41,"TK")+COUNTIF(E41:AI41,"KT")</f>
        <v>0</v>
      </c>
      <c r="AK41" s="148">
        <f>COUNTIF(E41:AI41,"P")+2*COUNTIF(F41:AJ41,"2P")</f>
        <v>0</v>
      </c>
      <c r="AL41" s="148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9">
        <v>34</v>
      </c>
      <c r="B42" s="151" t="s">
        <v>575</v>
      </c>
      <c r="C42" s="151" t="s">
        <v>93</v>
      </c>
      <c r="D42" s="151" t="s">
        <v>94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151" t="s">
        <v>576</v>
      </c>
      <c r="C43" s="151" t="s">
        <v>577</v>
      </c>
      <c r="D43" s="151" t="s">
        <v>121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9">
        <v>36</v>
      </c>
      <c r="B44" s="151" t="s">
        <v>578</v>
      </c>
      <c r="C44" s="151" t="s">
        <v>579</v>
      </c>
      <c r="D44" s="15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27" customHeight="1">
      <c r="A45" s="97">
        <v>37</v>
      </c>
      <c r="B45" s="166" t="s">
        <v>580</v>
      </c>
      <c r="C45" s="166" t="s">
        <v>581</v>
      </c>
      <c r="D45" s="166" t="s">
        <v>102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 t="s">
        <v>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1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9">
        <v>38</v>
      </c>
      <c r="B46" s="164">
        <v>2010210004</v>
      </c>
      <c r="C46" s="151" t="s">
        <v>906</v>
      </c>
      <c r="D46" s="151" t="s">
        <v>63</v>
      </c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</row>
    <row r="47" spans="1:44" s="53" customFormat="1" ht="30" customHeight="1">
      <c r="A47" s="97">
        <v>39</v>
      </c>
      <c r="B47" s="86"/>
      <c r="C47" s="87"/>
      <c r="D47" s="88"/>
      <c r="E47" s="121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/>
      <c r="R47" s="115"/>
      <c r="S47" s="115"/>
      <c r="T47" s="115"/>
      <c r="U47" s="115"/>
      <c r="V47" s="116"/>
      <c r="W47" s="115"/>
      <c r="X47" s="115"/>
      <c r="Y47" s="115"/>
      <c r="Z47" s="115"/>
      <c r="AA47" s="115"/>
      <c r="AB47" s="115"/>
      <c r="AC47" s="116"/>
      <c r="AD47" s="115"/>
      <c r="AE47" s="115"/>
      <c r="AF47" s="115"/>
      <c r="AG47" s="115"/>
      <c r="AH47" s="115"/>
      <c r="AI47" s="115"/>
      <c r="AJ47" s="3">
        <f t="shared" si="4"/>
        <v>0</v>
      </c>
      <c r="AK47" s="3">
        <f t="shared" si="2"/>
        <v>0</v>
      </c>
      <c r="AL47" s="3">
        <f t="shared" si="3"/>
        <v>0</v>
      </c>
      <c r="AM47" s="189"/>
      <c r="AN47" s="190"/>
    </row>
    <row r="48" spans="1:44" s="53" customFormat="1" ht="30" customHeight="1">
      <c r="A48" s="191" t="s">
        <v>12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3">
        <f>SUM(AJ10:AJ47)</f>
        <v>6</v>
      </c>
      <c r="AK48" s="3">
        <f>SUM(AK10:AK47)</f>
        <v>1</v>
      </c>
      <c r="AL48" s="3">
        <f>SUM(AL10:AL47)</f>
        <v>3</v>
      </c>
      <c r="AM48" s="56"/>
      <c r="AN48" s="56"/>
    </row>
    <row r="49" spans="1:43" s="53" customFormat="1" ht="15" customHeight="1">
      <c r="A49" s="11"/>
      <c r="B49" s="11"/>
      <c r="C49" s="12"/>
      <c r="D49" s="1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  <c r="AK49" s="11"/>
      <c r="AL49" s="11"/>
      <c r="AM49" s="56"/>
      <c r="AN49" s="56"/>
    </row>
    <row r="50" spans="1:43" s="53" customFormat="1" ht="30" customHeight="1">
      <c r="A50" s="192" t="s">
        <v>13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3"/>
      <c r="AJ50" s="41" t="s">
        <v>14</v>
      </c>
      <c r="AK50" s="41" t="s">
        <v>15</v>
      </c>
      <c r="AL50" s="41" t="s">
        <v>16</v>
      </c>
      <c r="AM50" s="57" t="s">
        <v>17</v>
      </c>
      <c r="AN50" s="57" t="s">
        <v>18</v>
      </c>
      <c r="AO50" s="57" t="s">
        <v>19</v>
      </c>
      <c r="AP50" s="56"/>
      <c r="AQ50" s="56"/>
    </row>
    <row r="51" spans="1:43" s="53" customFormat="1" ht="30" customHeight="1">
      <c r="A51" s="3" t="s">
        <v>5</v>
      </c>
      <c r="B51" s="48"/>
      <c r="C51" s="185" t="s">
        <v>7</v>
      </c>
      <c r="D51" s="186"/>
      <c r="E51" s="4">
        <v>1</v>
      </c>
      <c r="F51" s="4">
        <v>2</v>
      </c>
      <c r="G51" s="4">
        <v>3</v>
      </c>
      <c r="H51" s="4">
        <v>4</v>
      </c>
      <c r="I51" s="4">
        <v>5</v>
      </c>
      <c r="J51" s="4">
        <v>6</v>
      </c>
      <c r="K51" s="4">
        <v>7</v>
      </c>
      <c r="L51" s="4">
        <v>8</v>
      </c>
      <c r="M51" s="4">
        <v>9</v>
      </c>
      <c r="N51" s="4">
        <v>10</v>
      </c>
      <c r="O51" s="4">
        <v>11</v>
      </c>
      <c r="P51" s="4">
        <v>12</v>
      </c>
      <c r="Q51" s="4">
        <v>13</v>
      </c>
      <c r="R51" s="4">
        <v>14</v>
      </c>
      <c r="S51" s="4">
        <v>15</v>
      </c>
      <c r="T51" s="4">
        <v>16</v>
      </c>
      <c r="U51" s="4">
        <v>17</v>
      </c>
      <c r="V51" s="4">
        <v>18</v>
      </c>
      <c r="W51" s="4">
        <v>19</v>
      </c>
      <c r="X51" s="4">
        <v>20</v>
      </c>
      <c r="Y51" s="4">
        <v>21</v>
      </c>
      <c r="Z51" s="4">
        <v>22</v>
      </c>
      <c r="AA51" s="4">
        <v>23</v>
      </c>
      <c r="AB51" s="4">
        <v>24</v>
      </c>
      <c r="AC51" s="4">
        <v>25</v>
      </c>
      <c r="AD51" s="4">
        <v>26</v>
      </c>
      <c r="AE51" s="4">
        <v>27</v>
      </c>
      <c r="AF51" s="4">
        <v>28</v>
      </c>
      <c r="AG51" s="4">
        <v>29</v>
      </c>
      <c r="AH51" s="4">
        <v>30</v>
      </c>
      <c r="AI51" s="4">
        <v>31</v>
      </c>
      <c r="AJ51" s="30" t="s">
        <v>20</v>
      </c>
      <c r="AK51" s="30" t="s">
        <v>21</v>
      </c>
      <c r="AL51" s="30" t="s">
        <v>22</v>
      </c>
      <c r="AM51" s="30" t="s">
        <v>23</v>
      </c>
      <c r="AN51" s="58" t="s">
        <v>24</v>
      </c>
      <c r="AO51" s="58" t="s">
        <v>25</v>
      </c>
      <c r="AP51" s="56"/>
      <c r="AQ51" s="56"/>
    </row>
    <row r="52" spans="1:43" s="53" customFormat="1" ht="27" customHeight="1">
      <c r="A52" s="3">
        <v>1</v>
      </c>
      <c r="B52" s="151" t="s">
        <v>524</v>
      </c>
      <c r="C52" s="151" t="s">
        <v>141</v>
      </c>
      <c r="D52" s="151" t="s">
        <v>74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>COUNTIF(E52:AI52,"BT")</f>
        <v>0</v>
      </c>
      <c r="AK52" s="32">
        <f>COUNTIF(F52:AJ52,"D")</f>
        <v>0</v>
      </c>
      <c r="AL52" s="32">
        <f>COUNTIF(G52:AK52,"ĐP")</f>
        <v>0</v>
      </c>
      <c r="AM52" s="32">
        <f t="shared" ref="AM52:AM67" si="8">COUNTIF(H57:AL57,"CT")</f>
        <v>0</v>
      </c>
      <c r="AN52" s="32">
        <f t="shared" ref="AN52:AN88" si="9">COUNTIF(I52:AM52,"HT")</f>
        <v>0</v>
      </c>
      <c r="AO52" s="32">
        <f t="shared" ref="AO52:AO88" si="10">COUNTIF(J52:AN52,"VK")</f>
        <v>0</v>
      </c>
      <c r="AP52" s="56"/>
      <c r="AQ52" s="56"/>
    </row>
    <row r="53" spans="1:43" s="53" customFormat="1" ht="27" customHeight="1">
      <c r="A53" s="3">
        <v>2</v>
      </c>
      <c r="B53" s="151" t="s">
        <v>525</v>
      </c>
      <c r="C53" s="151" t="s">
        <v>383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ref="AJ53:AJ88" si="11">COUNTIF(E53:AI53,"BT")</f>
        <v>0</v>
      </c>
      <c r="AK53" s="32">
        <f t="shared" ref="AK53:AK88" si="12">COUNTIF(F53:AJ53,"D")</f>
        <v>0</v>
      </c>
      <c r="AL53" s="32">
        <f t="shared" ref="AL53:AL88" si="13">COUNTIF(G53:AK53,"ĐP")</f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3</v>
      </c>
      <c r="B54" s="151" t="s">
        <v>526</v>
      </c>
      <c r="C54" s="151" t="s">
        <v>475</v>
      </c>
      <c r="D54" s="151" t="s">
        <v>95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4</v>
      </c>
      <c r="B55" s="151" t="s">
        <v>527</v>
      </c>
      <c r="C55" s="151" t="s">
        <v>366</v>
      </c>
      <c r="D55" s="151" t="s">
        <v>127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5</v>
      </c>
      <c r="B56" s="151" t="s">
        <v>528</v>
      </c>
      <c r="C56" s="151" t="s">
        <v>529</v>
      </c>
      <c r="D56" s="151" t="s">
        <v>52</v>
      </c>
      <c r="E56" s="8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5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 t="shared" si="8"/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6</v>
      </c>
      <c r="B57" s="151" t="s">
        <v>530</v>
      </c>
      <c r="C57" s="151" t="s">
        <v>531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 t="e">
        <f>COUNTIF(#REF!,"CT")</f>
        <v>#REF!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7</v>
      </c>
      <c r="B58" s="151" t="s">
        <v>532</v>
      </c>
      <c r="C58" s="151" t="s">
        <v>82</v>
      </c>
      <c r="D58" s="151" t="s">
        <v>53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8</v>
      </c>
      <c r="B59" s="151" t="s">
        <v>533</v>
      </c>
      <c r="C59" s="151" t="s">
        <v>48</v>
      </c>
      <c r="D59" s="151" t="s">
        <v>534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56"/>
      <c r="AQ59" s="56"/>
    </row>
    <row r="60" spans="1:43" s="53" customFormat="1" ht="27" customHeight="1">
      <c r="A60" s="147">
        <v>9</v>
      </c>
      <c r="B60" s="151" t="s">
        <v>535</v>
      </c>
      <c r="C60" s="151" t="s">
        <v>536</v>
      </c>
      <c r="D60" s="151" t="s">
        <v>88</v>
      </c>
      <c r="E60" s="80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85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  <c r="AP60" s="189"/>
      <c r="AQ60" s="190"/>
    </row>
    <row r="61" spans="1:43" s="53" customFormat="1" ht="27" customHeight="1">
      <c r="A61" s="147">
        <v>10</v>
      </c>
      <c r="B61" s="151" t="s">
        <v>537</v>
      </c>
      <c r="C61" s="151" t="s">
        <v>538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>COUNTIF(H65:AL65,"CT")</f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11</v>
      </c>
      <c r="B62" s="151" t="s">
        <v>539</v>
      </c>
      <c r="C62" s="151" t="s">
        <v>402</v>
      </c>
      <c r="D62" s="151" t="s">
        <v>26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12</v>
      </c>
      <c r="B63" s="151" t="s">
        <v>540</v>
      </c>
      <c r="C63" s="151" t="s">
        <v>541</v>
      </c>
      <c r="D63" s="151" t="s">
        <v>54</v>
      </c>
      <c r="E63" s="90"/>
      <c r="F63" s="91"/>
      <c r="G63" s="91"/>
      <c r="H63" s="92"/>
      <c r="I63" s="92"/>
      <c r="J63" s="92"/>
      <c r="K63" s="92"/>
      <c r="L63" s="92"/>
      <c r="M63" s="92"/>
      <c r="N63" s="92"/>
      <c r="O63" s="92"/>
      <c r="P63" s="91"/>
      <c r="Q63" s="91"/>
      <c r="R63" s="91"/>
      <c r="S63" s="91"/>
      <c r="T63" s="91"/>
      <c r="U63" s="91"/>
      <c r="V63" s="85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13</v>
      </c>
      <c r="B64" s="151" t="s">
        <v>542</v>
      </c>
      <c r="C64" s="151" t="s">
        <v>77</v>
      </c>
      <c r="D64" s="151" t="s">
        <v>54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14</v>
      </c>
      <c r="B65" s="151" t="s">
        <v>543</v>
      </c>
      <c r="C65" s="151" t="s">
        <v>129</v>
      </c>
      <c r="D65" s="151" t="s">
        <v>54</v>
      </c>
      <c r="E65" s="80"/>
      <c r="F65" s="89"/>
      <c r="G65" s="89"/>
      <c r="H65" s="89"/>
      <c r="I65" s="89"/>
      <c r="J65" s="89"/>
      <c r="K65" s="89"/>
      <c r="L65" s="89"/>
      <c r="M65" s="89"/>
      <c r="N65" s="89"/>
      <c r="O65" s="101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15</v>
      </c>
      <c r="B66" s="151" t="s">
        <v>544</v>
      </c>
      <c r="C66" s="151" t="s">
        <v>89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16</v>
      </c>
      <c r="B67" s="151" t="s">
        <v>545</v>
      </c>
      <c r="C67" s="151" t="s">
        <v>546</v>
      </c>
      <c r="D67" s="151" t="s">
        <v>105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8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17</v>
      </c>
      <c r="B68" s="151" t="s">
        <v>547</v>
      </c>
      <c r="C68" s="151" t="s">
        <v>108</v>
      </c>
      <c r="D68" s="151" t="s">
        <v>27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ref="AM68:AM71" si="14">COUNTIF(H85:AL85,"CT")</f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18</v>
      </c>
      <c r="B69" s="151" t="s">
        <v>548</v>
      </c>
      <c r="C69" s="151" t="s">
        <v>549</v>
      </c>
      <c r="D69" s="151" t="s">
        <v>107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19</v>
      </c>
      <c r="B70" s="151" t="s">
        <v>550</v>
      </c>
      <c r="C70" s="151" t="s">
        <v>551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20</v>
      </c>
      <c r="B71" s="151" t="s">
        <v>552</v>
      </c>
      <c r="C71" s="151" t="s">
        <v>64</v>
      </c>
      <c r="D71" s="151" t="s">
        <v>65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>
        <f t="shared" si="14"/>
        <v>0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21</v>
      </c>
      <c r="B72" s="151" t="s">
        <v>553</v>
      </c>
      <c r="C72" s="151" t="s">
        <v>554</v>
      </c>
      <c r="D72" s="151" t="s">
        <v>120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11"/>
        <v>0</v>
      </c>
      <c r="AK72" s="32">
        <f t="shared" si="12"/>
        <v>0</v>
      </c>
      <c r="AL72" s="32">
        <f t="shared" si="13"/>
        <v>0</v>
      </c>
      <c r="AM72" s="32" t="e">
        <f>COUNTIF(#REF!,"CT")</f>
        <v>#REF!</v>
      </c>
      <c r="AN72" s="32">
        <f t="shared" si="9"/>
        <v>0</v>
      </c>
      <c r="AO72" s="32">
        <f t="shared" si="10"/>
        <v>0</v>
      </c>
    </row>
    <row r="73" spans="1:41" s="53" customFormat="1" ht="27" customHeight="1">
      <c r="A73" s="163">
        <v>22</v>
      </c>
      <c r="B73" s="151" t="s">
        <v>555</v>
      </c>
      <c r="C73" s="151" t="s">
        <v>28</v>
      </c>
      <c r="D73" s="151" t="s">
        <v>40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15">COUNTIF(E73:AI73,"BT")</f>
        <v>0</v>
      </c>
      <c r="AK73" s="32">
        <f t="shared" ref="AK73" si="16">COUNTIF(F73:AJ73,"D")</f>
        <v>0</v>
      </c>
      <c r="AL73" s="32">
        <f t="shared" ref="AL73" si="17">COUNTIF(G73:AK73,"ĐP")</f>
        <v>0</v>
      </c>
      <c r="AM73" s="32" t="e">
        <f>COUNTIF(#REF!,"CT")</f>
        <v>#REF!</v>
      </c>
      <c r="AN73" s="32">
        <f t="shared" ref="AN73" si="18">COUNTIF(I73:AM73,"HT")</f>
        <v>0</v>
      </c>
      <c r="AO73" s="32">
        <f t="shared" ref="AO73" si="19">COUNTIF(J73:AN73,"VK")</f>
        <v>0</v>
      </c>
    </row>
    <row r="74" spans="1:41" s="53" customFormat="1" ht="27" customHeight="1">
      <c r="A74" s="163">
        <v>23</v>
      </c>
      <c r="B74" s="151" t="s">
        <v>556</v>
      </c>
      <c r="C74" s="151" t="s">
        <v>557</v>
      </c>
      <c r="D74" s="151" t="s">
        <v>501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" si="20">COUNTIF(E74:AI74,"BT")</f>
        <v>0</v>
      </c>
      <c r="AK74" s="32">
        <f t="shared" ref="AK74" si="21">COUNTIF(F74:AJ74,"D")</f>
        <v>0</v>
      </c>
      <c r="AL74" s="32">
        <f t="shared" ref="AL74" si="22">COUNTIF(G74:AK74,"ĐP")</f>
        <v>0</v>
      </c>
      <c r="AM74" s="32" t="e">
        <f>COUNTIF(#REF!,"CT")</f>
        <v>#REF!</v>
      </c>
      <c r="AN74" s="32">
        <f t="shared" ref="AN74" si="23">COUNTIF(I74:AM74,"HT")</f>
        <v>0</v>
      </c>
      <c r="AO74" s="32">
        <f t="shared" ref="AO74" si="24">COUNTIF(J74:AN74,"VK")</f>
        <v>0</v>
      </c>
    </row>
    <row r="75" spans="1:41" s="53" customFormat="1" ht="27" customHeight="1">
      <c r="A75" s="163">
        <v>24</v>
      </c>
      <c r="B75" s="151" t="s">
        <v>558</v>
      </c>
      <c r="C75" s="151" t="s">
        <v>77</v>
      </c>
      <c r="D75" s="151" t="s">
        <v>68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ref="AJ75:AJ79" si="25">COUNTIF(E75:AI75,"BT")</f>
        <v>0</v>
      </c>
      <c r="AK75" s="32">
        <f t="shared" ref="AK75:AK79" si="26">COUNTIF(F75:AJ75,"D")</f>
        <v>0</v>
      </c>
      <c r="AL75" s="32">
        <f t="shared" ref="AL75:AL79" si="27">COUNTIF(G75:AK75,"ĐP")</f>
        <v>0</v>
      </c>
      <c r="AM75" s="32" t="e">
        <f>COUNTIF(#REF!,"CT")</f>
        <v>#REF!</v>
      </c>
      <c r="AN75" s="32">
        <f t="shared" ref="AN75:AN79" si="28">COUNTIF(I75:AM75,"HT")</f>
        <v>0</v>
      </c>
      <c r="AO75" s="32">
        <f t="shared" ref="AO75:AO79" si="29">COUNTIF(J75:AN75,"VK")</f>
        <v>0</v>
      </c>
    </row>
    <row r="76" spans="1:41" s="53" customFormat="1" ht="27" customHeight="1">
      <c r="A76" s="163">
        <v>25</v>
      </c>
      <c r="B76" s="151" t="s">
        <v>559</v>
      </c>
      <c r="C76" s="151" t="s">
        <v>560</v>
      </c>
      <c r="D76" s="151" t="s">
        <v>91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26</v>
      </c>
      <c r="B77" s="151" t="s">
        <v>561</v>
      </c>
      <c r="C77" s="151" t="s">
        <v>562</v>
      </c>
      <c r="D77" s="151" t="s">
        <v>56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27</v>
      </c>
      <c r="B78" s="151" t="s">
        <v>563</v>
      </c>
      <c r="C78" s="151" t="s">
        <v>564</v>
      </c>
      <c r="D78" s="151" t="s">
        <v>57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s="53" customFormat="1" ht="27" customHeight="1">
      <c r="A79" s="163">
        <v>28</v>
      </c>
      <c r="B79" s="151" t="s">
        <v>565</v>
      </c>
      <c r="C79" s="151" t="s">
        <v>109</v>
      </c>
      <c r="D79" s="151" t="s">
        <v>58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si="25"/>
        <v>0</v>
      </c>
      <c r="AK79" s="32">
        <f t="shared" si="26"/>
        <v>0</v>
      </c>
      <c r="AL79" s="32">
        <f t="shared" si="27"/>
        <v>0</v>
      </c>
      <c r="AM79" s="32">
        <f>COUNTIF(H92:AL92,"CT")</f>
        <v>0</v>
      </c>
      <c r="AN79" s="32">
        <f t="shared" si="28"/>
        <v>0</v>
      </c>
      <c r="AO79" s="32">
        <f t="shared" si="29"/>
        <v>0</v>
      </c>
    </row>
    <row r="80" spans="1:41" ht="27" customHeight="1">
      <c r="A80" s="163">
        <v>29</v>
      </c>
      <c r="B80" s="151" t="s">
        <v>566</v>
      </c>
      <c r="C80" s="151" t="s">
        <v>567</v>
      </c>
      <c r="D80" s="151" t="s">
        <v>213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>
        <f t="shared" ref="AJ80" si="30">COUNTIF(E80:AI80,"BT")</f>
        <v>0</v>
      </c>
      <c r="AK80" s="32">
        <f t="shared" ref="AK80" si="31">COUNTIF(F80:AJ80,"D")</f>
        <v>0</v>
      </c>
      <c r="AL80" s="32">
        <f t="shared" ref="AL80" si="32">COUNTIF(G80:AK80,"ĐP")</f>
        <v>0</v>
      </c>
      <c r="AM80" s="32">
        <f t="shared" ref="AM80" si="33">COUNTIF(H93:AL93,"CT")</f>
        <v>0</v>
      </c>
      <c r="AN80" s="32">
        <f t="shared" ref="AN80" si="34">COUNTIF(I80:AM80,"HT")</f>
        <v>0</v>
      </c>
      <c r="AO80" s="32">
        <f t="shared" ref="AO80" si="35">COUNTIF(J80:AN80,"VK")</f>
        <v>0</v>
      </c>
    </row>
    <row r="81" spans="1:41" ht="27" customHeight="1">
      <c r="A81" s="163">
        <v>30</v>
      </c>
      <c r="B81" s="151" t="s">
        <v>568</v>
      </c>
      <c r="C81" s="151" t="s">
        <v>569</v>
      </c>
      <c r="D81" s="151" t="s">
        <v>570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ht="27" customHeight="1">
      <c r="A82" s="163">
        <v>31</v>
      </c>
      <c r="B82" s="151" t="s">
        <v>571</v>
      </c>
      <c r="C82" s="151" t="s">
        <v>572</v>
      </c>
      <c r="D82" s="151" t="s">
        <v>112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>
        <f t="shared" ref="AJ82" si="36">COUNTIF(E82:AI82,"BT")</f>
        <v>0</v>
      </c>
      <c r="AK82" s="32">
        <f t="shared" ref="AK82" si="37">COUNTIF(F82:AJ82,"D")</f>
        <v>0</v>
      </c>
      <c r="AL82" s="32">
        <f t="shared" ref="AL82" si="38">COUNTIF(G82:AK82,"ĐP")</f>
        <v>0</v>
      </c>
      <c r="AM82" s="32">
        <f t="shared" ref="AM82" si="39">COUNTIF(H95:AL95,"CT")</f>
        <v>0</v>
      </c>
      <c r="AN82" s="32">
        <f t="shared" ref="AN82" si="40">COUNTIF(I82:AM82,"HT")</f>
        <v>0</v>
      </c>
      <c r="AO82" s="32">
        <f t="shared" ref="AO82" si="41">COUNTIF(J82:AN82,"VK")</f>
        <v>0</v>
      </c>
    </row>
    <row r="83" spans="1:41" ht="27" customHeight="1">
      <c r="A83" s="163">
        <v>32</v>
      </c>
      <c r="B83" s="151" t="s">
        <v>573</v>
      </c>
      <c r="C83" s="151" t="s">
        <v>574</v>
      </c>
      <c r="D83" s="151" t="s">
        <v>59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/>
      <c r="AK83" s="32"/>
      <c r="AL83" s="32"/>
      <c r="AM83" s="32"/>
      <c r="AN83" s="32"/>
      <c r="AO83" s="32"/>
    </row>
    <row r="84" spans="1:41" ht="27" customHeight="1">
      <c r="A84" s="163">
        <v>33</v>
      </c>
      <c r="B84" s="151" t="s">
        <v>575</v>
      </c>
      <c r="C84" s="151" t="s">
        <v>93</v>
      </c>
      <c r="D84" s="151" t="s">
        <v>94</v>
      </c>
      <c r="E84" s="6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52"/>
      <c r="W84" s="8"/>
      <c r="X84" s="8"/>
      <c r="Y84" s="8"/>
      <c r="Z84" s="8"/>
      <c r="AA84" s="8"/>
      <c r="AB84" s="8"/>
      <c r="AC84" s="152"/>
      <c r="AD84" s="8"/>
      <c r="AE84" s="8"/>
      <c r="AF84" s="8"/>
      <c r="AG84" s="8"/>
      <c r="AH84" s="8"/>
      <c r="AI84" s="8"/>
      <c r="AJ84" s="32">
        <f t="shared" ref="AJ84" si="42">COUNTIF(E84:AI84,"BT")</f>
        <v>0</v>
      </c>
      <c r="AK84" s="32">
        <f t="shared" ref="AK84" si="43">COUNTIF(F84:AJ84,"D")</f>
        <v>0</v>
      </c>
      <c r="AL84" s="32">
        <f t="shared" ref="AL84" si="44">COUNTIF(G84:AK84,"ĐP")</f>
        <v>0</v>
      </c>
      <c r="AM84" s="32">
        <f t="shared" ref="AM84" si="45">COUNTIF(H97:AL97,"CT")</f>
        <v>0</v>
      </c>
      <c r="AN84" s="32">
        <f t="shared" ref="AN84" si="46">COUNTIF(I84:AM84,"HT")</f>
        <v>0</v>
      </c>
      <c r="AO84" s="32">
        <f t="shared" ref="AO84" si="47">COUNTIF(J84:AN84,"VK")</f>
        <v>0</v>
      </c>
    </row>
    <row r="85" spans="1:41" ht="27" customHeight="1">
      <c r="A85" s="163">
        <v>34</v>
      </c>
      <c r="B85" s="151" t="s">
        <v>576</v>
      </c>
      <c r="C85" s="151" t="s">
        <v>577</v>
      </c>
      <c r="D85" s="151" t="s">
        <v>121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35</v>
      </c>
      <c r="B86" s="151" t="s">
        <v>578</v>
      </c>
      <c r="C86" s="151" t="s">
        <v>579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36</v>
      </c>
      <c r="B87" s="151" t="s">
        <v>580</v>
      </c>
      <c r="C87" s="151" t="s">
        <v>581</v>
      </c>
      <c r="D87" s="151" t="s">
        <v>102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 t="e">
        <f>COUNTIF(#REF!,"CT")</f>
        <v>#REF!</v>
      </c>
      <c r="AN87" s="32">
        <f t="shared" si="9"/>
        <v>0</v>
      </c>
      <c r="AO87" s="32">
        <f t="shared" si="10"/>
        <v>0</v>
      </c>
    </row>
    <row r="88" spans="1:41" ht="27" customHeight="1">
      <c r="A88" s="163">
        <v>37</v>
      </c>
      <c r="B88" s="132">
        <v>2010210004</v>
      </c>
      <c r="C88" s="79" t="s">
        <v>906</v>
      </c>
      <c r="D88" s="131" t="s">
        <v>63</v>
      </c>
      <c r="E88" s="8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5"/>
      <c r="W88" s="89"/>
      <c r="X88" s="89"/>
      <c r="Y88" s="89"/>
      <c r="Z88" s="89"/>
      <c r="AA88" s="89"/>
      <c r="AB88" s="89"/>
      <c r="AC88" s="85"/>
      <c r="AD88" s="89"/>
      <c r="AE88" s="89"/>
      <c r="AF88" s="89"/>
      <c r="AG88" s="89"/>
      <c r="AH88" s="89"/>
      <c r="AI88" s="89"/>
      <c r="AJ88" s="32">
        <f t="shared" si="11"/>
        <v>0</v>
      </c>
      <c r="AK88" s="32">
        <f t="shared" si="12"/>
        <v>0</v>
      </c>
      <c r="AL88" s="32">
        <f t="shared" si="13"/>
        <v>0</v>
      </c>
      <c r="AM88" s="32">
        <f>COUNTIF(H89:AL89,"CT")</f>
        <v>0</v>
      </c>
      <c r="AN88" s="32">
        <f t="shared" si="9"/>
        <v>0</v>
      </c>
      <c r="AO88" s="32">
        <f t="shared" si="10"/>
        <v>0</v>
      </c>
    </row>
    <row r="89" spans="1:41">
      <c r="A89" s="191" t="s">
        <v>12</v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3">
        <f>SUM(AJ52:AJ88)</f>
        <v>0</v>
      </c>
      <c r="AK89" s="3">
        <f>SUM(AK52:AK88)</f>
        <v>0</v>
      </c>
      <c r="AL89" s="3">
        <f>SUM(AL52:AL88)</f>
        <v>0</v>
      </c>
    </row>
    <row r="90" spans="1:41">
      <c r="A90" s="26"/>
      <c r="B90" s="26"/>
      <c r="C90" s="188"/>
      <c r="D90" s="188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4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88"/>
      <c r="D93" s="188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88"/>
      <c r="D94" s="188"/>
      <c r="E94" s="188"/>
      <c r="F94" s="188"/>
      <c r="G94" s="188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88"/>
      <c r="D95" s="188"/>
      <c r="E95" s="188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41">
      <c r="C96" s="188"/>
      <c r="D96" s="188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</sheetData>
  <mergeCells count="20">
    <mergeCell ref="AM47:AN47"/>
    <mergeCell ref="AP60:AQ60"/>
    <mergeCell ref="A89:AI89"/>
    <mergeCell ref="C90:D90"/>
    <mergeCell ref="AM22:AN22"/>
    <mergeCell ref="A48:AI48"/>
    <mergeCell ref="A50:AI50"/>
    <mergeCell ref="C95:E95"/>
    <mergeCell ref="C96:D96"/>
    <mergeCell ref="C94:G94"/>
    <mergeCell ref="C51:D51"/>
    <mergeCell ref="C93:D9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AF32" sqref="AF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160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10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 t="s">
        <v>8</v>
      </c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 t="s">
        <v>8</v>
      </c>
      <c r="X12" s="89" t="s">
        <v>8</v>
      </c>
      <c r="Y12" s="89"/>
      <c r="Z12" s="89"/>
      <c r="AA12" s="89" t="s">
        <v>8</v>
      </c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6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 t="s">
        <v>10</v>
      </c>
      <c r="X13" s="89"/>
      <c r="Y13" s="89"/>
      <c r="Z13" s="89" t="s">
        <v>8</v>
      </c>
      <c r="AA13" s="89"/>
      <c r="AB13" s="85"/>
      <c r="AC13" s="89"/>
      <c r="AD13" s="89"/>
      <c r="AE13" s="89"/>
      <c r="AF13" s="89" t="s">
        <v>10</v>
      </c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2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 t="s">
        <v>8</v>
      </c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 t="s">
        <v>8</v>
      </c>
      <c r="Y20" s="89"/>
      <c r="Z20" s="89"/>
      <c r="AA20" s="89" t="s">
        <v>8</v>
      </c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98"/>
      <c r="AN22" s="199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 t="s">
        <v>8</v>
      </c>
      <c r="Y25" s="89"/>
      <c r="Z25" s="89"/>
      <c r="AA25" s="89" t="s">
        <v>8</v>
      </c>
      <c r="AB25" s="85"/>
      <c r="AC25" s="89"/>
      <c r="AD25" s="89" t="s">
        <v>8</v>
      </c>
      <c r="AE25" s="89" t="s">
        <v>8</v>
      </c>
      <c r="AF25" s="89"/>
      <c r="AG25" s="89"/>
      <c r="AH25" s="89"/>
      <c r="AI25" s="89"/>
      <c r="AJ25" s="75">
        <f t="shared" si="2"/>
        <v>5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 t="s">
        <v>10</v>
      </c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1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 t="s">
        <v>8</v>
      </c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2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 t="s">
        <v>10</v>
      </c>
      <c r="X31" s="89"/>
      <c r="Y31" s="89"/>
      <c r="Z31" s="89" t="s">
        <v>8</v>
      </c>
      <c r="AA31" s="89"/>
      <c r="AB31" s="85"/>
      <c r="AC31" s="89"/>
      <c r="AD31" s="89"/>
      <c r="AE31" s="89"/>
      <c r="AF31" s="89" t="s">
        <v>10</v>
      </c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2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 t="s">
        <v>8</v>
      </c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00" t="s">
        <v>12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76">
        <f>SUM(AJ9:AJ35)</f>
        <v>26</v>
      </c>
      <c r="AK36" s="100">
        <f>SUM(AK9:AK35)</f>
        <v>0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01" t="s">
        <v>13</v>
      </c>
      <c r="B38" s="201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3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85" t="s">
        <v>7</v>
      </c>
      <c r="D39" s="18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98"/>
      <c r="AQ39" s="199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98"/>
      <c r="AQ52" s="199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00" t="s">
        <v>12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88"/>
      <c r="D68" s="18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8"/>
      <c r="D71" s="18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8"/>
      <c r="D72" s="188"/>
      <c r="E72" s="188"/>
      <c r="F72" s="188"/>
      <c r="G72" s="18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8"/>
      <c r="D73" s="188"/>
      <c r="E73" s="18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188"/>
      <c r="D74" s="18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7"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161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 t="s">
        <v>8</v>
      </c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2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 t="s">
        <v>9</v>
      </c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2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 t="s">
        <v>8</v>
      </c>
      <c r="AE15" s="8"/>
      <c r="AF15" s="8"/>
      <c r="AG15" s="8"/>
      <c r="AH15" s="8"/>
      <c r="AI15" s="8"/>
      <c r="AJ15" s="75">
        <f t="shared" si="2"/>
        <v>5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 t="s">
        <v>8</v>
      </c>
      <c r="X16" s="42" t="s">
        <v>8</v>
      </c>
      <c r="Y16" s="42" t="s">
        <v>8</v>
      </c>
      <c r="Z16" s="42" t="s">
        <v>9</v>
      </c>
      <c r="AA16" s="42" t="s">
        <v>8</v>
      </c>
      <c r="AB16" s="42"/>
      <c r="AC16" s="42"/>
      <c r="AD16" s="42" t="s">
        <v>8</v>
      </c>
      <c r="AE16" s="42"/>
      <c r="AF16" s="42"/>
      <c r="AG16" s="42"/>
      <c r="AH16" s="42"/>
      <c r="AI16" s="42"/>
      <c r="AJ16" s="75">
        <f t="shared" si="2"/>
        <v>10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 t="s">
        <v>8</v>
      </c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10</v>
      </c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 t="s">
        <v>10</v>
      </c>
      <c r="X20" s="8"/>
      <c r="Y20" s="8" t="s">
        <v>10</v>
      </c>
      <c r="Z20" s="8" t="s">
        <v>9</v>
      </c>
      <c r="AA20" s="8" t="s">
        <v>10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1</v>
      </c>
      <c r="AL20" s="75">
        <f t="shared" si="1"/>
        <v>4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98"/>
      <c r="AN22" s="199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 t="s">
        <v>10</v>
      </c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 t="s">
        <v>8</v>
      </c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9</v>
      </c>
      <c r="AA29" s="8" t="s">
        <v>8</v>
      </c>
      <c r="AB29" s="8"/>
      <c r="AC29" s="8"/>
      <c r="AD29" s="8" t="s">
        <v>9</v>
      </c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8</v>
      </c>
      <c r="Z31" s="8"/>
      <c r="AA31" s="8" t="s">
        <v>8</v>
      </c>
      <c r="AB31" s="8"/>
      <c r="AC31" s="8"/>
      <c r="AD31" s="8"/>
      <c r="AE31" s="8"/>
      <c r="AF31" s="8"/>
      <c r="AG31" s="8"/>
      <c r="AH31" s="8"/>
      <c r="AI31" s="8"/>
      <c r="AJ31" s="75">
        <f t="shared" si="2"/>
        <v>2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8</v>
      </c>
      <c r="Y34" s="8"/>
      <c r="Z34" s="8" t="s">
        <v>9</v>
      </c>
      <c r="AA34" s="8" t="s">
        <v>9</v>
      </c>
      <c r="AB34" s="8"/>
      <c r="AC34" s="8"/>
      <c r="AD34" s="8"/>
      <c r="AE34" s="8"/>
      <c r="AF34" s="8"/>
      <c r="AG34" s="8"/>
      <c r="AH34" s="8"/>
      <c r="AI34" s="8"/>
      <c r="AJ34" s="75">
        <f t="shared" si="2"/>
        <v>1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00" t="s">
        <v>12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76">
        <f>SUM(AJ9:AJ36)</f>
        <v>28</v>
      </c>
      <c r="AK37" s="76">
        <f>SUM(AK9:AK36)</f>
        <v>10</v>
      </c>
      <c r="AL37" s="76">
        <f>SUM(AL9:AL36)</f>
        <v>10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01" t="s">
        <v>13</v>
      </c>
      <c r="B39" s="201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85" t="s">
        <v>7</v>
      </c>
      <c r="D40" s="186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98"/>
      <c r="AQ41" s="199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98"/>
      <c r="AQ54" s="199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00" t="s">
        <v>12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88"/>
      <c r="D70" s="188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8"/>
      <c r="D73" s="188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8"/>
      <c r="D74" s="188"/>
      <c r="E74" s="188"/>
      <c r="F74" s="188"/>
      <c r="G74" s="18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88"/>
      <c r="D75" s="188"/>
      <c r="E75" s="18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88"/>
      <c r="D76" s="188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zoomScale="55" zoomScaleNormal="55" workbookViewId="0">
      <selection activeCell="AE18" sqref="AE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162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910</v>
      </c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1" si="0">COUNTIF(E9:AI9,"P")+2*COUNTIF(F9:AJ9,"2P")</f>
        <v>0</v>
      </c>
      <c r="AL9" s="75">
        <f t="shared" ref="AL9:AL3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1" si="2">COUNTIF(E10:AI10,"K")+2*COUNTIF(E10:AI10,"2K")+COUNTIF(E10:AI10,"TK")+COUNTIF(E10:AI10,"KT")</f>
        <v>0</v>
      </c>
      <c r="AK10" s="75">
        <f t="shared" si="0"/>
        <v>9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168">
        <v>7</v>
      </c>
      <c r="B15" s="133">
        <v>1910120037</v>
      </c>
      <c r="C15" s="87" t="s">
        <v>28</v>
      </c>
      <c r="D15" s="88" t="s">
        <v>27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 t="s">
        <v>8</v>
      </c>
      <c r="X15" s="89" t="s">
        <v>8</v>
      </c>
      <c r="Y15" s="89" t="s">
        <v>8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8">
        <v>8</v>
      </c>
      <c r="B16" s="133" t="s">
        <v>384</v>
      </c>
      <c r="C16" s="87" t="s">
        <v>385</v>
      </c>
      <c r="D16" s="88" t="s">
        <v>65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8">
        <v>9</v>
      </c>
      <c r="B17" s="133" t="s">
        <v>386</v>
      </c>
      <c r="C17" s="87" t="s">
        <v>135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8</v>
      </c>
      <c r="V17" s="42"/>
      <c r="W17" s="42"/>
      <c r="X17" s="42"/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8">
        <v>10</v>
      </c>
      <c r="B18" s="133" t="s">
        <v>387</v>
      </c>
      <c r="C18" s="87" t="s">
        <v>388</v>
      </c>
      <c r="D18" s="88" t="s">
        <v>116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8</v>
      </c>
      <c r="X18" s="42"/>
      <c r="Y18" s="42"/>
      <c r="Z18" s="42"/>
      <c r="AA18" s="113"/>
      <c r="AB18" s="42"/>
      <c r="AC18" s="42"/>
      <c r="AD18" s="42"/>
      <c r="AE18" s="42" t="s">
        <v>8</v>
      </c>
      <c r="AF18" s="42"/>
      <c r="AG18" s="42"/>
      <c r="AH18" s="42"/>
      <c r="AI18" s="42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8">
        <v>11</v>
      </c>
      <c r="B19" s="133" t="s">
        <v>389</v>
      </c>
      <c r="C19" s="87" t="s">
        <v>390</v>
      </c>
      <c r="D19" s="88" t="s">
        <v>100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8">
        <v>12</v>
      </c>
      <c r="B20" s="133" t="s">
        <v>391</v>
      </c>
      <c r="C20" s="87" t="s">
        <v>392</v>
      </c>
      <c r="D20" s="88" t="s">
        <v>68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 t="s">
        <v>8</v>
      </c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8">
        <v>13</v>
      </c>
      <c r="B21" s="133" t="s">
        <v>393</v>
      </c>
      <c r="C21" s="87" t="s">
        <v>394</v>
      </c>
      <c r="D21" s="88" t="s">
        <v>69</v>
      </c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0</v>
      </c>
      <c r="AK21" s="72">
        <f t="shared" si="0"/>
        <v>0</v>
      </c>
      <c r="AL21" s="72">
        <f t="shared" si="1"/>
        <v>0</v>
      </c>
      <c r="AM21" s="107"/>
      <c r="AN21" s="107"/>
      <c r="AO21" s="107"/>
    </row>
    <row r="22" spans="1:44" s="1" customFormat="1" ht="30" customHeight="1">
      <c r="A22" s="168">
        <v>14</v>
      </c>
      <c r="B22" s="133" t="s">
        <v>395</v>
      </c>
      <c r="C22" s="87" t="s">
        <v>396</v>
      </c>
      <c r="D22" s="88" t="s">
        <v>397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 t="s">
        <v>8</v>
      </c>
      <c r="X22" s="67" t="s">
        <v>9</v>
      </c>
      <c r="Y22" s="67"/>
      <c r="Z22" s="67"/>
      <c r="AA22" s="67" t="s">
        <v>8</v>
      </c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1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8">
        <v>15</v>
      </c>
      <c r="B23" s="133" t="s">
        <v>398</v>
      </c>
      <c r="C23" s="87" t="s">
        <v>399</v>
      </c>
      <c r="D23" s="88" t="s">
        <v>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8</v>
      </c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3</v>
      </c>
      <c r="AK23" s="75">
        <f t="shared" si="0"/>
        <v>0</v>
      </c>
      <c r="AL23" s="75">
        <f t="shared" si="1"/>
        <v>0</v>
      </c>
      <c r="AM23" s="198"/>
      <c r="AN23" s="199"/>
      <c r="AO23" s="25"/>
    </row>
    <row r="24" spans="1:44" s="1" customFormat="1" ht="30" customHeight="1">
      <c r="A24" s="168">
        <v>16</v>
      </c>
      <c r="B24" s="133" t="s">
        <v>400</v>
      </c>
      <c r="C24" s="87" t="s">
        <v>401</v>
      </c>
      <c r="D24" s="88" t="s">
        <v>111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8">
        <v>17</v>
      </c>
      <c r="B25" s="133" t="s">
        <v>403</v>
      </c>
      <c r="C25" s="87" t="s">
        <v>404</v>
      </c>
      <c r="D25" s="88" t="s">
        <v>213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8">
        <v>18</v>
      </c>
      <c r="B26" s="133" t="s">
        <v>405</v>
      </c>
      <c r="C26" s="87" t="s">
        <v>406</v>
      </c>
      <c r="D26" s="88" t="s">
        <v>112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8">
        <v>19</v>
      </c>
      <c r="B27" s="133" t="s">
        <v>407</v>
      </c>
      <c r="C27" s="87" t="s">
        <v>408</v>
      </c>
      <c r="D27" s="88" t="s">
        <v>409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8">
        <v>20</v>
      </c>
      <c r="B28" s="133" t="s">
        <v>410</v>
      </c>
      <c r="C28" s="87" t="s">
        <v>411</v>
      </c>
      <c r="D28" s="88" t="s">
        <v>412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10</v>
      </c>
      <c r="Q28" s="8"/>
      <c r="R28" s="8" t="s">
        <v>8</v>
      </c>
      <c r="S28" s="8"/>
      <c r="T28" s="8"/>
      <c r="U28" s="8" t="s">
        <v>8</v>
      </c>
      <c r="V28" s="8"/>
      <c r="W28" s="8"/>
      <c r="X28" s="8"/>
      <c r="Y28" s="8" t="s">
        <v>8</v>
      </c>
      <c r="Z28" s="8"/>
      <c r="AA28" s="8" t="s">
        <v>8</v>
      </c>
      <c r="AB28" s="8"/>
      <c r="AC28" s="8"/>
      <c r="AD28" s="8"/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4" s="1" customFormat="1" ht="30" customHeight="1">
      <c r="A29" s="168">
        <v>21</v>
      </c>
      <c r="B29" s="133" t="s">
        <v>413</v>
      </c>
      <c r="C29" s="87" t="s">
        <v>414</v>
      </c>
      <c r="D29" s="88" t="s">
        <v>415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 t="s">
        <v>8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8">
        <v>22</v>
      </c>
      <c r="B30" s="133" t="s">
        <v>416</v>
      </c>
      <c r="C30" s="87" t="s">
        <v>417</v>
      </c>
      <c r="D30" s="88" t="s">
        <v>119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30" customHeight="1">
      <c r="A31" s="168">
        <v>23</v>
      </c>
      <c r="B31" s="133">
        <v>1910120074</v>
      </c>
      <c r="C31" s="87" t="s">
        <v>516</v>
      </c>
      <c r="D31" s="88" t="s">
        <v>517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4" s="1" customFormat="1" ht="48" customHeight="1">
      <c r="A32" s="200" t="s">
        <v>12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76">
        <f>SUM(AJ9:AJ31)</f>
        <v>24</v>
      </c>
      <c r="AK32" s="76">
        <f>SUM(AK9:AK31)</f>
        <v>10</v>
      </c>
      <c r="AL32" s="76">
        <f>SUM(AL9:AL31)</f>
        <v>2</v>
      </c>
      <c r="AM32" s="27"/>
      <c r="AN32" s="26"/>
      <c r="AO32" s="26"/>
      <c r="AP32" s="33"/>
      <c r="AQ32"/>
      <c r="AR32"/>
    </row>
    <row r="33" spans="1:43" s="1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1"/>
      <c r="AK33" s="11"/>
      <c r="AL33" s="11"/>
      <c r="AM33" s="27"/>
      <c r="AN33" s="25"/>
      <c r="AO33" s="25"/>
    </row>
    <row r="34" spans="1:43" s="1" customFormat="1" ht="41.25" customHeight="1">
      <c r="A34" s="201" t="s">
        <v>13</v>
      </c>
      <c r="B34" s="201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3"/>
      <c r="AJ34" s="28" t="s">
        <v>14</v>
      </c>
      <c r="AK34" s="28" t="s">
        <v>15</v>
      </c>
      <c r="AL34" s="28" t="s">
        <v>16</v>
      </c>
      <c r="AM34" s="29" t="s">
        <v>17</v>
      </c>
      <c r="AN34" s="29" t="s">
        <v>18</v>
      </c>
      <c r="AO34" s="29" t="s">
        <v>19</v>
      </c>
    </row>
    <row r="35" spans="1:43" s="1" customFormat="1" ht="30" customHeight="1">
      <c r="A35" s="75" t="s">
        <v>5</v>
      </c>
      <c r="B35" s="74"/>
      <c r="C35" s="185" t="s">
        <v>7</v>
      </c>
      <c r="D35" s="186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31" t="s">
        <v>24</v>
      </c>
      <c r="AO35" s="31" t="s">
        <v>25</v>
      </c>
    </row>
    <row r="36" spans="1:43" s="1" customFormat="1" ht="30" customHeight="1">
      <c r="A36" s="75">
        <v>1</v>
      </c>
      <c r="B36" s="133" t="s">
        <v>509</v>
      </c>
      <c r="C36" s="87" t="s">
        <v>510</v>
      </c>
      <c r="D36" s="88" t="s">
        <v>74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198"/>
      <c r="AQ36" s="199"/>
    </row>
    <row r="37" spans="1:43" s="1" customFormat="1" ht="30" customHeight="1">
      <c r="A37" s="75">
        <v>2</v>
      </c>
      <c r="B37" s="133" t="s">
        <v>373</v>
      </c>
      <c r="C37" s="87" t="s">
        <v>269</v>
      </c>
      <c r="D37" s="88" t="s">
        <v>374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2">
        <f t="shared" ref="AJ37:AJ57" si="3">COUNTIF(E37:AI37,"BT")</f>
        <v>0</v>
      </c>
      <c r="AK37" s="32">
        <f t="shared" ref="AK37:AK57" si="4">COUNTIF(F37:AJ37,"D")</f>
        <v>0</v>
      </c>
      <c r="AL37" s="32">
        <f t="shared" ref="AL37:AL57" si="5">COUNTIF(G37:AK37,"ĐP")</f>
        <v>0</v>
      </c>
      <c r="AM37" s="32">
        <f t="shared" ref="AM37:AM57" si="6">COUNTIF(H37:AL37,"CT")</f>
        <v>0</v>
      </c>
      <c r="AN37" s="32">
        <f t="shared" ref="AN37:AN57" si="7">COUNTIF(I37:AM37,"HT")</f>
        <v>0</v>
      </c>
      <c r="AO37" s="32">
        <f t="shared" ref="AO37:AO57" si="8">COUNTIF(J37:AN37,"VK")</f>
        <v>0</v>
      </c>
      <c r="AP37" s="25"/>
      <c r="AQ37" s="25"/>
    </row>
    <row r="38" spans="1:43" s="1" customFormat="1" ht="30" customHeight="1">
      <c r="A38" s="75">
        <v>3</v>
      </c>
      <c r="B38" s="133" t="s">
        <v>375</v>
      </c>
      <c r="C38" s="87" t="s">
        <v>511</v>
      </c>
      <c r="D38" s="88" t="s">
        <v>31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4</v>
      </c>
      <c r="B39" s="133" t="s">
        <v>376</v>
      </c>
      <c r="C39" s="87" t="s">
        <v>377</v>
      </c>
      <c r="D39" s="88" t="s">
        <v>378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5</v>
      </c>
      <c r="B40" s="133" t="s">
        <v>379</v>
      </c>
      <c r="C40" s="87" t="s">
        <v>380</v>
      </c>
      <c r="D40" s="88" t="s">
        <v>381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6</v>
      </c>
      <c r="B41" s="133" t="s">
        <v>382</v>
      </c>
      <c r="C41" s="87" t="s">
        <v>383</v>
      </c>
      <c r="D41" s="8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7</v>
      </c>
      <c r="B42" s="133" t="s">
        <v>384</v>
      </c>
      <c r="C42" s="87" t="s">
        <v>385</v>
      </c>
      <c r="D42" s="88" t="s">
        <v>65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8</v>
      </c>
      <c r="B43" s="133" t="s">
        <v>386</v>
      </c>
      <c r="C43" s="87" t="s">
        <v>135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9</v>
      </c>
      <c r="B44" s="133" t="s">
        <v>387</v>
      </c>
      <c r="C44" s="87" t="s">
        <v>388</v>
      </c>
      <c r="D44" s="88" t="s">
        <v>116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10</v>
      </c>
      <c r="B45" s="133" t="s">
        <v>389</v>
      </c>
      <c r="C45" s="87" t="s">
        <v>390</v>
      </c>
      <c r="D45" s="88" t="s">
        <v>100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11</v>
      </c>
      <c r="B46" s="133" t="s">
        <v>391</v>
      </c>
      <c r="C46" s="87" t="s">
        <v>392</v>
      </c>
      <c r="D46" s="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12</v>
      </c>
      <c r="B47" s="133" t="s">
        <v>393</v>
      </c>
      <c r="C47" s="87" t="s">
        <v>394</v>
      </c>
      <c r="D47" s="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13</v>
      </c>
      <c r="B48" s="133" t="s">
        <v>395</v>
      </c>
      <c r="C48" s="87" t="s">
        <v>396</v>
      </c>
      <c r="D48" s="88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14</v>
      </c>
      <c r="B49" s="133" t="s">
        <v>398</v>
      </c>
      <c r="C49" s="87" t="s">
        <v>399</v>
      </c>
      <c r="D49" s="88" t="s">
        <v>33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198"/>
      <c r="AQ49" s="199"/>
    </row>
    <row r="50" spans="1:43" s="1" customFormat="1" ht="30" customHeight="1">
      <c r="A50" s="75">
        <v>15</v>
      </c>
      <c r="B50" s="133" t="s">
        <v>400</v>
      </c>
      <c r="C50" s="87" t="s">
        <v>401</v>
      </c>
      <c r="D50" s="88" t="s">
        <v>111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1" customFormat="1" ht="30" customHeight="1">
      <c r="A51" s="75">
        <v>16</v>
      </c>
      <c r="B51" s="133" t="s">
        <v>403</v>
      </c>
      <c r="C51" s="87" t="s">
        <v>404</v>
      </c>
      <c r="D51" s="88" t="s">
        <v>213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1" customFormat="1" ht="30" customHeight="1">
      <c r="A52" s="75">
        <v>17</v>
      </c>
      <c r="B52" s="133" t="s">
        <v>405</v>
      </c>
      <c r="C52" s="87" t="s">
        <v>406</v>
      </c>
      <c r="D52" s="88" t="s">
        <v>112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18</v>
      </c>
      <c r="B53" s="133" t="s">
        <v>407</v>
      </c>
      <c r="C53" s="87" t="s">
        <v>408</v>
      </c>
      <c r="D53" s="88" t="s">
        <v>409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19</v>
      </c>
      <c r="B54" s="133" t="s">
        <v>410</v>
      </c>
      <c r="C54" s="87" t="s">
        <v>411</v>
      </c>
      <c r="D54" s="88" t="s">
        <v>412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20</v>
      </c>
      <c r="B55" s="133" t="s">
        <v>413</v>
      </c>
      <c r="C55" s="87" t="s">
        <v>414</v>
      </c>
      <c r="D55" s="88" t="s">
        <v>415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21</v>
      </c>
      <c r="B56" s="133" t="s">
        <v>416</v>
      </c>
      <c r="C56" s="87" t="s">
        <v>417</v>
      </c>
      <c r="D56" s="88" t="s">
        <v>119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22</v>
      </c>
      <c r="B57" s="133">
        <v>1910120074</v>
      </c>
      <c r="C57" s="87" t="s">
        <v>516</v>
      </c>
      <c r="D57" s="88" t="s">
        <v>517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ht="15.75" customHeight="1">
      <c r="A58" s="200" t="s">
        <v>12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76">
        <f t="shared" ref="AJ58:AO58" si="9">SUM(AJ36:AJ57)</f>
        <v>0</v>
      </c>
      <c r="AK58" s="76">
        <f t="shared" si="9"/>
        <v>0</v>
      </c>
      <c r="AL58" s="76">
        <f t="shared" si="9"/>
        <v>0</v>
      </c>
      <c r="AM58" s="76">
        <f t="shared" si="9"/>
        <v>0</v>
      </c>
      <c r="AN58" s="76">
        <f t="shared" si="9"/>
        <v>0</v>
      </c>
      <c r="AO58" s="76">
        <f t="shared" si="9"/>
        <v>0</v>
      </c>
    </row>
    <row r="59" spans="1:43" ht="15.75" customHeight="1">
      <c r="A59" s="26"/>
      <c r="B59" s="26"/>
      <c r="C59" s="188"/>
      <c r="D59" s="188"/>
      <c r="E59" s="33"/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3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3" ht="15.75" customHeight="1">
      <c r="C61" s="73"/>
      <c r="D61" s="3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3" ht="15.75" customHeight="1">
      <c r="C62" s="188"/>
      <c r="D62" s="188"/>
      <c r="E62" s="3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3" ht="19.5">
      <c r="C63" s="188"/>
      <c r="D63" s="188"/>
      <c r="E63" s="188"/>
      <c r="F63" s="188"/>
      <c r="G63" s="188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3" ht="19.5">
      <c r="C64" s="188"/>
      <c r="D64" s="188"/>
      <c r="E64" s="188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9.5">
      <c r="C65" s="188"/>
      <c r="D65" s="188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</sheetData>
  <mergeCells count="20">
    <mergeCell ref="AP36:AQ36"/>
    <mergeCell ref="AP49:AQ49"/>
    <mergeCell ref="A58:AI58"/>
    <mergeCell ref="C59:D59"/>
    <mergeCell ref="C62:D62"/>
    <mergeCell ref="AM23:AN23"/>
    <mergeCell ref="A32:AI32"/>
    <mergeCell ref="A34:AI34"/>
    <mergeCell ref="C64:E64"/>
    <mergeCell ref="C65:D65"/>
    <mergeCell ref="C63:G63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opLeftCell="A8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163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 t="s">
        <v>908</v>
      </c>
      <c r="Z9" s="89" t="s">
        <v>910</v>
      </c>
      <c r="AA9" s="89" t="s">
        <v>8</v>
      </c>
      <c r="AB9" s="89" t="s">
        <v>8</v>
      </c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2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 t="s">
        <v>8</v>
      </c>
      <c r="Y11" s="89"/>
      <c r="Z11" s="89"/>
      <c r="AA11" s="89"/>
      <c r="AB11" s="89" t="s">
        <v>8</v>
      </c>
      <c r="AC11" s="89"/>
      <c r="AD11" s="89"/>
      <c r="AE11" s="89"/>
      <c r="AF11" s="89"/>
      <c r="AG11" s="89"/>
      <c r="AH11" s="89"/>
      <c r="AI11" s="89"/>
      <c r="AJ11" s="75">
        <f t="shared" si="2"/>
        <v>2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 t="s">
        <v>8</v>
      </c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 t="s">
        <v>8</v>
      </c>
      <c r="Y18" s="89"/>
      <c r="Z18" s="89"/>
      <c r="AA18" s="89" t="s">
        <v>950</v>
      </c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2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 t="s">
        <v>909</v>
      </c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 t="s">
        <v>8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 t="s">
        <v>8</v>
      </c>
      <c r="Y22" s="89"/>
      <c r="Z22" s="89"/>
      <c r="AA22" s="89"/>
      <c r="AB22" s="89" t="s">
        <v>8</v>
      </c>
      <c r="AC22" s="89"/>
      <c r="AD22" s="89"/>
      <c r="AE22" s="89" t="s">
        <v>8</v>
      </c>
      <c r="AF22" s="89"/>
      <c r="AG22" s="89"/>
      <c r="AH22" s="89"/>
      <c r="AI22" s="89"/>
      <c r="AJ22" s="75">
        <f t="shared" si="2"/>
        <v>8</v>
      </c>
      <c r="AK22" s="75">
        <f t="shared" si="0"/>
        <v>0</v>
      </c>
      <c r="AL22" s="75">
        <f t="shared" si="1"/>
        <v>0</v>
      </c>
      <c r="AM22" s="198"/>
      <c r="AN22" s="199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 t="s">
        <v>8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 t="s">
        <v>8</v>
      </c>
      <c r="AF27" s="89"/>
      <c r="AG27" s="89"/>
      <c r="AH27" s="89"/>
      <c r="AI27" s="89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00" t="s">
        <v>12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76">
        <f>SUM(AJ9:AJ33)</f>
        <v>23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01" t="s">
        <v>13</v>
      </c>
      <c r="B36" s="201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5" t="s">
        <v>7</v>
      </c>
      <c r="D37" s="18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8"/>
      <c r="AQ38" s="199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8"/>
      <c r="AQ51" s="199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00" t="s">
        <v>12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8"/>
      <c r="D64" s="188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8"/>
      <c r="D67" s="188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8"/>
      <c r="D68" s="188"/>
      <c r="E68" s="188"/>
      <c r="F68" s="188"/>
      <c r="G68" s="18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8"/>
      <c r="D69" s="188"/>
      <c r="E69" s="18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8"/>
      <c r="D70" s="188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164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 t="s">
        <v>9</v>
      </c>
      <c r="AC9" s="85"/>
      <c r="AD9" s="89"/>
      <c r="AE9" s="89" t="s">
        <v>9</v>
      </c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2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 t="s">
        <v>8</v>
      </c>
      <c r="X10" s="85"/>
      <c r="Y10" s="85"/>
      <c r="Z10" s="85" t="s">
        <v>8</v>
      </c>
      <c r="AA10" s="85"/>
      <c r="AB10" s="85" t="s">
        <v>8</v>
      </c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3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 t="s">
        <v>8</v>
      </c>
      <c r="X11" s="85" t="s">
        <v>8</v>
      </c>
      <c r="Y11" s="85" t="s">
        <v>8</v>
      </c>
      <c r="Z11" s="85" t="s">
        <v>8</v>
      </c>
      <c r="AA11" s="85"/>
      <c r="AB11" s="85" t="s">
        <v>8</v>
      </c>
      <c r="AC11" s="85"/>
      <c r="AD11" s="89"/>
      <c r="AE11" s="89" t="s">
        <v>8</v>
      </c>
      <c r="AF11" s="89"/>
      <c r="AG11" s="89"/>
      <c r="AH11" s="89"/>
      <c r="AI11" s="89"/>
      <c r="AJ11" s="75">
        <f t="shared" si="2"/>
        <v>7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 t="s">
        <v>8</v>
      </c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 t="s">
        <v>8</v>
      </c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 t="s">
        <v>8</v>
      </c>
      <c r="AC16" s="85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 t="s">
        <v>8</v>
      </c>
      <c r="X17" s="85" t="s">
        <v>8</v>
      </c>
      <c r="Y17" s="85"/>
      <c r="Z17" s="85"/>
      <c r="AA17" s="85"/>
      <c r="AB17" s="85" t="s">
        <v>8</v>
      </c>
      <c r="AC17" s="85"/>
      <c r="AD17" s="93" t="s">
        <v>8</v>
      </c>
      <c r="AE17" s="93"/>
      <c r="AF17" s="93"/>
      <c r="AG17" s="93"/>
      <c r="AH17" s="93"/>
      <c r="AI17" s="93"/>
      <c r="AJ17" s="75">
        <f t="shared" si="2"/>
        <v>6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 t="s">
        <v>8</v>
      </c>
      <c r="X18" s="85"/>
      <c r="Y18" s="85"/>
      <c r="Z18" s="85" t="s">
        <v>8</v>
      </c>
      <c r="AA18" s="85"/>
      <c r="AB18" s="85" t="s">
        <v>8</v>
      </c>
      <c r="AC18" s="85"/>
      <c r="AD18" s="89"/>
      <c r="AE18" s="89"/>
      <c r="AF18" s="89"/>
      <c r="AG18" s="89"/>
      <c r="AH18" s="89"/>
      <c r="AI18" s="89"/>
      <c r="AJ18" s="75">
        <f t="shared" si="2"/>
        <v>3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 t="s">
        <v>8</v>
      </c>
      <c r="X19" s="85"/>
      <c r="Y19" s="85"/>
      <c r="Z19" s="85" t="s">
        <v>8</v>
      </c>
      <c r="AA19" s="85"/>
      <c r="AB19" s="85" t="s">
        <v>8</v>
      </c>
      <c r="AC19" s="85"/>
      <c r="AD19" s="89"/>
      <c r="AE19" s="89" t="s">
        <v>9</v>
      </c>
      <c r="AF19" s="89"/>
      <c r="AG19" s="89"/>
      <c r="AH19" s="89"/>
      <c r="AI19" s="89"/>
      <c r="AJ19" s="75">
        <f t="shared" si="2"/>
        <v>4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 t="s">
        <v>8</v>
      </c>
      <c r="X20" s="85"/>
      <c r="Y20" s="85"/>
      <c r="Z20" s="85" t="s">
        <v>8</v>
      </c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 t="s">
        <v>8</v>
      </c>
      <c r="X21" s="85"/>
      <c r="Y21" s="85"/>
      <c r="Z21" s="85"/>
      <c r="AA21" s="85"/>
      <c r="AB21" s="85" t="s">
        <v>9</v>
      </c>
      <c r="AC21" s="85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 t="s">
        <v>8</v>
      </c>
      <c r="X22" s="85"/>
      <c r="Y22" s="85" t="s">
        <v>8</v>
      </c>
      <c r="Z22" s="85"/>
      <c r="AA22" s="85"/>
      <c r="AB22" s="85" t="s">
        <v>8</v>
      </c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198"/>
      <c r="AN22" s="199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 t="s">
        <v>8</v>
      </c>
      <c r="X23" s="85" t="s">
        <v>8</v>
      </c>
      <c r="Y23" s="85"/>
      <c r="Z23" s="85"/>
      <c r="AA23" s="85"/>
      <c r="AB23" s="85" t="s">
        <v>8</v>
      </c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 t="s">
        <v>8</v>
      </c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00" t="s">
        <v>12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76">
        <f>SUM(AJ9:AJ28)</f>
        <v>33</v>
      </c>
      <c r="AK29" s="76">
        <f>SUM(AK9:AK28)</f>
        <v>4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01" t="s">
        <v>13</v>
      </c>
      <c r="B31" s="201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3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85" t="s">
        <v>7</v>
      </c>
      <c r="D32" s="186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98"/>
      <c r="AQ33" s="199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98"/>
      <c r="AQ46" s="199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00" t="s">
        <v>12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8"/>
      <c r="D68" s="18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8"/>
      <c r="D71" s="18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8"/>
      <c r="D72" s="188"/>
      <c r="E72" s="188"/>
      <c r="F72" s="188"/>
      <c r="G72" s="18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8"/>
      <c r="D73" s="188"/>
      <c r="E73" s="18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8"/>
      <c r="D74" s="18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AD10" sqref="AD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515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 t="s">
        <v>8</v>
      </c>
      <c r="Y9" s="85"/>
      <c r="Z9" s="89"/>
      <c r="AA9" s="89"/>
      <c r="AB9" s="89" t="s">
        <v>905</v>
      </c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 t="s">
        <v>9</v>
      </c>
      <c r="X10" s="85" t="s">
        <v>9</v>
      </c>
      <c r="Y10" s="85"/>
      <c r="Z10" s="89"/>
      <c r="AA10" s="89" t="s">
        <v>9</v>
      </c>
      <c r="AB10" s="89"/>
      <c r="AC10" s="89"/>
      <c r="AD10" s="89" t="s">
        <v>9</v>
      </c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4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 t="s">
        <v>8</v>
      </c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 t="s">
        <v>9</v>
      </c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2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 t="s">
        <v>9</v>
      </c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00" t="s">
        <v>12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76">
        <f>SUM(AJ9:AJ18)</f>
        <v>3</v>
      </c>
      <c r="AK19" s="76">
        <f>SUM(AK9:AK18)</f>
        <v>7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01" t="s">
        <v>13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3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85" t="s">
        <v>7</v>
      </c>
      <c r="D22" s="186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98"/>
      <c r="AQ23" s="199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00" t="s">
        <v>12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88"/>
      <c r="D34" s="188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88"/>
      <c r="D37" s="188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88"/>
      <c r="D38" s="188"/>
      <c r="E38" s="188"/>
      <c r="F38" s="188"/>
      <c r="G38" s="188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88"/>
      <c r="D39" s="188"/>
      <c r="E39" s="188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88"/>
      <c r="D40" s="188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E24" sqref="AE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4" t="s">
        <v>645</v>
      </c>
      <c r="AG6" s="184"/>
      <c r="AH6" s="184"/>
      <c r="AI6" s="184"/>
      <c r="AJ6" s="184"/>
      <c r="AK6" s="18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 t="s">
        <v>8</v>
      </c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 t="s">
        <v>10</v>
      </c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89"/>
      <c r="AN22" s="190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 t="s">
        <v>10</v>
      </c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1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 t="s">
        <v>10</v>
      </c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1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 t="s">
        <v>10</v>
      </c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1</v>
      </c>
      <c r="AM42" s="56"/>
      <c r="AN42" s="56"/>
      <c r="AO42" s="56"/>
    </row>
    <row r="43" spans="1:44" s="53" customFormat="1" ht="48" customHeight="1">
      <c r="A43" s="191" t="s">
        <v>12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3">
        <f>SUM(AJ9:AJ42)</f>
        <v>3</v>
      </c>
      <c r="AK43" s="3">
        <f>SUM(AK9:AK42)</f>
        <v>0</v>
      </c>
      <c r="AL43" s="3">
        <f>SUM(AL9:AL42)</f>
        <v>6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92" t="s">
        <v>13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3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89"/>
      <c r="AQ47" s="190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89"/>
      <c r="AQ60" s="190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91" t="s">
        <v>12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88"/>
      <c r="D82" s="188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88"/>
      <c r="D85" s="188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88"/>
      <c r="D86" s="188"/>
      <c r="E86" s="188"/>
      <c r="F86" s="188"/>
      <c r="G86" s="188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88"/>
      <c r="D87" s="188"/>
      <c r="E87" s="188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88"/>
      <c r="D88" s="188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AF30" sqref="AF3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97" t="s">
        <v>863</v>
      </c>
      <c r="AG6" s="197"/>
      <c r="AH6" s="197"/>
      <c r="AI6" s="197"/>
      <c r="AJ6" s="197"/>
      <c r="AK6" s="19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 t="s">
        <v>8</v>
      </c>
      <c r="AG17" s="106"/>
      <c r="AH17" s="106"/>
      <c r="AI17" s="106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 t="s">
        <v>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1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 t="s">
        <v>8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98"/>
      <c r="AN22" s="199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 t="s">
        <v>9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1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9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1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 t="s">
        <v>9</v>
      </c>
      <c r="Y29" s="128"/>
      <c r="Z29" s="128"/>
      <c r="AA29" s="128"/>
      <c r="AB29" s="128"/>
      <c r="AC29" s="128"/>
      <c r="AD29" s="128"/>
      <c r="AE29" s="128"/>
      <c r="AF29" s="128" t="s">
        <v>8</v>
      </c>
      <c r="AG29" s="128"/>
      <c r="AH29" s="128"/>
      <c r="AI29" s="128"/>
      <c r="AJ29" s="148">
        <f t="shared" si="3"/>
        <v>1</v>
      </c>
      <c r="AK29" s="148">
        <f t="shared" si="4"/>
        <v>1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 t="s">
        <v>8</v>
      </c>
      <c r="AE30" s="128"/>
      <c r="AF30" s="128"/>
      <c r="AG30" s="128"/>
      <c r="AH30" s="128"/>
      <c r="AI30" s="128"/>
      <c r="AJ30" s="148">
        <f t="shared" si="3"/>
        <v>1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 t="s">
        <v>9</v>
      </c>
      <c r="AC33" s="128"/>
      <c r="AD33" s="128"/>
      <c r="AE33" s="128" t="s">
        <v>10</v>
      </c>
      <c r="AF33" s="128"/>
      <c r="AG33" s="128"/>
      <c r="AH33" s="128"/>
      <c r="AI33" s="128"/>
      <c r="AJ33" s="148">
        <f t="shared" si="3"/>
        <v>0</v>
      </c>
      <c r="AK33" s="148">
        <f t="shared" si="4"/>
        <v>1</v>
      </c>
      <c r="AL33" s="148">
        <f t="shared" si="5"/>
        <v>1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10</v>
      </c>
      <c r="Y35" s="128"/>
      <c r="Z35" s="128"/>
      <c r="AA35" s="128"/>
      <c r="AB35" s="128"/>
      <c r="AC35" s="128"/>
      <c r="AD35" s="128" t="s">
        <v>8</v>
      </c>
      <c r="AE35" s="128"/>
      <c r="AF35" s="128"/>
      <c r="AG35" s="128"/>
      <c r="AH35" s="128"/>
      <c r="AI35" s="128"/>
      <c r="AJ35" s="148">
        <f t="shared" si="3"/>
        <v>1</v>
      </c>
      <c r="AK35" s="148">
        <f t="shared" si="4"/>
        <v>0</v>
      </c>
      <c r="AL35" s="148">
        <f t="shared" si="5"/>
        <v>1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5.25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 t="s">
        <v>9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1</v>
      </c>
      <c r="AL37" s="148">
        <f t="shared" si="5"/>
        <v>0</v>
      </c>
      <c r="AM37" s="25"/>
      <c r="AN37" s="25"/>
      <c r="AO37" s="25"/>
    </row>
    <row r="38" spans="1:44" s="1" customFormat="1" ht="38.25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200" t="s">
        <v>12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45">
        <f>SUM(AJ9:AJ41)</f>
        <v>5</v>
      </c>
      <c r="AK42" s="45">
        <f>SUM(AK9:AK41)</f>
        <v>6</v>
      </c>
      <c r="AL42" s="150">
        <f>SUM(AL9:AL41)</f>
        <v>2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201" t="s">
        <v>13</v>
      </c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3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85" t="s">
        <v>7</v>
      </c>
      <c r="D45" s="186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98"/>
      <c r="AQ47" s="199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25">
      <c r="A80" s="200" t="s">
        <v>12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9.5">
      <c r="A81" s="26"/>
      <c r="B81" s="26"/>
      <c r="C81" s="188"/>
      <c r="D81" s="18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9.5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9.5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9.5">
      <c r="C84" s="188"/>
      <c r="D84" s="18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9.5">
      <c r="C85" s="188"/>
      <c r="D85" s="188"/>
      <c r="E85" s="188"/>
      <c r="F85" s="188"/>
      <c r="G85" s="18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9.5">
      <c r="C86" s="188"/>
      <c r="D86" s="188"/>
      <c r="E86" s="18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188"/>
      <c r="D87" s="18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P47:AQ47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AF26" sqref="AF26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s="50" customFormat="1" ht="18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s="50" customFormat="1" ht="18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41" s="50" customFormat="1" ht="18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1" s="50" customFormat="1" ht="18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s="50" customFormat="1" ht="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84" t="s">
        <v>951</v>
      </c>
      <c r="AG6" s="184"/>
      <c r="AH6" s="184"/>
      <c r="AI6" s="184"/>
      <c r="AJ6" s="184"/>
      <c r="AK6" s="184"/>
      <c r="AL6" s="174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72" t="s">
        <v>5</v>
      </c>
      <c r="B8" s="173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72">
        <v>1</v>
      </c>
      <c r="B9" s="176" t="s">
        <v>911</v>
      </c>
      <c r="C9" s="177" t="s">
        <v>138</v>
      </c>
      <c r="D9" s="176" t="s">
        <v>912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 t="s">
        <v>905</v>
      </c>
      <c r="AE9" s="89"/>
      <c r="AF9" s="89"/>
      <c r="AG9" s="89"/>
      <c r="AH9" s="89"/>
      <c r="AI9" s="89"/>
      <c r="AJ9" s="172">
        <f t="shared" ref="AJ9:AJ29" si="0">COUNTIF(E9:AI9,"K")+2*COUNTIF(E9:AI9,"2K")+COUNTIF(E9:AI9,"TK")+COUNTIF(E9:AI9,"KT")</f>
        <v>0</v>
      </c>
      <c r="AK9" s="172">
        <f t="shared" ref="AK9:AK29" si="1">COUNTIF(E9:AI9,"P")+2*COUNTIF(F9:AJ9,"2P")</f>
        <v>0</v>
      </c>
      <c r="AL9" s="172">
        <f t="shared" ref="AL9:AL29" si="2">COUNTIF(E9:AI9,"T")+2*COUNTIF(E9:AI9,"2T")+COUNTIF(E9:AI9,"TK")+COUNTIF(E9:AI9,"KT")</f>
        <v>0</v>
      </c>
      <c r="AM9" s="54"/>
      <c r="AN9" s="55"/>
      <c r="AO9" s="171"/>
    </row>
    <row r="10" spans="1:41" s="53" customFormat="1" ht="30" customHeight="1">
      <c r="A10" s="172">
        <v>2</v>
      </c>
      <c r="B10" s="176" t="s">
        <v>913</v>
      </c>
      <c r="C10" s="177" t="s">
        <v>914</v>
      </c>
      <c r="D10" s="176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72">
        <f t="shared" si="0"/>
        <v>0</v>
      </c>
      <c r="AK10" s="172">
        <f t="shared" si="1"/>
        <v>0</v>
      </c>
      <c r="AL10" s="172">
        <f t="shared" si="2"/>
        <v>0</v>
      </c>
      <c r="AM10" s="171"/>
      <c r="AN10" s="171"/>
      <c r="AO10" s="171"/>
    </row>
    <row r="11" spans="1:41" s="53" customFormat="1" ht="30" customHeight="1">
      <c r="A11" s="172">
        <v>3</v>
      </c>
      <c r="B11" s="176" t="s">
        <v>915</v>
      </c>
      <c r="C11" s="177" t="s">
        <v>916</v>
      </c>
      <c r="D11" s="176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 t="s">
        <v>8</v>
      </c>
      <c r="AB11" s="85"/>
      <c r="AC11" s="89"/>
      <c r="AD11" s="89"/>
      <c r="AE11" s="89"/>
      <c r="AF11" s="89"/>
      <c r="AG11" s="89"/>
      <c r="AH11" s="89"/>
      <c r="AI11" s="89"/>
      <c r="AJ11" s="172">
        <f t="shared" si="0"/>
        <v>1</v>
      </c>
      <c r="AK11" s="172">
        <f t="shared" si="1"/>
        <v>0</v>
      </c>
      <c r="AL11" s="172">
        <f t="shared" si="2"/>
        <v>0</v>
      </c>
      <c r="AM11" s="171"/>
      <c r="AN11" s="171"/>
      <c r="AO11" s="171"/>
    </row>
    <row r="12" spans="1:41" s="53" customFormat="1" ht="30" customHeight="1">
      <c r="A12" s="172">
        <v>4</v>
      </c>
      <c r="B12" s="176" t="s">
        <v>917</v>
      </c>
      <c r="C12" s="177" t="s">
        <v>43</v>
      </c>
      <c r="D12" s="176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72">
        <f t="shared" si="0"/>
        <v>0</v>
      </c>
      <c r="AK12" s="172">
        <f t="shared" si="1"/>
        <v>0</v>
      </c>
      <c r="AL12" s="172">
        <f t="shared" si="2"/>
        <v>0</v>
      </c>
      <c r="AM12" s="171"/>
      <c r="AN12" s="171"/>
      <c r="AO12" s="171"/>
    </row>
    <row r="13" spans="1:41" s="53" customFormat="1" ht="30" customHeight="1">
      <c r="A13" s="172">
        <v>5</v>
      </c>
      <c r="B13" s="176" t="s">
        <v>918</v>
      </c>
      <c r="C13" s="177" t="s">
        <v>919</v>
      </c>
      <c r="D13" s="176" t="s">
        <v>920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72">
        <f t="shared" si="0"/>
        <v>0</v>
      </c>
      <c r="AK13" s="172">
        <f t="shared" si="1"/>
        <v>0</v>
      </c>
      <c r="AL13" s="172">
        <f t="shared" si="2"/>
        <v>0</v>
      </c>
      <c r="AM13" s="171"/>
      <c r="AN13" s="171"/>
      <c r="AO13" s="171"/>
    </row>
    <row r="14" spans="1:41" s="53" customFormat="1" ht="30" customHeight="1">
      <c r="A14" s="172">
        <v>6</v>
      </c>
      <c r="B14" s="176" t="s">
        <v>921</v>
      </c>
      <c r="C14" s="177" t="s">
        <v>621</v>
      </c>
      <c r="D14" s="176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72">
        <f t="shared" si="0"/>
        <v>0</v>
      </c>
      <c r="AK14" s="172">
        <f t="shared" si="1"/>
        <v>0</v>
      </c>
      <c r="AL14" s="172">
        <f t="shared" si="2"/>
        <v>0</v>
      </c>
      <c r="AM14" s="171"/>
      <c r="AN14" s="171"/>
      <c r="AO14" s="171"/>
    </row>
    <row r="15" spans="1:41" s="53" customFormat="1" ht="30" customHeight="1">
      <c r="A15" s="172">
        <v>7</v>
      </c>
      <c r="B15" s="176" t="s">
        <v>922</v>
      </c>
      <c r="C15" s="177" t="s">
        <v>923</v>
      </c>
      <c r="D15" s="176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72">
        <f t="shared" si="0"/>
        <v>0</v>
      </c>
      <c r="AK15" s="172">
        <f t="shared" si="1"/>
        <v>0</v>
      </c>
      <c r="AL15" s="172">
        <f t="shared" si="2"/>
        <v>0</v>
      </c>
      <c r="AM15" s="171"/>
      <c r="AN15" s="171"/>
      <c r="AO15" s="171"/>
    </row>
    <row r="16" spans="1:41" s="53" customFormat="1" ht="30" customHeight="1">
      <c r="A16" s="172">
        <v>8</v>
      </c>
      <c r="B16" s="176" t="s">
        <v>924</v>
      </c>
      <c r="C16" s="177" t="s">
        <v>925</v>
      </c>
      <c r="D16" s="176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 t="s">
        <v>8</v>
      </c>
      <c r="AB16" s="85"/>
      <c r="AC16" s="93"/>
      <c r="AD16" s="93"/>
      <c r="AE16" s="93"/>
      <c r="AF16" s="93"/>
      <c r="AG16" s="93"/>
      <c r="AH16" s="93"/>
      <c r="AI16" s="93"/>
      <c r="AJ16" s="172">
        <f t="shared" si="0"/>
        <v>1</v>
      </c>
      <c r="AK16" s="172">
        <f t="shared" si="1"/>
        <v>0</v>
      </c>
      <c r="AL16" s="172">
        <f t="shared" si="2"/>
        <v>0</v>
      </c>
      <c r="AM16" s="171"/>
      <c r="AN16" s="171"/>
      <c r="AO16" s="171"/>
    </row>
    <row r="17" spans="1:41" s="53" customFormat="1" ht="30" customHeight="1">
      <c r="A17" s="172">
        <v>9</v>
      </c>
      <c r="B17" s="176" t="s">
        <v>926</v>
      </c>
      <c r="C17" s="177" t="s">
        <v>927</v>
      </c>
      <c r="D17" s="176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72">
        <f t="shared" si="0"/>
        <v>0</v>
      </c>
      <c r="AK17" s="172">
        <f t="shared" si="1"/>
        <v>0</v>
      </c>
      <c r="AL17" s="172">
        <f t="shared" si="2"/>
        <v>0</v>
      </c>
      <c r="AM17" s="171"/>
      <c r="AN17" s="171"/>
      <c r="AO17" s="171"/>
    </row>
    <row r="18" spans="1:41" s="53" customFormat="1" ht="30" customHeight="1">
      <c r="A18" s="172">
        <v>10</v>
      </c>
      <c r="B18" s="176" t="s">
        <v>928</v>
      </c>
      <c r="C18" s="177" t="s">
        <v>929</v>
      </c>
      <c r="D18" s="176" t="s">
        <v>245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72">
        <f t="shared" si="0"/>
        <v>0</v>
      </c>
      <c r="AK18" s="172">
        <f t="shared" si="1"/>
        <v>0</v>
      </c>
      <c r="AL18" s="172">
        <f t="shared" si="2"/>
        <v>0</v>
      </c>
      <c r="AM18" s="171"/>
      <c r="AN18" s="171"/>
      <c r="AO18" s="171"/>
    </row>
    <row r="19" spans="1:41" s="53" customFormat="1" ht="30" customHeight="1">
      <c r="A19" s="172">
        <v>11</v>
      </c>
      <c r="B19" s="176" t="s">
        <v>930</v>
      </c>
      <c r="C19" s="177" t="s">
        <v>931</v>
      </c>
      <c r="D19" s="176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 t="s">
        <v>8</v>
      </c>
      <c r="AG19" s="89"/>
      <c r="AH19" s="89"/>
      <c r="AI19" s="89"/>
      <c r="AJ19" s="172">
        <f t="shared" si="0"/>
        <v>1</v>
      </c>
      <c r="AK19" s="172">
        <f t="shared" si="1"/>
        <v>0</v>
      </c>
      <c r="AL19" s="172">
        <f t="shared" si="2"/>
        <v>0</v>
      </c>
      <c r="AM19" s="171"/>
      <c r="AN19" s="171"/>
      <c r="AO19" s="171"/>
    </row>
    <row r="20" spans="1:41" s="53" customFormat="1" ht="30" customHeight="1">
      <c r="A20" s="172">
        <v>12</v>
      </c>
      <c r="B20" s="176" t="s">
        <v>932</v>
      </c>
      <c r="C20" s="177" t="s">
        <v>933</v>
      </c>
      <c r="D20" s="176" t="s">
        <v>11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 t="s">
        <v>8</v>
      </c>
      <c r="AB20" s="152"/>
      <c r="AC20" s="8"/>
      <c r="AD20" s="8"/>
      <c r="AE20" s="8"/>
      <c r="AF20" s="8"/>
      <c r="AG20" s="8"/>
      <c r="AH20" s="8"/>
      <c r="AI20" s="8"/>
      <c r="AJ20" s="172">
        <f t="shared" si="0"/>
        <v>1</v>
      </c>
      <c r="AK20" s="172">
        <f t="shared" si="1"/>
        <v>0</v>
      </c>
      <c r="AL20" s="172">
        <f t="shared" si="2"/>
        <v>0</v>
      </c>
      <c r="AM20" s="171"/>
      <c r="AN20" s="171"/>
      <c r="AO20" s="171"/>
    </row>
    <row r="21" spans="1:41" s="53" customFormat="1" ht="30" customHeight="1">
      <c r="A21" s="172">
        <v>13</v>
      </c>
      <c r="B21" s="176" t="s">
        <v>934</v>
      </c>
      <c r="C21" s="177" t="s">
        <v>28</v>
      </c>
      <c r="D21" s="176" t="s">
        <v>134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/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72">
        <f t="shared" si="0"/>
        <v>0</v>
      </c>
      <c r="AK21" s="172">
        <f t="shared" si="1"/>
        <v>0</v>
      </c>
      <c r="AL21" s="172">
        <f t="shared" si="2"/>
        <v>0</v>
      </c>
      <c r="AM21" s="171"/>
      <c r="AN21" s="171"/>
      <c r="AO21" s="171"/>
    </row>
    <row r="22" spans="1:41" s="53" customFormat="1" ht="30" customHeight="1">
      <c r="A22" s="172">
        <v>14</v>
      </c>
      <c r="B22" s="176" t="s">
        <v>935</v>
      </c>
      <c r="C22" s="177" t="s">
        <v>936</v>
      </c>
      <c r="D22" s="176" t="s">
        <v>58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72">
        <f t="shared" si="0"/>
        <v>0</v>
      </c>
      <c r="AK22" s="172">
        <f t="shared" si="1"/>
        <v>0</v>
      </c>
      <c r="AL22" s="172">
        <f t="shared" si="2"/>
        <v>0</v>
      </c>
      <c r="AM22" s="189"/>
      <c r="AN22" s="190"/>
      <c r="AO22" s="171"/>
    </row>
    <row r="23" spans="1:41" s="53" customFormat="1" ht="30" customHeight="1">
      <c r="A23" s="172">
        <v>15</v>
      </c>
      <c r="B23" s="176" t="s">
        <v>937</v>
      </c>
      <c r="C23" s="177" t="s">
        <v>938</v>
      </c>
      <c r="D23" s="176" t="s">
        <v>939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72">
        <f t="shared" si="0"/>
        <v>0</v>
      </c>
      <c r="AK23" s="172">
        <f t="shared" si="1"/>
        <v>0</v>
      </c>
      <c r="AL23" s="172">
        <f t="shared" si="2"/>
        <v>0</v>
      </c>
      <c r="AM23" s="171"/>
      <c r="AN23" s="171"/>
      <c r="AO23" s="171"/>
    </row>
    <row r="24" spans="1:41" s="53" customFormat="1" ht="30" customHeight="1">
      <c r="A24" s="172">
        <v>16</v>
      </c>
      <c r="B24" s="176" t="s">
        <v>940</v>
      </c>
      <c r="C24" s="177" t="s">
        <v>93</v>
      </c>
      <c r="D24" s="176" t="s">
        <v>94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/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72">
        <f t="shared" si="0"/>
        <v>0</v>
      </c>
      <c r="AK24" s="172">
        <f t="shared" si="1"/>
        <v>0</v>
      </c>
      <c r="AL24" s="172">
        <f t="shared" si="2"/>
        <v>0</v>
      </c>
      <c r="AM24" s="171"/>
      <c r="AN24" s="171"/>
      <c r="AO24" s="171"/>
    </row>
    <row r="25" spans="1:41" s="53" customFormat="1" ht="30" customHeight="1">
      <c r="A25" s="172">
        <v>17</v>
      </c>
      <c r="B25" s="176" t="s">
        <v>941</v>
      </c>
      <c r="C25" s="177" t="s">
        <v>93</v>
      </c>
      <c r="D25" s="176" t="s">
        <v>490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/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 t="s">
        <v>10</v>
      </c>
      <c r="AG25" s="8"/>
      <c r="AH25" s="8"/>
      <c r="AI25" s="8"/>
      <c r="AJ25" s="172">
        <f t="shared" si="0"/>
        <v>0</v>
      </c>
      <c r="AK25" s="172">
        <f t="shared" si="1"/>
        <v>0</v>
      </c>
      <c r="AL25" s="172">
        <f t="shared" si="2"/>
        <v>1</v>
      </c>
      <c r="AM25" s="171"/>
      <c r="AN25" s="171"/>
      <c r="AO25" s="171"/>
    </row>
    <row r="26" spans="1:41" s="53" customFormat="1" ht="30" customHeight="1">
      <c r="A26" s="172">
        <v>18</v>
      </c>
      <c r="B26" s="176" t="s">
        <v>942</v>
      </c>
      <c r="C26" s="177" t="s">
        <v>943</v>
      </c>
      <c r="D26" s="176" t="s">
        <v>72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72">
        <f t="shared" si="0"/>
        <v>0</v>
      </c>
      <c r="AK26" s="172">
        <f t="shared" si="1"/>
        <v>0</v>
      </c>
      <c r="AL26" s="172">
        <f t="shared" si="2"/>
        <v>0</v>
      </c>
      <c r="AM26" s="171"/>
      <c r="AN26" s="171"/>
      <c r="AO26" s="171"/>
    </row>
    <row r="27" spans="1:41" s="53" customFormat="1" ht="30" customHeight="1">
      <c r="A27" s="172">
        <v>19</v>
      </c>
      <c r="B27" s="176" t="s">
        <v>944</v>
      </c>
      <c r="C27" s="177" t="s">
        <v>945</v>
      </c>
      <c r="D27" s="176" t="s">
        <v>81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72">
        <f t="shared" si="0"/>
        <v>0</v>
      </c>
      <c r="AK27" s="172">
        <f t="shared" si="1"/>
        <v>0</v>
      </c>
      <c r="AL27" s="172">
        <f t="shared" si="2"/>
        <v>0</v>
      </c>
      <c r="AM27" s="171"/>
      <c r="AN27" s="171"/>
      <c r="AO27" s="171"/>
    </row>
    <row r="28" spans="1:41" s="53" customFormat="1" ht="30" customHeight="1">
      <c r="A28" s="172">
        <v>20</v>
      </c>
      <c r="B28" s="176" t="s">
        <v>946</v>
      </c>
      <c r="C28" s="177" t="s">
        <v>628</v>
      </c>
      <c r="D28" s="176" t="s">
        <v>81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/>
      <c r="Q28" s="8"/>
      <c r="R28" s="8"/>
      <c r="S28" s="8"/>
      <c r="T28" s="8"/>
      <c r="U28" s="152"/>
      <c r="V28" s="152"/>
      <c r="W28" s="8"/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72">
        <f t="shared" si="0"/>
        <v>0</v>
      </c>
      <c r="AK28" s="172">
        <f t="shared" si="1"/>
        <v>0</v>
      </c>
      <c r="AL28" s="172">
        <f t="shared" si="2"/>
        <v>0</v>
      </c>
      <c r="AM28" s="171"/>
      <c r="AN28" s="171"/>
      <c r="AO28" s="171"/>
    </row>
    <row r="29" spans="1:41" s="53" customFormat="1" ht="30" customHeight="1">
      <c r="A29" s="172">
        <v>21</v>
      </c>
      <c r="B29" s="176" t="s">
        <v>947</v>
      </c>
      <c r="C29" s="177" t="s">
        <v>906</v>
      </c>
      <c r="D29" s="176" t="s">
        <v>948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72">
        <f t="shared" si="0"/>
        <v>0</v>
      </c>
      <c r="AK29" s="172">
        <f t="shared" si="1"/>
        <v>0</v>
      </c>
      <c r="AL29" s="172">
        <f t="shared" si="2"/>
        <v>0</v>
      </c>
      <c r="AM29" s="171"/>
      <c r="AN29" s="171"/>
      <c r="AO29" s="171"/>
    </row>
    <row r="30" spans="1:41" s="53" customFormat="1" ht="30" customHeight="1">
      <c r="A30" s="191" t="s">
        <v>12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72">
        <f>SUM(AJ9:AJ29)</f>
        <v>4</v>
      </c>
      <c r="AK30" s="172">
        <f>SUM(AK9:AK29)</f>
        <v>0</v>
      </c>
      <c r="AL30" s="172">
        <f>SUM(AL9:AL29)</f>
        <v>1</v>
      </c>
      <c r="AM30" s="30"/>
      <c r="AN30" s="58"/>
      <c r="AO30" s="58"/>
    </row>
    <row r="33" spans="1:43" s="53" customFormat="1" ht="30" customHeight="1">
      <c r="A33" s="192" t="s">
        <v>13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3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71"/>
      <c r="AQ33" s="171"/>
    </row>
    <row r="34" spans="1:43" s="53" customFormat="1" ht="30" customHeight="1">
      <c r="A34" s="172" t="s">
        <v>5</v>
      </c>
      <c r="B34" s="173"/>
      <c r="C34" s="185" t="s">
        <v>7</v>
      </c>
      <c r="D34" s="18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71"/>
      <c r="AQ34" s="171"/>
    </row>
    <row r="35" spans="1:43" s="53" customFormat="1" ht="27" customHeight="1">
      <c r="A35" s="172">
        <v>1</v>
      </c>
      <c r="B35" s="176" t="s">
        <v>911</v>
      </c>
      <c r="C35" s="177" t="s">
        <v>138</v>
      </c>
      <c r="D35" s="176" t="s">
        <v>912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71"/>
      <c r="AQ35" s="171"/>
    </row>
    <row r="36" spans="1:43" s="53" customFormat="1" ht="27" customHeight="1">
      <c r="A36" s="172">
        <v>2</v>
      </c>
      <c r="B36" s="176" t="s">
        <v>913</v>
      </c>
      <c r="C36" s="177" t="s">
        <v>914</v>
      </c>
      <c r="D36" s="176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71"/>
      <c r="AQ36" s="171"/>
    </row>
    <row r="37" spans="1:43" s="53" customFormat="1" ht="27" customHeight="1">
      <c r="A37" s="172">
        <v>3</v>
      </c>
      <c r="B37" s="176" t="s">
        <v>915</v>
      </c>
      <c r="C37" s="177" t="s">
        <v>916</v>
      </c>
      <c r="D37" s="176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71"/>
      <c r="AQ37" s="171"/>
    </row>
    <row r="38" spans="1:43" s="53" customFormat="1" ht="27" customHeight="1">
      <c r="A38" s="172">
        <v>4</v>
      </c>
      <c r="B38" s="176" t="s">
        <v>917</v>
      </c>
      <c r="C38" s="177" t="s">
        <v>43</v>
      </c>
      <c r="D38" s="176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71"/>
      <c r="AQ38" s="171"/>
    </row>
    <row r="39" spans="1:43" s="53" customFormat="1" ht="27" customHeight="1">
      <c r="A39" s="172">
        <v>5</v>
      </c>
      <c r="B39" s="176" t="s">
        <v>918</v>
      </c>
      <c r="C39" s="177" t="s">
        <v>919</v>
      </c>
      <c r="D39" s="176" t="s">
        <v>920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71"/>
      <c r="AQ39" s="171"/>
    </row>
    <row r="40" spans="1:43" s="53" customFormat="1" ht="27" customHeight="1">
      <c r="A40" s="172">
        <v>6</v>
      </c>
      <c r="B40" s="176" t="s">
        <v>921</v>
      </c>
      <c r="C40" s="177" t="s">
        <v>621</v>
      </c>
      <c r="D40" s="176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71"/>
      <c r="AQ40" s="171"/>
    </row>
    <row r="41" spans="1:43" s="53" customFormat="1" ht="27" customHeight="1">
      <c r="A41" s="172">
        <v>7</v>
      </c>
      <c r="B41" s="176" t="s">
        <v>922</v>
      </c>
      <c r="C41" s="177" t="s">
        <v>923</v>
      </c>
      <c r="D41" s="176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71"/>
      <c r="AQ41" s="171"/>
    </row>
    <row r="42" spans="1:43" s="53" customFormat="1" ht="27" customHeight="1">
      <c r="A42" s="172">
        <v>8</v>
      </c>
      <c r="B42" s="176" t="s">
        <v>924</v>
      </c>
      <c r="C42" s="177" t="s">
        <v>925</v>
      </c>
      <c r="D42" s="176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71"/>
      <c r="AQ42" s="171"/>
    </row>
    <row r="43" spans="1:43" s="53" customFormat="1" ht="27" customHeight="1">
      <c r="A43" s="172">
        <v>9</v>
      </c>
      <c r="B43" s="176" t="s">
        <v>926</v>
      </c>
      <c r="C43" s="177" t="s">
        <v>927</v>
      </c>
      <c r="D43" s="176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71"/>
      <c r="AQ43" s="171"/>
    </row>
    <row r="44" spans="1:43" s="53" customFormat="1" ht="27" customHeight="1">
      <c r="A44" s="172">
        <v>10</v>
      </c>
      <c r="B44" s="176" t="s">
        <v>928</v>
      </c>
      <c r="C44" s="177" t="s">
        <v>929</v>
      </c>
      <c r="D44" s="176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71"/>
      <c r="AQ44" s="171"/>
    </row>
    <row r="45" spans="1:43" s="53" customFormat="1" ht="27" customHeight="1">
      <c r="A45" s="172">
        <v>11</v>
      </c>
      <c r="B45" s="176" t="s">
        <v>930</v>
      </c>
      <c r="C45" s="177" t="s">
        <v>931</v>
      </c>
      <c r="D45" s="176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189"/>
      <c r="AQ45" s="190"/>
    </row>
    <row r="46" spans="1:43" s="53" customFormat="1" ht="27" customHeight="1">
      <c r="A46" s="172">
        <v>12</v>
      </c>
      <c r="B46" s="176" t="s">
        <v>932</v>
      </c>
      <c r="C46" s="177" t="s">
        <v>933</v>
      </c>
      <c r="D46" s="176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72">
        <v>13</v>
      </c>
      <c r="B47" s="176" t="s">
        <v>934</v>
      </c>
      <c r="C47" s="177" t="s">
        <v>28</v>
      </c>
      <c r="D47" s="176" t="s">
        <v>134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72">
        <v>14</v>
      </c>
      <c r="B48" s="176" t="s">
        <v>935</v>
      </c>
      <c r="C48" s="177" t="s">
        <v>936</v>
      </c>
      <c r="D48" s="176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72">
        <v>15</v>
      </c>
      <c r="B49" s="176" t="s">
        <v>937</v>
      </c>
      <c r="C49" s="177" t="s">
        <v>938</v>
      </c>
      <c r="D49" s="176" t="s">
        <v>939</v>
      </c>
      <c r="E49" s="15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72">
        <v>16</v>
      </c>
      <c r="B50" s="176" t="s">
        <v>940</v>
      </c>
      <c r="C50" s="177" t="s">
        <v>93</v>
      </c>
      <c r="D50" s="176" t="s">
        <v>94</v>
      </c>
      <c r="E50" s="15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72">
        <v>17</v>
      </c>
      <c r="B51" s="176" t="s">
        <v>941</v>
      </c>
      <c r="C51" s="177" t="s">
        <v>93</v>
      </c>
      <c r="D51" s="176" t="s">
        <v>490</v>
      </c>
      <c r="E51" s="15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72">
        <v>18</v>
      </c>
      <c r="B52" s="176" t="s">
        <v>942</v>
      </c>
      <c r="C52" s="177" t="s">
        <v>943</v>
      </c>
      <c r="D52" s="176" t="s">
        <v>72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72">
        <v>19</v>
      </c>
      <c r="B53" s="176" t="s">
        <v>944</v>
      </c>
      <c r="C53" s="177" t="s">
        <v>945</v>
      </c>
      <c r="D53" s="176" t="s">
        <v>81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72">
        <v>20</v>
      </c>
      <c r="B54" s="176" t="s">
        <v>946</v>
      </c>
      <c r="C54" s="177" t="s">
        <v>628</v>
      </c>
      <c r="D54" s="176" t="s">
        <v>81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72">
        <v>21</v>
      </c>
      <c r="B55" s="176" t="s">
        <v>947</v>
      </c>
      <c r="C55" s="177" t="s">
        <v>906</v>
      </c>
      <c r="D55" s="176" t="s">
        <v>948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H21" sqref="AH2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4" t="s">
        <v>904</v>
      </c>
      <c r="AG6" s="184"/>
      <c r="AH6" s="184"/>
      <c r="AI6" s="184"/>
      <c r="AJ6" s="184"/>
      <c r="AK6" s="18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 t="s">
        <v>8</v>
      </c>
      <c r="X9" s="85" t="s">
        <v>8</v>
      </c>
      <c r="Y9" s="89" t="s">
        <v>8</v>
      </c>
      <c r="Z9" s="89" t="s">
        <v>8</v>
      </c>
      <c r="AA9" s="89" t="s">
        <v>8</v>
      </c>
      <c r="AB9" s="85"/>
      <c r="AC9" s="89"/>
      <c r="AD9" s="89"/>
      <c r="AE9" s="89"/>
      <c r="AF9" s="89"/>
      <c r="AG9" s="89"/>
      <c r="AH9" s="89"/>
      <c r="AI9" s="89"/>
      <c r="AJ9" s="3">
        <f t="shared" ref="AJ9:AJ33" si="0">COUNTIF(E9:AI9,"K")+2*COUNTIF(E9:AI9,"2K")+COUNTIF(E9:AI9,"TK")+COUNTIF(E9:AI9,"KT")</f>
        <v>6</v>
      </c>
      <c r="AK9" s="3">
        <f t="shared" ref="AK9:AK33" si="1">COUNTIF(E9:AI9,"P")+2*COUNTIF(F9:AJ9,"2P")</f>
        <v>0</v>
      </c>
      <c r="AL9" s="3">
        <f t="shared" ref="AL9:AL33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 t="s">
        <v>8</v>
      </c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2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 t="s">
        <v>8</v>
      </c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2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 t="s">
        <v>8</v>
      </c>
      <c r="Y17" s="93"/>
      <c r="Z17" s="93"/>
      <c r="AA17" s="93"/>
      <c r="AB17" s="85"/>
      <c r="AC17" s="93"/>
      <c r="AD17" s="93"/>
      <c r="AE17" s="93"/>
      <c r="AF17" s="93" t="s">
        <v>8</v>
      </c>
      <c r="AG17" s="93"/>
      <c r="AH17" s="93"/>
      <c r="AI17" s="93"/>
      <c r="AJ17" s="3">
        <f t="shared" si="0"/>
        <v>2</v>
      </c>
      <c r="AK17" s="3">
        <f t="shared" si="1"/>
        <v>0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si="0"/>
        <v>0</v>
      </c>
      <c r="AK20" s="148">
        <f t="shared" si="1"/>
        <v>0</v>
      </c>
      <c r="AL20" s="148">
        <f t="shared" si="2"/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 t="s">
        <v>8</v>
      </c>
      <c r="AB21" s="152"/>
      <c r="AC21" s="8"/>
      <c r="AD21" s="8"/>
      <c r="AE21" s="8"/>
      <c r="AF21" s="8"/>
      <c r="AG21" s="8"/>
      <c r="AH21" s="8"/>
      <c r="AI21" s="8"/>
      <c r="AJ21" s="148">
        <f t="shared" si="0"/>
        <v>2</v>
      </c>
      <c r="AK21" s="148">
        <f t="shared" si="1"/>
        <v>0</v>
      </c>
      <c r="AL21" s="148">
        <f t="shared" si="2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0"/>
        <v>0</v>
      </c>
      <c r="AK22" s="148">
        <f t="shared" si="1"/>
        <v>0</v>
      </c>
      <c r="AL22" s="148">
        <f t="shared" si="2"/>
        <v>0</v>
      </c>
      <c r="AM22" s="189"/>
      <c r="AN22" s="190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0"/>
        <v>0</v>
      </c>
      <c r="AK23" s="148">
        <f t="shared" si="1"/>
        <v>0</v>
      </c>
      <c r="AL23" s="148">
        <f t="shared" si="2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 t="s">
        <v>8</v>
      </c>
      <c r="X24" s="152"/>
      <c r="Y24" s="8"/>
      <c r="Z24" s="8"/>
      <c r="AA24" s="8"/>
      <c r="AB24" s="152" t="s">
        <v>8</v>
      </c>
      <c r="AC24" s="8"/>
      <c r="AD24" s="8"/>
      <c r="AE24" s="8" t="s">
        <v>8</v>
      </c>
      <c r="AF24" s="8"/>
      <c r="AG24" s="8"/>
      <c r="AH24" s="8"/>
      <c r="AI24" s="8"/>
      <c r="AJ24" s="148">
        <f t="shared" si="0"/>
        <v>3</v>
      </c>
      <c r="AK24" s="148">
        <f t="shared" si="1"/>
        <v>0</v>
      </c>
      <c r="AL24" s="148">
        <f t="shared" si="2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0"/>
        <v>1</v>
      </c>
      <c r="AK25" s="148">
        <f t="shared" si="1"/>
        <v>0</v>
      </c>
      <c r="AL25" s="148">
        <f t="shared" si="2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0"/>
        <v>0</v>
      </c>
      <c r="AK26" s="148">
        <f t="shared" si="1"/>
        <v>0</v>
      </c>
      <c r="AL26" s="148">
        <f t="shared" si="2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0"/>
        <v>0</v>
      </c>
      <c r="AK27" s="148">
        <f t="shared" si="1"/>
        <v>0</v>
      </c>
      <c r="AL27" s="148">
        <f t="shared" si="2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 t="s">
        <v>8</v>
      </c>
      <c r="X28" s="152"/>
      <c r="Y28" s="8"/>
      <c r="Z28" s="8"/>
      <c r="AA28" s="8" t="s">
        <v>8</v>
      </c>
      <c r="AB28" s="152" t="s">
        <v>8</v>
      </c>
      <c r="AC28" s="8"/>
      <c r="AD28" s="8" t="s">
        <v>8</v>
      </c>
      <c r="AE28" s="8" t="s">
        <v>8</v>
      </c>
      <c r="AF28" s="8" t="s">
        <v>8</v>
      </c>
      <c r="AG28" s="8"/>
      <c r="AH28" s="8"/>
      <c r="AI28" s="8"/>
      <c r="AJ28" s="148">
        <f t="shared" si="0"/>
        <v>8</v>
      </c>
      <c r="AK28" s="148">
        <f t="shared" si="1"/>
        <v>0</v>
      </c>
      <c r="AL28" s="148">
        <f t="shared" si="2"/>
        <v>0</v>
      </c>
      <c r="AM28" s="56"/>
      <c r="AN28" s="56"/>
      <c r="AO28" s="56"/>
    </row>
    <row r="29" spans="1:44" s="53" customFormat="1" ht="30" customHeight="1">
      <c r="A29" s="169">
        <v>21</v>
      </c>
      <c r="B29" s="151" t="s">
        <v>895</v>
      </c>
      <c r="C29" s="151" t="s">
        <v>896</v>
      </c>
      <c r="D29" s="151" t="s">
        <v>59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 t="s">
        <v>8</v>
      </c>
      <c r="S29" s="89"/>
      <c r="T29" s="89"/>
      <c r="U29" s="85" t="s">
        <v>8</v>
      </c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8">
        <f t="shared" si="0"/>
        <v>2</v>
      </c>
      <c r="AK29" s="148">
        <f t="shared" si="1"/>
        <v>0</v>
      </c>
      <c r="AL29" s="148">
        <f t="shared" si="2"/>
        <v>0</v>
      </c>
      <c r="AM29" s="56"/>
      <c r="AN29" s="56"/>
      <c r="AO29" s="56"/>
    </row>
    <row r="30" spans="1:44" s="53" customFormat="1" ht="30" customHeight="1">
      <c r="A30" s="169">
        <v>22</v>
      </c>
      <c r="B30" s="151" t="s">
        <v>897</v>
      </c>
      <c r="C30" s="151" t="s">
        <v>30</v>
      </c>
      <c r="D30" s="151" t="s">
        <v>29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8">
        <f t="shared" si="0"/>
        <v>0</v>
      </c>
      <c r="AK30" s="148">
        <f t="shared" si="1"/>
        <v>0</v>
      </c>
      <c r="AL30" s="148">
        <f t="shared" si="2"/>
        <v>0</v>
      </c>
      <c r="AM30" s="56"/>
      <c r="AN30" s="56"/>
      <c r="AO30" s="56"/>
    </row>
    <row r="31" spans="1:44" s="53" customFormat="1" ht="34.5" customHeight="1">
      <c r="A31" s="169">
        <v>23</v>
      </c>
      <c r="B31" s="151" t="s">
        <v>898</v>
      </c>
      <c r="C31" s="151" t="s">
        <v>899</v>
      </c>
      <c r="D31" s="151" t="s">
        <v>81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 t="s">
        <v>8</v>
      </c>
      <c r="AA31" s="89"/>
      <c r="AB31" s="85"/>
      <c r="AC31" s="89"/>
      <c r="AD31" s="89"/>
      <c r="AE31" s="89" t="s">
        <v>8</v>
      </c>
      <c r="AF31" s="89"/>
      <c r="AG31" s="89"/>
      <c r="AH31" s="89"/>
      <c r="AI31" s="89"/>
      <c r="AJ31" s="148">
        <f t="shared" si="0"/>
        <v>2</v>
      </c>
      <c r="AK31" s="148">
        <f t="shared" si="1"/>
        <v>0</v>
      </c>
      <c r="AL31" s="148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9">
        <v>24</v>
      </c>
      <c r="B32" s="151" t="s">
        <v>900</v>
      </c>
      <c r="C32" s="151" t="s">
        <v>901</v>
      </c>
      <c r="D32" s="151" t="s">
        <v>113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 t="s">
        <v>8</v>
      </c>
      <c r="Q32" s="89"/>
      <c r="R32" s="89"/>
      <c r="S32" s="89"/>
      <c r="T32" s="89"/>
      <c r="U32" s="85"/>
      <c r="V32" s="85"/>
      <c r="W32" s="89"/>
      <c r="X32" s="85"/>
      <c r="Y32" s="89"/>
      <c r="Z32" s="89" t="s">
        <v>8</v>
      </c>
      <c r="AA32" s="89"/>
      <c r="AB32" s="85"/>
      <c r="AC32" s="89"/>
      <c r="AD32" s="89"/>
      <c r="AE32" s="89"/>
      <c r="AF32" s="89" t="s">
        <v>10</v>
      </c>
      <c r="AG32" s="89"/>
      <c r="AH32" s="89"/>
      <c r="AI32" s="89"/>
      <c r="AJ32" s="148">
        <f t="shared" si="0"/>
        <v>2</v>
      </c>
      <c r="AK32" s="148">
        <f t="shared" si="1"/>
        <v>0</v>
      </c>
      <c r="AL32" s="148">
        <f t="shared" si="2"/>
        <v>1</v>
      </c>
      <c r="AM32" s="56"/>
      <c r="AN32" s="56"/>
      <c r="AO32" s="56"/>
    </row>
    <row r="33" spans="1:43" s="53" customFormat="1" ht="41.25" customHeight="1">
      <c r="A33" s="169">
        <v>25</v>
      </c>
      <c r="B33" s="151" t="s">
        <v>902</v>
      </c>
      <c r="C33" s="151" t="s">
        <v>903</v>
      </c>
      <c r="D33" s="151" t="s">
        <v>73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/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0"/>
        <v>0</v>
      </c>
      <c r="AK33" s="148">
        <f t="shared" si="1"/>
        <v>0</v>
      </c>
      <c r="AL33" s="148">
        <f t="shared" si="2"/>
        <v>0</v>
      </c>
      <c r="AM33" s="57"/>
      <c r="AN33" s="57"/>
      <c r="AO33" s="57"/>
    </row>
    <row r="34" spans="1:43" s="53" customFormat="1" ht="30" customHeight="1">
      <c r="A34" s="191" t="s">
        <v>12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3">
        <f>SUM(AJ9:AJ33)</f>
        <v>32</v>
      </c>
      <c r="AK34" s="3">
        <f>SUM(AK9:AK33)</f>
        <v>0</v>
      </c>
      <c r="AL34" s="3">
        <f>SUM(AL9:AL33)</f>
        <v>1</v>
      </c>
      <c r="AM34" s="30"/>
      <c r="AN34" s="58"/>
      <c r="AO34" s="58"/>
    </row>
    <row r="35" spans="1:43" s="53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32"/>
      <c r="AN35" s="32"/>
      <c r="AO35" s="32"/>
      <c r="AP35" s="189"/>
      <c r="AQ35" s="190"/>
    </row>
    <row r="36" spans="1:43" s="53" customFormat="1" ht="30" customHeight="1">
      <c r="A36" s="192" t="s">
        <v>13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3"/>
      <c r="AJ36" s="41" t="s">
        <v>14</v>
      </c>
      <c r="AK36" s="41" t="s">
        <v>15</v>
      </c>
      <c r="AL36" s="41" t="s">
        <v>16</v>
      </c>
      <c r="AM36" s="57" t="s">
        <v>17</v>
      </c>
      <c r="AN36" s="57" t="s">
        <v>18</v>
      </c>
      <c r="AO36" s="57" t="s">
        <v>19</v>
      </c>
      <c r="AP36" s="56"/>
      <c r="AQ36" s="56"/>
    </row>
    <row r="37" spans="1:43" s="53" customFormat="1" ht="30" customHeight="1">
      <c r="A37" s="3" t="s">
        <v>5</v>
      </c>
      <c r="B37" s="48"/>
      <c r="C37" s="185" t="s">
        <v>7</v>
      </c>
      <c r="D37" s="18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58" t="s">
        <v>24</v>
      </c>
      <c r="AO37" s="58" t="s">
        <v>25</v>
      </c>
      <c r="AP37" s="56"/>
      <c r="AQ37" s="56"/>
    </row>
    <row r="38" spans="1:43" s="53" customFormat="1" ht="30" customHeight="1">
      <c r="A38" s="3">
        <v>1</v>
      </c>
      <c r="B38" s="151" t="s">
        <v>864</v>
      </c>
      <c r="C38" s="151" t="s">
        <v>865</v>
      </c>
      <c r="D38" s="151" t="s">
        <v>76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 t="shared" ref="AM38:AM45" si="3">COUNTIF(H44:AL44,"CT")</f>
        <v>0</v>
      </c>
      <c r="AN38" s="32">
        <f t="shared" ref="AN38:AN48" si="4">COUNTIF(I41:AM41,"HT")</f>
        <v>0</v>
      </c>
      <c r="AO38" s="32">
        <f t="shared" ref="AO38:AO48" si="5">COUNTIF(J41:AN41,"VK")</f>
        <v>0</v>
      </c>
      <c r="AP38" s="56"/>
      <c r="AQ38" s="56"/>
    </row>
    <row r="39" spans="1:43" s="53" customFormat="1" ht="30" customHeight="1">
      <c r="A39" s="3">
        <v>2</v>
      </c>
      <c r="B39" s="151" t="s">
        <v>866</v>
      </c>
      <c r="C39" s="151" t="s">
        <v>867</v>
      </c>
      <c r="D39" s="151" t="s">
        <v>50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32">
        <f t="shared" ref="AJ39:AJ63" si="6">COUNTIF(E39:AI39,"BT")</f>
        <v>0</v>
      </c>
      <c r="AK39" s="32">
        <f t="shared" ref="AK39:AK63" si="7">COUNTIF(F39:AJ39,"D")</f>
        <v>0</v>
      </c>
      <c r="AL39" s="32">
        <f t="shared" ref="AL39:AL63" si="8">COUNTIF(G39:AK39,"ĐP")</f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3</v>
      </c>
      <c r="B40" s="151" t="s">
        <v>868</v>
      </c>
      <c r="C40" s="151" t="s">
        <v>869</v>
      </c>
      <c r="D40" s="151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4</v>
      </c>
      <c r="B41" s="151" t="s">
        <v>870</v>
      </c>
      <c r="C41" s="151" t="s">
        <v>871</v>
      </c>
      <c r="D41" s="15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5</v>
      </c>
      <c r="B42" s="151" t="s">
        <v>872</v>
      </c>
      <c r="C42" s="151" t="s">
        <v>77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6</v>
      </c>
      <c r="B43" s="151" t="s">
        <v>873</v>
      </c>
      <c r="C43" s="151" t="s">
        <v>837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7</v>
      </c>
      <c r="B44" s="151" t="s">
        <v>874</v>
      </c>
      <c r="C44" s="151" t="s">
        <v>875</v>
      </c>
      <c r="D44" s="151" t="s">
        <v>876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8</v>
      </c>
      <c r="B45" s="151" t="s">
        <v>877</v>
      </c>
      <c r="C45" s="151" t="s">
        <v>132</v>
      </c>
      <c r="D45" s="151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9</v>
      </c>
      <c r="B46" s="151" t="s">
        <v>878</v>
      </c>
      <c r="C46" s="151" t="s">
        <v>879</v>
      </c>
      <c r="D46" s="151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10</v>
      </c>
      <c r="B47" s="151" t="s">
        <v>880</v>
      </c>
      <c r="C47" s="151" t="s">
        <v>70</v>
      </c>
      <c r="D47" s="15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>COUNTIF(H61:AL61,"CT")</f>
        <v>0</v>
      </c>
      <c r="AN47" s="32">
        <f t="shared" si="4"/>
        <v>0</v>
      </c>
      <c r="AO47" s="32">
        <f t="shared" si="5"/>
        <v>0</v>
      </c>
      <c r="AP47" s="56"/>
      <c r="AQ47" s="56"/>
    </row>
    <row r="48" spans="1:43" s="53" customFormat="1" ht="30" customHeight="1">
      <c r="A48" s="3">
        <v>11</v>
      </c>
      <c r="B48" s="151" t="s">
        <v>881</v>
      </c>
      <c r="C48" s="151" t="s">
        <v>48</v>
      </c>
      <c r="D48" s="151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>COUNTIF(H62:AL62,"CT")</f>
        <v>0</v>
      </c>
      <c r="AN48" s="32">
        <f t="shared" si="4"/>
        <v>0</v>
      </c>
      <c r="AO48" s="32">
        <f t="shared" si="5"/>
        <v>0</v>
      </c>
      <c r="AP48" s="189"/>
      <c r="AQ48" s="190"/>
    </row>
    <row r="49" spans="1:41" s="53" customFormat="1" ht="30" customHeight="1">
      <c r="A49" s="3">
        <v>12</v>
      </c>
      <c r="B49" s="151" t="s">
        <v>882</v>
      </c>
      <c r="C49" s="151" t="s">
        <v>604</v>
      </c>
      <c r="D49" s="151" t="s">
        <v>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>COUNTIF(H63:AL63,"CT")</f>
        <v>0</v>
      </c>
      <c r="AN49" s="32">
        <f>COUNTIF(I60:AM60,"HT")</f>
        <v>0</v>
      </c>
      <c r="AO49" s="32">
        <f>COUNTIF(J60:AN60,"VK")</f>
        <v>0</v>
      </c>
    </row>
    <row r="50" spans="1:41" s="53" customFormat="1" ht="30" customHeight="1">
      <c r="A50" s="3">
        <v>13</v>
      </c>
      <c r="B50" s="151" t="s">
        <v>883</v>
      </c>
      <c r="C50" s="151" t="s">
        <v>884</v>
      </c>
      <c r="D50" s="151" t="s">
        <v>45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ref="AM50:AM64" si="9">COUNTIF(H64:AL64,"CT")</f>
        <v>0</v>
      </c>
      <c r="AN50" s="32">
        <f t="shared" ref="AN50:AN64" si="10">COUNTIF(I61:AM61,"HT")</f>
        <v>0</v>
      </c>
      <c r="AO50" s="32">
        <f t="shared" ref="AO50:AO64" si="11">COUNTIF(J61:AN61,"VK")</f>
        <v>0</v>
      </c>
    </row>
    <row r="51" spans="1:41" s="53" customFormat="1" ht="30" customHeight="1">
      <c r="A51" s="3">
        <v>14</v>
      </c>
      <c r="B51" s="151" t="s">
        <v>885</v>
      </c>
      <c r="C51" s="151" t="s">
        <v>89</v>
      </c>
      <c r="D51" s="151" t="s">
        <v>66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53" customFormat="1" ht="30" customHeight="1">
      <c r="A52" s="97"/>
      <c r="B52" s="151" t="s">
        <v>886</v>
      </c>
      <c r="C52" s="151" t="s">
        <v>137</v>
      </c>
      <c r="D52" s="151" t="s">
        <v>38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ref="AJ52:AJ58" si="12">COUNTIF(E52:AI52,"BT")</f>
        <v>0</v>
      </c>
      <c r="AK52" s="32">
        <f t="shared" ref="AK52:AK58" si="13">COUNTIF(F52:AJ52,"D")</f>
        <v>0</v>
      </c>
      <c r="AL52" s="32">
        <f t="shared" ref="AL52:AL58" si="14">COUNTIF(G52:AK52,"ĐP")</f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53" customFormat="1" ht="30" customHeight="1">
      <c r="A53" s="97"/>
      <c r="B53" s="151" t="s">
        <v>887</v>
      </c>
      <c r="C53" s="151" t="s">
        <v>551</v>
      </c>
      <c r="D53" s="151" t="s">
        <v>91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53" customFormat="1" ht="30" customHeight="1">
      <c r="A54" s="97"/>
      <c r="B54" s="151" t="s">
        <v>888</v>
      </c>
      <c r="C54" s="151" t="s">
        <v>101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53" customFormat="1" ht="30" customHeight="1">
      <c r="A55" s="97"/>
      <c r="B55" s="151" t="s">
        <v>889</v>
      </c>
      <c r="C55" s="151" t="s">
        <v>812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53" customFormat="1" ht="30" customHeight="1">
      <c r="A56" s="97"/>
      <c r="B56" s="151" t="s">
        <v>890</v>
      </c>
      <c r="C56" s="151" t="s">
        <v>891</v>
      </c>
      <c r="D56" s="151" t="s">
        <v>56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53" customFormat="1" ht="30" customHeight="1">
      <c r="A57" s="97"/>
      <c r="B57" s="151" t="s">
        <v>892</v>
      </c>
      <c r="C57" s="151" t="s">
        <v>551</v>
      </c>
      <c r="D57" s="151" t="s">
        <v>76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ht="51" customHeight="1">
      <c r="A58" s="97"/>
      <c r="B58" s="151" t="s">
        <v>893</v>
      </c>
      <c r="C58" s="151" t="s">
        <v>894</v>
      </c>
      <c r="D58" s="151" t="s">
        <v>59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2"/>
        <v>0</v>
      </c>
      <c r="AK58" s="32">
        <f t="shared" si="13"/>
        <v>0</v>
      </c>
      <c r="AL58" s="32">
        <f t="shared" si="14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ht="15.75" customHeight="1">
      <c r="A59" s="97"/>
      <c r="B59" s="151" t="s">
        <v>895</v>
      </c>
      <c r="C59" s="151" t="s">
        <v>896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/>
      <c r="AK59" s="32"/>
      <c r="AL59" s="32"/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ht="15.75" customHeight="1">
      <c r="A60" s="3">
        <v>15</v>
      </c>
      <c r="B60" s="151" t="s">
        <v>897</v>
      </c>
      <c r="C60" s="151" t="s">
        <v>30</v>
      </c>
      <c r="D60" s="151" t="s">
        <v>29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ht="15.75" customHeight="1">
      <c r="A61" s="3">
        <v>16</v>
      </c>
      <c r="B61" s="151" t="s">
        <v>898</v>
      </c>
      <c r="C61" s="151" t="s">
        <v>899</v>
      </c>
      <c r="D61" s="151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3">
        <v>17</v>
      </c>
      <c r="B62" s="151" t="s">
        <v>900</v>
      </c>
      <c r="C62" s="151" t="s">
        <v>901</v>
      </c>
      <c r="D62" s="151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ht="15.75" customHeight="1">
      <c r="A63" s="3">
        <v>18</v>
      </c>
      <c r="B63" s="151" t="s">
        <v>902</v>
      </c>
      <c r="C63" s="151" t="s">
        <v>903</v>
      </c>
      <c r="D63" s="151" t="s">
        <v>73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ht="15.75" customHeight="1">
      <c r="A64" s="3">
        <v>19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">
        <f>SUM(AJ38:AJ63)</f>
        <v>0</v>
      </c>
      <c r="AK64" s="3">
        <f>SUM(AK38:AK63)</f>
        <v>0</v>
      </c>
      <c r="AL64" s="3">
        <f>SUM(AL38:AL63)</f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38" ht="15.75" customHeight="1">
      <c r="A65" s="148" t="s">
        <v>12</v>
      </c>
      <c r="B65" s="26"/>
      <c r="C65" s="188"/>
      <c r="D65" s="188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>
      <c r="A66" s="26"/>
      <c r="C66" s="4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>
      <c r="C68" s="188"/>
      <c r="D68" s="188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38">
      <c r="C69" s="188"/>
      <c r="D69" s="188"/>
      <c r="E69" s="188"/>
      <c r="F69" s="188"/>
      <c r="G69" s="18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38">
      <c r="C70" s="188"/>
      <c r="D70" s="188"/>
      <c r="E70" s="188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38">
      <c r="C71" s="188"/>
      <c r="D71" s="18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mergeCells count="19">
    <mergeCell ref="AP35:AQ35"/>
    <mergeCell ref="AP48:AQ48"/>
    <mergeCell ref="C65:D65"/>
    <mergeCell ref="C68:D68"/>
    <mergeCell ref="AM22:AN22"/>
    <mergeCell ref="A34:AI34"/>
    <mergeCell ref="A36:AI36"/>
    <mergeCell ref="C70:E70"/>
    <mergeCell ref="C71:D71"/>
    <mergeCell ref="C69:G69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2"/>
  <sheetViews>
    <sheetView topLeftCell="A13" zoomScale="55" zoomScaleNormal="55" workbookViewId="0">
      <selection activeCell="AD47" sqref="AD4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84" t="s">
        <v>797</v>
      </c>
      <c r="AG6" s="184"/>
      <c r="AH6" s="184"/>
      <c r="AI6" s="184"/>
      <c r="AJ6" s="184"/>
      <c r="AK6" s="184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949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 t="s">
        <v>8</v>
      </c>
      <c r="AB9" s="4" t="s">
        <v>8</v>
      </c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2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0" si="3">COUNTIF(E10:AI10,"P")+2*COUNTIF(F10:AJ10,"2P")</f>
        <v>0</v>
      </c>
      <c r="AL10" s="167">
        <f t="shared" ref="AL10:AL50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8</v>
      </c>
      <c r="AB12" s="4" t="s">
        <v>8</v>
      </c>
      <c r="AC12" s="4"/>
      <c r="AD12" s="4" t="s">
        <v>8</v>
      </c>
      <c r="AE12" s="4"/>
      <c r="AF12" s="4"/>
      <c r="AG12" s="4"/>
      <c r="AH12" s="4"/>
      <c r="AI12" s="4"/>
      <c r="AJ12" s="167">
        <f t="shared" si="2"/>
        <v>3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 t="s">
        <v>8</v>
      </c>
      <c r="AC15" s="4"/>
      <c r="AD15" s="4"/>
      <c r="AE15" s="4"/>
      <c r="AF15" s="4"/>
      <c r="AG15" s="4"/>
      <c r="AH15" s="4"/>
      <c r="AI15" s="4"/>
      <c r="AJ15" s="167">
        <f t="shared" si="2"/>
        <v>2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9</v>
      </c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1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10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1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8</v>
      </c>
      <c r="AE31" s="4"/>
      <c r="AF31" s="4"/>
      <c r="AG31" s="4"/>
      <c r="AH31" s="4"/>
      <c r="AI31" s="4"/>
      <c r="AJ31" s="167">
        <f t="shared" si="2"/>
        <v>1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 t="s">
        <v>8</v>
      </c>
      <c r="X38" s="4"/>
      <c r="Y38" s="4"/>
      <c r="Z38" s="4"/>
      <c r="AA38" s="4" t="s">
        <v>8</v>
      </c>
      <c r="AB38" s="4" t="s">
        <v>8</v>
      </c>
      <c r="AC38" s="4"/>
      <c r="AD38" s="4" t="s">
        <v>8</v>
      </c>
      <c r="AE38" s="4"/>
      <c r="AF38" s="4"/>
      <c r="AG38" s="4"/>
      <c r="AH38" s="4"/>
      <c r="AI38" s="4"/>
      <c r="AJ38" s="167">
        <f t="shared" si="2"/>
        <v>6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 t="s">
        <v>9</v>
      </c>
      <c r="X40" s="4"/>
      <c r="Y40" s="4"/>
      <c r="Z40" s="4"/>
      <c r="AA40" s="4"/>
      <c r="AB40" s="4" t="s">
        <v>8</v>
      </c>
      <c r="AC40" s="4"/>
      <c r="AD40" s="4"/>
      <c r="AE40" s="4"/>
      <c r="AF40" s="4"/>
      <c r="AG40" s="4"/>
      <c r="AH40" s="4"/>
      <c r="AI40" s="4"/>
      <c r="AJ40" s="167">
        <f t="shared" si="2"/>
        <v>1</v>
      </c>
      <c r="AK40" s="167">
        <f t="shared" si="3"/>
        <v>1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 t="s">
        <v>8</v>
      </c>
      <c r="X50" s="85"/>
      <c r="Y50" s="85"/>
      <c r="Z50" s="89"/>
      <c r="AA50" s="85"/>
      <c r="AB50" s="89"/>
      <c r="AC50" s="85"/>
      <c r="AD50" s="89" t="s">
        <v>8</v>
      </c>
      <c r="AE50" s="89"/>
      <c r="AF50" s="89"/>
      <c r="AG50" s="89"/>
      <c r="AH50" s="89"/>
      <c r="AI50" s="89"/>
      <c r="AJ50" s="167">
        <f t="shared" si="2"/>
        <v>3</v>
      </c>
      <c r="AK50" s="167">
        <f t="shared" si="3"/>
        <v>0</v>
      </c>
      <c r="AL50" s="167">
        <f t="shared" si="4"/>
        <v>0</v>
      </c>
    </row>
    <row r="51" spans="1:38" ht="20.25">
      <c r="A51" s="200" t="s">
        <v>12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175">
        <f>SUM(AJ9:AJ50)</f>
        <v>22</v>
      </c>
      <c r="AK51" s="175">
        <f t="shared" ref="AK51:AL51" si="5">SUM(AK9:AK50)</f>
        <v>7</v>
      </c>
      <c r="AL51" s="175">
        <f t="shared" si="5"/>
        <v>5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201" t="s">
        <v>13</v>
      </c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3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85" t="s">
        <v>7</v>
      </c>
      <c r="D54" s="186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6">COUNTIF(E56:AI56,"BT")</f>
        <v>0</v>
      </c>
      <c r="AK56" s="32">
        <f t="shared" ref="AK56:AK66" si="7">COUNTIF(F56:AJ56,"D")</f>
        <v>0</v>
      </c>
      <c r="AL56" s="32">
        <f t="shared" ref="AL56:AL66" si="8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</row>
    <row r="67" spans="1:38" ht="20.25">
      <c r="A67" s="200" t="s">
        <v>12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150">
        <f t="shared" ref="AJ67:AL67" si="9">SUM(AJ55:AJ66)</f>
        <v>0</v>
      </c>
      <c r="AK67" s="150">
        <f t="shared" si="9"/>
        <v>0</v>
      </c>
      <c r="AL67" s="150">
        <f t="shared" si="9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88"/>
      <c r="D119" s="188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88"/>
      <c r="D120" s="188"/>
      <c r="E120" s="188"/>
      <c r="F120" s="188"/>
      <c r="G120" s="188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88"/>
      <c r="D121" s="188"/>
      <c r="E121" s="188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88"/>
      <c r="D122" s="188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AF27" sqref="AF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197" t="s">
        <v>796</v>
      </c>
      <c r="AG6" s="197"/>
      <c r="AH6" s="197"/>
      <c r="AI6" s="197"/>
      <c r="AJ6" s="197"/>
      <c r="AK6" s="19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 t="s">
        <v>8</v>
      </c>
      <c r="Y10" s="4" t="s">
        <v>8</v>
      </c>
      <c r="Z10" s="4" t="s">
        <v>8</v>
      </c>
      <c r="AA10" s="4" t="s">
        <v>8</v>
      </c>
      <c r="AB10" s="4"/>
      <c r="AC10" s="4"/>
      <c r="AD10" s="4"/>
      <c r="AE10" s="4" t="s">
        <v>10</v>
      </c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7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9</v>
      </c>
      <c r="AG12" s="4"/>
      <c r="AH12" s="4"/>
      <c r="AI12" s="4"/>
      <c r="AJ12" s="148">
        <f t="shared" si="2"/>
        <v>0</v>
      </c>
      <c r="AK12" s="148">
        <f t="shared" si="3"/>
        <v>1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1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 t="s">
        <v>8</v>
      </c>
      <c r="Y20" s="4" t="s">
        <v>8</v>
      </c>
      <c r="Z20" s="4" t="s">
        <v>8</v>
      </c>
      <c r="AA20" s="4" t="s">
        <v>8</v>
      </c>
      <c r="AB20" s="4"/>
      <c r="AC20" s="4"/>
      <c r="AD20" s="4"/>
      <c r="AE20" s="4" t="s">
        <v>8</v>
      </c>
      <c r="AF20" s="4" t="s">
        <v>8</v>
      </c>
      <c r="AG20" s="4"/>
      <c r="AH20" s="4"/>
      <c r="AI20" s="4"/>
      <c r="AJ20" s="148">
        <f t="shared" si="2"/>
        <v>8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10</v>
      </c>
      <c r="AF25" s="4" t="s">
        <v>10</v>
      </c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2</v>
      </c>
      <c r="AM25" s="198"/>
      <c r="AN25" s="199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 t="s">
        <v>10</v>
      </c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1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 t="s">
        <v>8</v>
      </c>
      <c r="AB42" s="8"/>
      <c r="AC42" s="152"/>
      <c r="AD42" s="8"/>
      <c r="AE42" s="8"/>
      <c r="AF42" s="8" t="s">
        <v>9</v>
      </c>
      <c r="AG42" s="8"/>
      <c r="AH42" s="8"/>
      <c r="AI42" s="8"/>
      <c r="AJ42" s="148">
        <f t="shared" si="8"/>
        <v>1</v>
      </c>
      <c r="AK42" s="148">
        <f t="shared" si="9"/>
        <v>1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 t="s">
        <v>10</v>
      </c>
      <c r="Y45" s="85"/>
      <c r="Z45" s="89" t="s">
        <v>8</v>
      </c>
      <c r="AA45" s="85"/>
      <c r="AB45" s="89"/>
      <c r="AC45" s="85"/>
      <c r="AD45" s="89"/>
      <c r="AE45" s="89"/>
      <c r="AF45" s="89" t="s">
        <v>8</v>
      </c>
      <c r="AG45" s="89"/>
      <c r="AH45" s="89"/>
      <c r="AI45" s="89"/>
      <c r="AJ45" s="3">
        <f t="shared" si="7"/>
        <v>3</v>
      </c>
      <c r="AK45" s="3">
        <f t="shared" si="5"/>
        <v>0</v>
      </c>
      <c r="AL45" s="3">
        <f t="shared" si="6"/>
        <v>2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81" t="s">
        <v>795</v>
      </c>
      <c r="C49" s="181" t="s">
        <v>28</v>
      </c>
      <c r="D49" s="18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33" customHeight="1">
      <c r="A50" s="97"/>
      <c r="B50" s="182"/>
      <c r="C50" s="182" t="s">
        <v>953</v>
      </c>
      <c r="D50" s="182" t="s">
        <v>949</v>
      </c>
      <c r="E50" s="96"/>
      <c r="F50" s="85"/>
      <c r="G50" s="93"/>
      <c r="H50" s="93"/>
      <c r="I50" s="85"/>
      <c r="J50" s="93"/>
      <c r="K50" s="85"/>
      <c r="L50" s="93"/>
      <c r="M50" s="85"/>
      <c r="N50" s="93"/>
      <c r="O50" s="93"/>
      <c r="P50" s="93"/>
      <c r="Q50" s="93"/>
      <c r="R50" s="93"/>
      <c r="S50" s="93"/>
      <c r="T50" s="93"/>
      <c r="U50" s="93"/>
      <c r="V50" s="93"/>
      <c r="W50" s="85"/>
      <c r="X50" s="85"/>
      <c r="Y50" s="85"/>
      <c r="Z50" s="93"/>
      <c r="AA50" s="93"/>
      <c r="AB50" s="93"/>
      <c r="AC50" s="85"/>
      <c r="AD50" s="93"/>
      <c r="AE50" s="93"/>
      <c r="AF50" s="93" t="s">
        <v>8</v>
      </c>
      <c r="AG50" s="93"/>
      <c r="AH50" s="93"/>
      <c r="AI50" s="93"/>
      <c r="AJ50" s="97"/>
      <c r="AK50" s="97"/>
      <c r="AL50" s="97"/>
    </row>
    <row r="51" spans="1:38" ht="33" customHeight="1">
      <c r="A51" s="97"/>
      <c r="B51" s="180"/>
      <c r="C51" s="180" t="s">
        <v>952</v>
      </c>
      <c r="D51" s="180" t="s">
        <v>32</v>
      </c>
      <c r="E51" s="96"/>
      <c r="F51" s="85"/>
      <c r="G51" s="93"/>
      <c r="H51" s="93"/>
      <c r="I51" s="85"/>
      <c r="J51" s="93"/>
      <c r="K51" s="85"/>
      <c r="L51" s="93"/>
      <c r="M51" s="85"/>
      <c r="N51" s="93"/>
      <c r="O51" s="93"/>
      <c r="P51" s="93"/>
      <c r="Q51" s="93"/>
      <c r="R51" s="93"/>
      <c r="S51" s="93"/>
      <c r="T51" s="93"/>
      <c r="U51" s="93"/>
      <c r="V51" s="93"/>
      <c r="W51" s="85"/>
      <c r="X51" s="85"/>
      <c r="Y51" s="85"/>
      <c r="Z51" s="93"/>
      <c r="AA51" s="93"/>
      <c r="AB51" s="93"/>
      <c r="AC51" s="85"/>
      <c r="AD51" s="93"/>
      <c r="AE51" s="93"/>
      <c r="AF51" s="93"/>
      <c r="AG51" s="93"/>
      <c r="AH51" s="93"/>
      <c r="AI51" s="93"/>
      <c r="AJ51" s="178">
        <f t="shared" ref="AJ51" si="11">COUNTIF(E51:AI51,"K")+2*COUNTIF(E51:AI51,"2K")+COUNTIF(E51:AI51,"TK")+COUNTIF(E51:AI51,"KT")</f>
        <v>0</v>
      </c>
      <c r="AK51" s="178">
        <f t="shared" ref="AK51" si="12">COUNTIF(E51:AI51,"P")+2*COUNTIF(F51:AJ51,"2P")</f>
        <v>0</v>
      </c>
      <c r="AL51" s="178">
        <f t="shared" ref="AL51" si="13">COUNTIF(E51:AI51,"T")+2*COUNTIF(E51:AI51,"2T")+COUNTIF(E51:AI51,"TK")+COUNTIF(E51:AI51,"KT")</f>
        <v>0</v>
      </c>
    </row>
    <row r="52" spans="1:38" ht="20.25">
      <c r="A52" s="200" t="s">
        <v>12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39">
        <f>SUM(AJ9:AJ51)</f>
        <v>22</v>
      </c>
      <c r="AK52" s="179">
        <f t="shared" ref="AK52:AL52" si="14">SUM(AK9:AK51)</f>
        <v>3</v>
      </c>
      <c r="AL52" s="179">
        <f t="shared" si="14"/>
        <v>10</v>
      </c>
    </row>
    <row r="53" spans="1:38" ht="18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1"/>
      <c r="AK53" s="11"/>
      <c r="AL53" s="11"/>
    </row>
    <row r="54" spans="1:38" ht="20.25">
      <c r="A54" s="201" t="s">
        <v>13</v>
      </c>
      <c r="B54" s="201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3"/>
      <c r="AJ54" s="28" t="s">
        <v>14</v>
      </c>
      <c r="AK54" s="28" t="s">
        <v>15</v>
      </c>
      <c r="AL54" s="28" t="s">
        <v>16</v>
      </c>
    </row>
    <row r="55" spans="1:38">
      <c r="A55" s="3" t="s">
        <v>5</v>
      </c>
      <c r="B55" s="38"/>
      <c r="C55" s="185" t="s">
        <v>7</v>
      </c>
      <c r="D55" s="186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0" t="s">
        <v>20</v>
      </c>
      <c r="AK55" s="30" t="s">
        <v>21</v>
      </c>
      <c r="AL55" s="30" t="s">
        <v>22</v>
      </c>
    </row>
    <row r="56" spans="1:38" ht="18">
      <c r="A56" s="148">
        <v>1</v>
      </c>
      <c r="B56" s="151" t="s">
        <v>726</v>
      </c>
      <c r="C56" s="151" t="s">
        <v>727</v>
      </c>
      <c r="D56" s="151" t="s">
        <v>74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>COUNTIF(E56:AI56,"BT")</f>
        <v>0</v>
      </c>
      <c r="AK56" s="32">
        <f>COUNTIF(F56:AJ56,"D")</f>
        <v>0</v>
      </c>
      <c r="AL56" s="32">
        <f>COUNTIF(G56:AK56,"ĐP")</f>
        <v>0</v>
      </c>
    </row>
    <row r="57" spans="1:38" ht="18">
      <c r="A57" s="148">
        <v>2</v>
      </c>
      <c r="B57" s="151" t="s">
        <v>728</v>
      </c>
      <c r="C57" s="151" t="s">
        <v>729</v>
      </c>
      <c r="D57" s="151" t="s">
        <v>730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ref="AJ57:AJ96" si="15">COUNTIF(E57:AI57,"BT")</f>
        <v>0</v>
      </c>
      <c r="AK57" s="32">
        <f t="shared" ref="AK57:AK96" si="16">COUNTIF(F57:AJ57,"D")</f>
        <v>0</v>
      </c>
      <c r="AL57" s="32">
        <f t="shared" ref="AL57:AL96" si="17">COUNTIF(G57:AK57,"ĐP")</f>
        <v>0</v>
      </c>
    </row>
    <row r="58" spans="1:38" ht="18">
      <c r="A58" s="148">
        <v>3</v>
      </c>
      <c r="B58" s="151" t="s">
        <v>731</v>
      </c>
      <c r="C58" s="151" t="s">
        <v>732</v>
      </c>
      <c r="D58" s="151" t="s">
        <v>733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5"/>
        <v>0</v>
      </c>
      <c r="AK58" s="32">
        <f t="shared" si="16"/>
        <v>0</v>
      </c>
      <c r="AL58" s="32">
        <f t="shared" si="17"/>
        <v>0</v>
      </c>
    </row>
    <row r="59" spans="1:38" ht="18">
      <c r="A59" s="148">
        <v>4</v>
      </c>
      <c r="B59" s="151" t="s">
        <v>734</v>
      </c>
      <c r="C59" s="151" t="s">
        <v>735</v>
      </c>
      <c r="D59" s="151" t="s">
        <v>53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5"/>
        <v>0</v>
      </c>
      <c r="AK59" s="32">
        <f t="shared" si="16"/>
        <v>0</v>
      </c>
      <c r="AL59" s="32">
        <f t="shared" si="17"/>
        <v>0</v>
      </c>
    </row>
    <row r="60" spans="1:38" ht="18">
      <c r="A60" s="148">
        <v>5</v>
      </c>
      <c r="B60" s="151" t="s">
        <v>736</v>
      </c>
      <c r="C60" s="151" t="s">
        <v>108</v>
      </c>
      <c r="D60" s="151" t="s">
        <v>167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5"/>
        <v>0</v>
      </c>
      <c r="AK60" s="32">
        <f t="shared" si="16"/>
        <v>0</v>
      </c>
      <c r="AL60" s="32">
        <f t="shared" si="17"/>
        <v>0</v>
      </c>
    </row>
    <row r="61" spans="1:38" ht="18">
      <c r="A61" s="148">
        <v>6</v>
      </c>
      <c r="B61" s="151" t="s">
        <v>737</v>
      </c>
      <c r="C61" s="151" t="s">
        <v>738</v>
      </c>
      <c r="D61" s="151" t="s">
        <v>88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5"/>
        <v>0</v>
      </c>
      <c r="AK61" s="32">
        <f t="shared" si="16"/>
        <v>0</v>
      </c>
      <c r="AL61" s="32">
        <f t="shared" si="17"/>
        <v>0</v>
      </c>
    </row>
    <row r="62" spans="1:38" ht="18">
      <c r="A62" s="148">
        <v>7</v>
      </c>
      <c r="B62" s="151" t="s">
        <v>739</v>
      </c>
      <c r="C62" s="151" t="s">
        <v>93</v>
      </c>
      <c r="D62" s="151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5"/>
        <v>0</v>
      </c>
      <c r="AK62" s="32">
        <f t="shared" si="16"/>
        <v>0</v>
      </c>
      <c r="AL62" s="32">
        <f t="shared" si="17"/>
        <v>0</v>
      </c>
    </row>
    <row r="63" spans="1:38" ht="18">
      <c r="A63" s="148">
        <v>8</v>
      </c>
      <c r="B63" s="151" t="s">
        <v>740</v>
      </c>
      <c r="C63" s="151" t="s">
        <v>741</v>
      </c>
      <c r="D63" s="151" t="s">
        <v>26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5"/>
        <v>0</v>
      </c>
      <c r="AK63" s="32">
        <f t="shared" si="16"/>
        <v>0</v>
      </c>
      <c r="AL63" s="32">
        <f t="shared" si="17"/>
        <v>0</v>
      </c>
    </row>
    <row r="64" spans="1:38" ht="18">
      <c r="A64" s="148">
        <v>9</v>
      </c>
      <c r="B64" s="151" t="s">
        <v>742</v>
      </c>
      <c r="C64" s="151" t="s">
        <v>28</v>
      </c>
      <c r="D64" s="151" t="s">
        <v>54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5"/>
        <v>0</v>
      </c>
      <c r="AK64" s="32">
        <f t="shared" si="16"/>
        <v>0</v>
      </c>
      <c r="AL64" s="32">
        <f t="shared" si="17"/>
        <v>0</v>
      </c>
    </row>
    <row r="65" spans="1:38" ht="18">
      <c r="A65" s="148">
        <v>10</v>
      </c>
      <c r="B65" s="151" t="s">
        <v>743</v>
      </c>
      <c r="C65" s="151" t="s">
        <v>744</v>
      </c>
      <c r="D65" s="151" t="s">
        <v>245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5"/>
        <v>0</v>
      </c>
      <c r="AK65" s="32">
        <f t="shared" si="16"/>
        <v>0</v>
      </c>
      <c r="AL65" s="32">
        <f t="shared" si="17"/>
        <v>0</v>
      </c>
    </row>
    <row r="66" spans="1:38" ht="18">
      <c r="A66" s="148">
        <v>11</v>
      </c>
      <c r="B66" s="151" t="s">
        <v>745</v>
      </c>
      <c r="C66" s="151" t="s">
        <v>746</v>
      </c>
      <c r="D66" s="151" t="s">
        <v>44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5"/>
        <v>0</v>
      </c>
      <c r="AK66" s="32">
        <f t="shared" si="16"/>
        <v>0</v>
      </c>
      <c r="AL66" s="32">
        <f t="shared" si="17"/>
        <v>0</v>
      </c>
    </row>
    <row r="67" spans="1:38" ht="18">
      <c r="A67" s="148">
        <v>12</v>
      </c>
      <c r="B67" s="151" t="s">
        <v>747</v>
      </c>
      <c r="C67" s="151" t="s">
        <v>748</v>
      </c>
      <c r="D67" s="151" t="s">
        <v>65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5"/>
        <v>0</v>
      </c>
      <c r="AK67" s="32">
        <f t="shared" si="16"/>
        <v>0</v>
      </c>
      <c r="AL67" s="32">
        <f t="shared" si="17"/>
        <v>0</v>
      </c>
    </row>
    <row r="68" spans="1:38" ht="18">
      <c r="A68" s="148">
        <v>13</v>
      </c>
      <c r="B68" s="151" t="s">
        <v>749</v>
      </c>
      <c r="C68" s="151" t="s">
        <v>115</v>
      </c>
      <c r="D68" s="151" t="s">
        <v>750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5"/>
        <v>0</v>
      </c>
      <c r="AK68" s="32">
        <f t="shared" si="16"/>
        <v>0</v>
      </c>
      <c r="AL68" s="32">
        <f t="shared" si="17"/>
        <v>0</v>
      </c>
    </row>
    <row r="69" spans="1:38" ht="31.5" customHeight="1">
      <c r="A69" s="148">
        <v>14</v>
      </c>
      <c r="B69" s="151" t="s">
        <v>751</v>
      </c>
      <c r="C69" s="151" t="s">
        <v>752</v>
      </c>
      <c r="D69" s="151" t="s">
        <v>98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5"/>
        <v>0</v>
      </c>
      <c r="AK69" s="32">
        <f t="shared" si="16"/>
        <v>0</v>
      </c>
      <c r="AL69" s="32">
        <f t="shared" si="17"/>
        <v>0</v>
      </c>
    </row>
    <row r="70" spans="1:38" ht="18">
      <c r="A70" s="148">
        <v>15</v>
      </c>
      <c r="B70" s="151" t="s">
        <v>753</v>
      </c>
      <c r="C70" s="151" t="s">
        <v>754</v>
      </c>
      <c r="D70" s="151" t="s">
        <v>120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5"/>
        <v>0</v>
      </c>
      <c r="AK70" s="32">
        <f t="shared" si="16"/>
        <v>0</v>
      </c>
      <c r="AL70" s="32">
        <f t="shared" si="17"/>
        <v>0</v>
      </c>
    </row>
    <row r="71" spans="1:38" ht="18">
      <c r="A71" s="148">
        <v>16</v>
      </c>
      <c r="B71" s="151" t="s">
        <v>755</v>
      </c>
      <c r="C71" s="151" t="s">
        <v>296</v>
      </c>
      <c r="D71" s="151" t="s">
        <v>40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5"/>
        <v>0</v>
      </c>
      <c r="AK71" s="32">
        <f t="shared" si="16"/>
        <v>0</v>
      </c>
      <c r="AL71" s="32">
        <f t="shared" si="17"/>
        <v>0</v>
      </c>
    </row>
    <row r="72" spans="1:38" ht="18">
      <c r="A72" s="148">
        <v>17</v>
      </c>
      <c r="B72" s="151" t="s">
        <v>756</v>
      </c>
      <c r="C72" s="151" t="s">
        <v>757</v>
      </c>
      <c r="D72" s="151" t="s">
        <v>68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5"/>
        <v>0</v>
      </c>
      <c r="AK72" s="32">
        <f t="shared" si="16"/>
        <v>0</v>
      </c>
      <c r="AL72" s="32">
        <f t="shared" si="17"/>
        <v>0</v>
      </c>
    </row>
    <row r="73" spans="1:38" ht="18">
      <c r="A73" s="148">
        <v>18</v>
      </c>
      <c r="B73" s="151" t="s">
        <v>758</v>
      </c>
      <c r="C73" s="151" t="s">
        <v>759</v>
      </c>
      <c r="D73" s="151" t="s">
        <v>68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5"/>
        <v>0</v>
      </c>
      <c r="AK73" s="32">
        <f t="shared" si="16"/>
        <v>0</v>
      </c>
      <c r="AL73" s="32">
        <f t="shared" si="17"/>
        <v>0</v>
      </c>
    </row>
    <row r="74" spans="1:38" ht="18">
      <c r="A74" s="148">
        <v>19</v>
      </c>
      <c r="B74" s="151" t="s">
        <v>760</v>
      </c>
      <c r="C74" s="151" t="s">
        <v>761</v>
      </c>
      <c r="D74" s="151" t="s">
        <v>91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5"/>
        <v>0</v>
      </c>
      <c r="AK74" s="32">
        <f t="shared" si="16"/>
        <v>0</v>
      </c>
      <c r="AL74" s="32">
        <f t="shared" si="17"/>
        <v>0</v>
      </c>
    </row>
    <row r="75" spans="1:38" ht="18">
      <c r="A75" s="148">
        <v>20</v>
      </c>
      <c r="B75" s="151" t="s">
        <v>762</v>
      </c>
      <c r="C75" s="151" t="s">
        <v>754</v>
      </c>
      <c r="D75" s="151" t="s">
        <v>314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5"/>
        <v>0</v>
      </c>
      <c r="AK75" s="32">
        <f t="shared" si="16"/>
        <v>0</v>
      </c>
      <c r="AL75" s="32">
        <f t="shared" si="17"/>
        <v>0</v>
      </c>
    </row>
    <row r="76" spans="1:38" ht="18">
      <c r="A76" s="148">
        <v>21</v>
      </c>
      <c r="B76" s="151" t="s">
        <v>763</v>
      </c>
      <c r="C76" s="151" t="s">
        <v>764</v>
      </c>
      <c r="D76" s="151" t="s">
        <v>765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5"/>
        <v>0</v>
      </c>
      <c r="AK76" s="32">
        <f t="shared" si="16"/>
        <v>0</v>
      </c>
      <c r="AL76" s="32">
        <f t="shared" si="17"/>
        <v>0</v>
      </c>
    </row>
    <row r="77" spans="1:38" ht="18">
      <c r="A77" s="148">
        <v>22</v>
      </c>
      <c r="B77" s="151" t="s">
        <v>766</v>
      </c>
      <c r="C77" s="151" t="s">
        <v>77</v>
      </c>
      <c r="D77" s="151" t="s">
        <v>11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5"/>
        <v>0</v>
      </c>
      <c r="AK77" s="32">
        <f t="shared" si="16"/>
        <v>0</v>
      </c>
      <c r="AL77" s="32">
        <f t="shared" si="17"/>
        <v>0</v>
      </c>
    </row>
    <row r="78" spans="1:38" ht="18">
      <c r="A78" s="148">
        <v>23</v>
      </c>
      <c r="B78" s="151" t="s">
        <v>767</v>
      </c>
      <c r="C78" s="151" t="s">
        <v>37</v>
      </c>
      <c r="D78" s="151" t="s">
        <v>11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5"/>
        <v>0</v>
      </c>
      <c r="AK78" s="32">
        <f t="shared" si="16"/>
        <v>0</v>
      </c>
      <c r="AL78" s="32">
        <f t="shared" si="17"/>
        <v>0</v>
      </c>
    </row>
    <row r="79" spans="1:38" ht="18">
      <c r="A79" s="148">
        <v>24</v>
      </c>
      <c r="B79" s="151" t="s">
        <v>768</v>
      </c>
      <c r="C79" s="151" t="s">
        <v>46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5"/>
        <v>0</v>
      </c>
      <c r="AK79" s="32">
        <f t="shared" si="16"/>
        <v>0</v>
      </c>
      <c r="AL79" s="32">
        <f t="shared" si="17"/>
        <v>0</v>
      </c>
    </row>
    <row r="80" spans="1:38" ht="18">
      <c r="A80" s="148">
        <v>25</v>
      </c>
      <c r="B80" s="151" t="s">
        <v>769</v>
      </c>
      <c r="C80" s="151" t="s">
        <v>770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5"/>
        <v>0</v>
      </c>
      <c r="AK80" s="32">
        <f t="shared" si="16"/>
        <v>0</v>
      </c>
      <c r="AL80" s="32">
        <f t="shared" si="17"/>
        <v>0</v>
      </c>
    </row>
    <row r="81" spans="1:38" ht="18">
      <c r="A81" s="148">
        <v>26</v>
      </c>
      <c r="B81" s="151" t="s">
        <v>771</v>
      </c>
      <c r="C81" s="151" t="s">
        <v>93</v>
      </c>
      <c r="D81" s="151" t="s">
        <v>57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5"/>
        <v>0</v>
      </c>
      <c r="AK81" s="32">
        <f t="shared" si="16"/>
        <v>0</v>
      </c>
      <c r="AL81" s="32">
        <f t="shared" si="17"/>
        <v>0</v>
      </c>
    </row>
    <row r="82" spans="1:38" ht="18">
      <c r="A82" s="148">
        <v>27</v>
      </c>
      <c r="B82" s="151" t="s">
        <v>772</v>
      </c>
      <c r="C82" s="151" t="s">
        <v>166</v>
      </c>
      <c r="D82" s="151" t="s">
        <v>57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5"/>
        <v>0</v>
      </c>
      <c r="AK82" s="32">
        <f t="shared" si="16"/>
        <v>0</v>
      </c>
      <c r="AL82" s="32">
        <f t="shared" si="17"/>
        <v>0</v>
      </c>
    </row>
    <row r="83" spans="1:38" ht="18">
      <c r="A83" s="148">
        <v>28</v>
      </c>
      <c r="B83" s="151" t="s">
        <v>773</v>
      </c>
      <c r="C83" s="151" t="s">
        <v>110</v>
      </c>
      <c r="D83" s="151" t="s">
        <v>134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5"/>
        <v>0</v>
      </c>
      <c r="AK83" s="32">
        <f t="shared" si="16"/>
        <v>0</v>
      </c>
      <c r="AL83" s="32">
        <f t="shared" si="17"/>
        <v>0</v>
      </c>
    </row>
    <row r="84" spans="1:38" ht="18">
      <c r="A84" s="148">
        <v>29</v>
      </c>
      <c r="B84" s="151" t="s">
        <v>774</v>
      </c>
      <c r="C84" s="151" t="s">
        <v>36</v>
      </c>
      <c r="D84" s="151" t="s">
        <v>126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5"/>
        <v>0</v>
      </c>
      <c r="AK84" s="32">
        <f t="shared" si="16"/>
        <v>0</v>
      </c>
      <c r="AL84" s="32">
        <f t="shared" si="17"/>
        <v>0</v>
      </c>
    </row>
    <row r="85" spans="1:38" ht="36">
      <c r="A85" s="148">
        <v>30</v>
      </c>
      <c r="B85" s="151" t="s">
        <v>775</v>
      </c>
      <c r="C85" s="151" t="s">
        <v>776</v>
      </c>
      <c r="D85" s="151" t="s">
        <v>777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5"/>
        <v>0</v>
      </c>
      <c r="AK85" s="32">
        <f t="shared" si="16"/>
        <v>0</v>
      </c>
      <c r="AL85" s="32">
        <f t="shared" si="17"/>
        <v>0</v>
      </c>
    </row>
    <row r="86" spans="1:38" ht="18">
      <c r="A86" s="148">
        <v>31</v>
      </c>
      <c r="B86" s="151" t="s">
        <v>778</v>
      </c>
      <c r="C86" s="151" t="s">
        <v>36</v>
      </c>
      <c r="D86" s="151" t="s">
        <v>59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5"/>
        <v>0</v>
      </c>
      <c r="AK86" s="32">
        <f t="shared" si="16"/>
        <v>0</v>
      </c>
      <c r="AL86" s="32">
        <f t="shared" si="17"/>
        <v>0</v>
      </c>
    </row>
    <row r="87" spans="1:38" ht="18">
      <c r="A87" s="148">
        <v>32</v>
      </c>
      <c r="B87" s="151" t="s">
        <v>779</v>
      </c>
      <c r="C87" s="151" t="s">
        <v>77</v>
      </c>
      <c r="D87" s="151" t="s">
        <v>716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5"/>
        <v>0</v>
      </c>
      <c r="AK87" s="32">
        <f t="shared" si="16"/>
        <v>0</v>
      </c>
      <c r="AL87" s="32">
        <f t="shared" si="17"/>
        <v>0</v>
      </c>
    </row>
    <row r="88" spans="1:38" ht="18">
      <c r="A88" s="148">
        <v>33</v>
      </c>
      <c r="B88" s="151" t="s">
        <v>780</v>
      </c>
      <c r="C88" s="151" t="s">
        <v>781</v>
      </c>
      <c r="D88" s="151" t="s">
        <v>782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5"/>
        <v>0</v>
      </c>
      <c r="AK88" s="32">
        <f t="shared" si="16"/>
        <v>0</v>
      </c>
      <c r="AL88" s="32">
        <f t="shared" si="17"/>
        <v>0</v>
      </c>
    </row>
    <row r="89" spans="1:38" ht="18">
      <c r="A89" s="148">
        <v>34</v>
      </c>
      <c r="B89" s="151" t="s">
        <v>783</v>
      </c>
      <c r="C89" s="151" t="s">
        <v>784</v>
      </c>
      <c r="D89" s="151" t="s">
        <v>785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5"/>
        <v>0</v>
      </c>
      <c r="AK89" s="32">
        <f t="shared" si="16"/>
        <v>0</v>
      </c>
      <c r="AL89" s="32">
        <f t="shared" si="17"/>
        <v>0</v>
      </c>
    </row>
    <row r="90" spans="1:38" ht="18">
      <c r="A90" s="148">
        <v>35</v>
      </c>
      <c r="B90" s="151" t="s">
        <v>786</v>
      </c>
      <c r="C90" s="151" t="s">
        <v>787</v>
      </c>
      <c r="D90" s="151" t="s">
        <v>490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5"/>
        <v>0</v>
      </c>
      <c r="AK90" s="32">
        <f t="shared" si="16"/>
        <v>0</v>
      </c>
      <c r="AL90" s="32">
        <f t="shared" si="17"/>
        <v>0</v>
      </c>
    </row>
    <row r="91" spans="1:38" ht="18">
      <c r="A91" s="148">
        <v>36</v>
      </c>
      <c r="B91" s="151" t="s">
        <v>788</v>
      </c>
      <c r="C91" s="151" t="s">
        <v>369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5"/>
        <v>0</v>
      </c>
      <c r="AK91" s="32">
        <f t="shared" si="16"/>
        <v>0</v>
      </c>
      <c r="AL91" s="32">
        <f t="shared" si="17"/>
        <v>0</v>
      </c>
    </row>
    <row r="92" spans="1:38" ht="18">
      <c r="A92" s="148">
        <v>37</v>
      </c>
      <c r="B92" s="151" t="s">
        <v>789</v>
      </c>
      <c r="C92" s="151" t="s">
        <v>790</v>
      </c>
      <c r="D92" s="151" t="s">
        <v>81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5"/>
        <v>0</v>
      </c>
      <c r="AK92" s="32">
        <f t="shared" si="16"/>
        <v>0</v>
      </c>
      <c r="AL92" s="32">
        <f t="shared" si="17"/>
        <v>0</v>
      </c>
    </row>
    <row r="93" spans="1:38" ht="18">
      <c r="A93" s="148">
        <v>38</v>
      </c>
      <c r="B93" s="151" t="s">
        <v>791</v>
      </c>
      <c r="C93" s="151" t="s">
        <v>93</v>
      </c>
      <c r="D93" s="151" t="s">
        <v>81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5"/>
        <v>0</v>
      </c>
      <c r="AK93" s="32">
        <f t="shared" si="16"/>
        <v>0</v>
      </c>
      <c r="AL93" s="32">
        <f t="shared" si="17"/>
        <v>0</v>
      </c>
    </row>
    <row r="94" spans="1:38" ht="18">
      <c r="A94" s="148">
        <v>39</v>
      </c>
      <c r="B94" s="151" t="s">
        <v>792</v>
      </c>
      <c r="C94" s="151" t="s">
        <v>475</v>
      </c>
      <c r="D94" s="151" t="s">
        <v>113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5"/>
        <v>0</v>
      </c>
      <c r="AK94" s="32">
        <f t="shared" si="16"/>
        <v>0</v>
      </c>
      <c r="AL94" s="32">
        <f t="shared" si="17"/>
        <v>0</v>
      </c>
    </row>
    <row r="95" spans="1:38" ht="18">
      <c r="A95" s="148">
        <v>40</v>
      </c>
      <c r="B95" s="151" t="s">
        <v>793</v>
      </c>
      <c r="C95" s="151" t="s">
        <v>794</v>
      </c>
      <c r="D95" s="151" t="s">
        <v>102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2">
        <f t="shared" si="15"/>
        <v>0</v>
      </c>
      <c r="AK95" s="32">
        <f t="shared" si="16"/>
        <v>0</v>
      </c>
      <c r="AL95" s="32">
        <f t="shared" si="17"/>
        <v>0</v>
      </c>
    </row>
    <row r="96" spans="1:38" ht="31.5" customHeight="1">
      <c r="A96" s="148">
        <v>41</v>
      </c>
      <c r="B96" s="151" t="s">
        <v>795</v>
      </c>
      <c r="C96" s="151" t="s">
        <v>28</v>
      </c>
      <c r="D96" s="151" t="s">
        <v>103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2">
        <f t="shared" si="15"/>
        <v>0</v>
      </c>
      <c r="AK96" s="32">
        <f t="shared" si="16"/>
        <v>0</v>
      </c>
      <c r="AL96" s="32">
        <f t="shared" si="17"/>
        <v>0</v>
      </c>
    </row>
    <row r="97" spans="1:38" ht="20.25">
      <c r="A97" s="200" t="s">
        <v>12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39" t="e">
        <f>SUM(#REF!)</f>
        <v>#REF!</v>
      </c>
      <c r="AK97" s="39" t="e">
        <f>SUM(#REF!)</f>
        <v>#REF!</v>
      </c>
      <c r="AL97" s="39" t="e">
        <f>SUM(#REF!)</f>
        <v>#REF!</v>
      </c>
    </row>
    <row r="98" spans="1:38" ht="19.5">
      <c r="A98" s="26"/>
      <c r="B98" s="26"/>
      <c r="C98" s="188"/>
      <c r="D98" s="188"/>
      <c r="E98" s="33"/>
      <c r="H98" s="35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19.5">
      <c r="C99" s="37"/>
      <c r="D99" s="33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9.5">
      <c r="C100" s="37"/>
      <c r="D100" s="33"/>
      <c r="E100" s="3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ht="19.5">
      <c r="C101" s="188"/>
      <c r="D101" s="188"/>
      <c r="E101" s="33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ht="19.5">
      <c r="C102" s="188"/>
      <c r="D102" s="188"/>
      <c r="E102" s="188"/>
      <c r="F102" s="188"/>
      <c r="G102" s="188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ht="19.5">
      <c r="C103" s="188"/>
      <c r="D103" s="188"/>
      <c r="E103" s="188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ht="19.5">
      <c r="C104" s="188"/>
      <c r="D104" s="188"/>
      <c r="E104" s="33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</sheetData>
  <mergeCells count="18">
    <mergeCell ref="C104:D104"/>
    <mergeCell ref="C102:G102"/>
    <mergeCell ref="C55:D55"/>
    <mergeCell ref="C101:D101"/>
    <mergeCell ref="C103:E103"/>
    <mergeCell ref="AM25:AN25"/>
    <mergeCell ref="A97:AI97"/>
    <mergeCell ref="C98:D98"/>
    <mergeCell ref="A5:AL5"/>
    <mergeCell ref="AF6:AK6"/>
    <mergeCell ref="C8:D8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55" zoomScaleNormal="55" workbookViewId="0">
      <selection activeCell="AF19" sqref="AF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158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 t="s">
        <v>10</v>
      </c>
      <c r="Z18" s="115"/>
      <c r="AA18" s="115"/>
      <c r="AB18" s="115"/>
      <c r="AC18" s="115"/>
      <c r="AD18" s="115"/>
      <c r="AE18" s="115"/>
      <c r="AF18" s="115" t="s">
        <v>10</v>
      </c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2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 t="s">
        <v>10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2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 t="s">
        <v>8</v>
      </c>
      <c r="AF20" s="115"/>
      <c r="AG20" s="115"/>
      <c r="AH20" s="115"/>
      <c r="AI20" s="115"/>
      <c r="AJ20" s="68">
        <f t="shared" si="2"/>
        <v>2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98"/>
      <c r="AN22" s="199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 t="s">
        <v>10</v>
      </c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1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 t="s">
        <v>10</v>
      </c>
      <c r="Y26" s="115" t="s">
        <v>10</v>
      </c>
      <c r="Z26" s="115"/>
      <c r="AA26" s="115"/>
      <c r="AB26" s="115"/>
      <c r="AC26" s="115"/>
      <c r="AD26" s="115" t="s">
        <v>8</v>
      </c>
      <c r="AE26" s="115" t="s">
        <v>10</v>
      </c>
      <c r="AF26" s="115"/>
      <c r="AG26" s="115"/>
      <c r="AH26" s="115"/>
      <c r="AI26" s="115"/>
      <c r="AJ26" s="153">
        <f t="shared" si="2"/>
        <v>1</v>
      </c>
      <c r="AK26" s="153">
        <f t="shared" si="0"/>
        <v>0</v>
      </c>
      <c r="AL26" s="153">
        <f t="shared" si="1"/>
        <v>5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 t="s">
        <v>10</v>
      </c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3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 t="s">
        <v>10</v>
      </c>
      <c r="Z33" s="115"/>
      <c r="AA33" s="115"/>
      <c r="AB33" s="115"/>
      <c r="AC33" s="115"/>
      <c r="AD33" s="115"/>
      <c r="AE33" s="115" t="s">
        <v>8</v>
      </c>
      <c r="AF33" s="115"/>
      <c r="AG33" s="115"/>
      <c r="AH33" s="115"/>
      <c r="AI33" s="115"/>
      <c r="AJ33" s="75">
        <f t="shared" si="2"/>
        <v>1</v>
      </c>
      <c r="AK33" s="75">
        <f t="shared" si="0"/>
        <v>0</v>
      </c>
      <c r="AL33" s="75">
        <f t="shared" si="1"/>
        <v>2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00" t="s">
        <v>12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76">
        <f>SUM(AJ9:AJ35)</f>
        <v>9</v>
      </c>
      <c r="AK36" s="76">
        <f>SUM(AK9:AK35)</f>
        <v>11</v>
      </c>
      <c r="AL36" s="76">
        <f>SUM(AL9:AL35)</f>
        <v>19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01" t="s">
        <v>13</v>
      </c>
      <c r="B38" s="201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3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85" t="s">
        <v>7</v>
      </c>
      <c r="D39" s="18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98"/>
      <c r="AQ40" s="199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98"/>
      <c r="AQ53" s="199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04" t="s">
        <v>12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6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8"/>
      <c r="D68" s="18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8"/>
      <c r="D71" s="18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8"/>
      <c r="D72" s="188"/>
      <c r="E72" s="188"/>
      <c r="F72" s="188"/>
      <c r="G72" s="18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8"/>
      <c r="D73" s="188"/>
      <c r="E73" s="18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8"/>
      <c r="D74" s="18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41">
      <c r="A5" s="183" t="s">
        <v>523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7" t="s">
        <v>159</v>
      </c>
      <c r="AG6" s="197"/>
      <c r="AH6" s="197"/>
      <c r="AI6" s="197"/>
      <c r="AJ6" s="197"/>
      <c r="AK6" s="19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</v>
      </c>
      <c r="X15" s="8" t="s">
        <v>9</v>
      </c>
      <c r="Y15" s="8" t="s">
        <v>9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2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8</v>
      </c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98"/>
      <c r="AN22" s="199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 t="s">
        <v>9</v>
      </c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1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 t="s">
        <v>8</v>
      </c>
      <c r="AE25" s="8" t="s">
        <v>9</v>
      </c>
      <c r="AF25" s="8"/>
      <c r="AG25" s="8"/>
      <c r="AH25" s="8"/>
      <c r="AI25" s="8"/>
      <c r="AJ25" s="75">
        <f t="shared" si="2"/>
        <v>1</v>
      </c>
      <c r="AK25" s="75">
        <f t="shared" si="0"/>
        <v>2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00" t="s">
        <v>12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76">
        <f>SUM(AJ9:AJ33)</f>
        <v>6</v>
      </c>
      <c r="AK34" s="76">
        <f>SUM(AK9:AK33)</f>
        <v>5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01" t="s">
        <v>13</v>
      </c>
      <c r="B36" s="201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5" t="s">
        <v>7</v>
      </c>
      <c r="D37" s="18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8"/>
      <c r="AQ38" s="199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8"/>
      <c r="AQ51" s="199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00" t="s">
        <v>12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8"/>
      <c r="D64" s="188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8"/>
      <c r="D67" s="188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8"/>
      <c r="D68" s="188"/>
      <c r="E68" s="188"/>
      <c r="F68" s="188"/>
      <c r="G68" s="18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8"/>
      <c r="D69" s="188"/>
      <c r="E69" s="18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8"/>
      <c r="D70" s="188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2020-10-14T03:18:10Z</cp:lastPrinted>
  <dcterms:created xsi:type="dcterms:W3CDTF">2001-09-21T17:17:00Z</dcterms:created>
  <dcterms:modified xsi:type="dcterms:W3CDTF">2020-10-28T06:30:48Z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