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7"/>
  </bookViews>
  <sheets>
    <sheet name="CKCT20" sheetId="191" r:id="rId1"/>
    <sheet name="CKĐL20.1" sheetId="192" r:id="rId2"/>
    <sheet name="CKĐL 20.2" sheetId="194" r:id="rId3"/>
    <sheet name="CKĐL 20.3" sheetId="195" r:id="rId4"/>
    <sheet name="CKĐL 20.4" sheetId="196" r:id="rId5"/>
    <sheet name="CKCT19.1" sheetId="199" r:id="rId6"/>
    <sheet name="CKCT19.2" sheetId="200" r:id="rId7"/>
    <sheet name="CKĐL19.1" sheetId="201" r:id="rId8"/>
    <sheet name="CKĐL19.2" sheetId="202" r:id="rId9"/>
    <sheet name="CKĐL19.3" sheetId="203" r:id="rId10"/>
    <sheet name="CKĐL19.4" sheetId="204" r:id="rId11"/>
    <sheet name="Sheet1" sheetId="206" r:id="rId12"/>
  </sheets>
  <definedNames>
    <definedName name="_xlnm._FilterDatabase" localSheetId="5" hidden="1">CKCT19.1!$A$8:$AL$64</definedName>
    <definedName name="_xlnm._FilterDatabase" localSheetId="6" hidden="1">CKCT19.2!$A$8:$AL$68</definedName>
    <definedName name="_xlnm._FilterDatabase" localSheetId="0" hidden="1">CKCT20!$A$8:$AL$98</definedName>
    <definedName name="_xlnm._FilterDatabase" localSheetId="2" hidden="1">'CKĐL 20.2'!$A$8:$AL$86</definedName>
    <definedName name="_xlnm._FilterDatabase" localSheetId="3" hidden="1">'CKĐL 20.3'!$A$8:$AL$76</definedName>
    <definedName name="_xlnm._FilterDatabase" localSheetId="4" hidden="1">'CKĐL 20.4'!$A$8:$AL$75</definedName>
    <definedName name="_xlnm._FilterDatabase" localSheetId="7" hidden="1">CKĐL19.1!$A$8:$AL$78</definedName>
    <definedName name="_xlnm._FilterDatabase" localSheetId="8" hidden="1">CKĐL19.2!$A$8:$AL$81</definedName>
    <definedName name="_xlnm._FilterDatabase" localSheetId="9" hidden="1">CKĐL19.3!$A$8:$AL$90</definedName>
    <definedName name="_xlnm._FilterDatabase" localSheetId="10" hidden="1">CKĐL19.4!$A$8:$AL$77</definedName>
    <definedName name="_xlnm._FilterDatabase" localSheetId="1" hidden="1">CKĐL20.1!$A$8:$AL$84</definedName>
    <definedName name="_xlnm.Print_Titles" localSheetId="5">CKCT19.1!$8:$8</definedName>
    <definedName name="_xlnm.Print_Titles" localSheetId="6">CKCT19.2!$8:$8</definedName>
    <definedName name="_xlnm.Print_Titles" localSheetId="0">CKCT20!$8:$8</definedName>
    <definedName name="_xlnm.Print_Titles" localSheetId="2">'CKĐL 20.2'!$8:$8</definedName>
    <definedName name="_xlnm.Print_Titles" localSheetId="3">'CKĐL 20.3'!$8:$8</definedName>
    <definedName name="_xlnm.Print_Titles" localSheetId="4">'CKĐL 20.4'!$8:$8</definedName>
    <definedName name="_xlnm.Print_Titles" localSheetId="7">CKĐL19.1!$8:$8</definedName>
    <definedName name="_xlnm.Print_Titles" localSheetId="8">CKĐL19.2!$8:$8</definedName>
    <definedName name="_xlnm.Print_Titles" localSheetId="9">CKĐL19.3!$8:$8</definedName>
    <definedName name="_xlnm.Print_Titles" localSheetId="10">CKĐL19.4!$8:$8</definedName>
    <definedName name="_xlnm.Print_Titles" localSheetId="1">CKĐL20.1!$8:$8</definedName>
    <definedName name="Z_DC1AF667_86ED_4035_8279_B6038EE7C7B4_.wvu.PrintTitles" localSheetId="5" hidden="1">CKCT19.1!$8:$8</definedName>
    <definedName name="Z_DC1AF667_86ED_4035_8279_B6038EE7C7B4_.wvu.PrintTitles" localSheetId="6" hidden="1">CKCT19.2!$8:$8</definedName>
    <definedName name="Z_DC1AF667_86ED_4035_8279_B6038EE7C7B4_.wvu.PrintTitles" localSheetId="0" hidden="1">CKCT20!$8:$8</definedName>
    <definedName name="Z_DC1AF667_86ED_4035_8279_B6038EE7C7B4_.wvu.PrintTitles" localSheetId="2" hidden="1">'CKĐL 20.2'!$8:$8</definedName>
    <definedName name="Z_DC1AF667_86ED_4035_8279_B6038EE7C7B4_.wvu.PrintTitles" localSheetId="3" hidden="1">'CKĐL 20.3'!$8:$8</definedName>
    <definedName name="Z_DC1AF667_86ED_4035_8279_B6038EE7C7B4_.wvu.PrintTitles" localSheetId="4" hidden="1">'CKĐL 20.4'!$8:$8</definedName>
    <definedName name="Z_DC1AF667_86ED_4035_8279_B6038EE7C7B4_.wvu.PrintTitles" localSheetId="7" hidden="1">CKĐL19.1!$8:$8</definedName>
    <definedName name="Z_DC1AF667_86ED_4035_8279_B6038EE7C7B4_.wvu.PrintTitles" localSheetId="8" hidden="1">CKĐL19.2!$8:$8</definedName>
    <definedName name="Z_DC1AF667_86ED_4035_8279_B6038EE7C7B4_.wvu.PrintTitles" localSheetId="9" hidden="1">CKĐL19.3!$8:$8</definedName>
    <definedName name="Z_DC1AF667_86ED_4035_8279_B6038EE7C7B4_.wvu.PrintTitles" localSheetId="10" hidden="1">CKĐL19.4!$8:$8</definedName>
    <definedName name="Z_DC1AF667_86ED_4035_8279_B6038EE7C7B4_.wvu.PrintTitles" localSheetId="1" hidden="1">CKĐL20.1!$8:$8</definedName>
  </definedNames>
  <calcPr calcId="144525"/>
</workbook>
</file>

<file path=xl/calcChain.xml><?xml version="1.0" encoding="utf-8"?>
<calcChain xmlns="http://schemas.openxmlformats.org/spreadsheetml/2006/main"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/>
  <c r="AL35" i="194"/>
  <c r="AJ36" i="194"/>
  <c r="AK36" i="194" s="1"/>
  <c r="AL36" i="194"/>
  <c r="AJ66" i="195" l="1"/>
  <c r="AK66" i="195" s="1"/>
  <c r="AJ67" i="195"/>
  <c r="AM67" i="195"/>
  <c r="AJ68" i="195"/>
  <c r="AK68" i="195" s="1"/>
  <c r="AM68" i="195"/>
  <c r="AJ69" i="195"/>
  <c r="AJ70" i="195"/>
  <c r="AK70" i="195" s="1"/>
  <c r="AM70" i="195"/>
  <c r="AJ71" i="195"/>
  <c r="AM71" i="195"/>
  <c r="AJ72" i="195"/>
  <c r="AK72" i="195" s="1"/>
  <c r="AM72" i="195"/>
  <c r="AJ73" i="195"/>
  <c r="AM73" i="195"/>
  <c r="AJ74" i="195"/>
  <c r="AK74" i="195" s="1"/>
  <c r="AL74" i="195" s="1"/>
  <c r="AM74" i="195"/>
  <c r="AJ43" i="191"/>
  <c r="AK43" i="191" s="1"/>
  <c r="AL43" i="191"/>
  <c r="AJ44" i="191"/>
  <c r="AK44" i="191"/>
  <c r="AL44" i="191"/>
  <c r="AJ45" i="191"/>
  <c r="AK45" i="191" s="1"/>
  <c r="AL45" i="191"/>
  <c r="AJ46" i="191"/>
  <c r="AK46" i="191"/>
  <c r="AL46" i="191"/>
  <c r="AJ47" i="191"/>
  <c r="AK47" i="191" s="1"/>
  <c r="AL47" i="191"/>
  <c r="AJ48" i="191"/>
  <c r="AK48" i="191" s="1"/>
  <c r="AL48" i="191"/>
  <c r="AJ49" i="191"/>
  <c r="AK49" i="191" s="1"/>
  <c r="AL49" i="191"/>
  <c r="AJ99" i="191"/>
  <c r="AJ70" i="191"/>
  <c r="AK70" i="191"/>
  <c r="AN70" i="191" s="1"/>
  <c r="AO70" i="191" s="1"/>
  <c r="AL70" i="191"/>
  <c r="AM70" i="191"/>
  <c r="AJ71" i="191"/>
  <c r="AM71" i="191"/>
  <c r="AJ72" i="191"/>
  <c r="AK72" i="191"/>
  <c r="AN72" i="191" s="1"/>
  <c r="AL72" i="191"/>
  <c r="AO72" i="191" s="1"/>
  <c r="AM72" i="191"/>
  <c r="AJ73" i="191"/>
  <c r="AM73" i="191"/>
  <c r="AJ74" i="191"/>
  <c r="AK74" i="191"/>
  <c r="AN74" i="191" s="1"/>
  <c r="AL74" i="191"/>
  <c r="AO74" i="191" s="1"/>
  <c r="AM74" i="191"/>
  <c r="AJ75" i="191"/>
  <c r="AM75" i="191"/>
  <c r="AJ76" i="191"/>
  <c r="AK76" i="191"/>
  <c r="AN76" i="191" s="1"/>
  <c r="AL76" i="191"/>
  <c r="AO76" i="191" s="1"/>
  <c r="AM76" i="191"/>
  <c r="AJ77" i="191"/>
  <c r="AM77" i="191"/>
  <c r="AJ78" i="191"/>
  <c r="AK78" i="191"/>
  <c r="AN78" i="191" s="1"/>
  <c r="AL78" i="191"/>
  <c r="AO78" i="191" s="1"/>
  <c r="AM78" i="191"/>
  <c r="AJ79" i="191"/>
  <c r="AM79" i="191"/>
  <c r="AJ80" i="191"/>
  <c r="AK80" i="191"/>
  <c r="AN80" i="191" s="1"/>
  <c r="AL80" i="191"/>
  <c r="AO80" i="191" s="1"/>
  <c r="AM80" i="191"/>
  <c r="AJ81" i="191"/>
  <c r="AM81" i="191"/>
  <c r="AJ82" i="191"/>
  <c r="AK82" i="191"/>
  <c r="AN82" i="191" s="1"/>
  <c r="AL82" i="191"/>
  <c r="AO82" i="191" s="1"/>
  <c r="AM82" i="191"/>
  <c r="AJ83" i="191"/>
  <c r="AM83" i="191"/>
  <c r="AJ84" i="191"/>
  <c r="AK84" i="191"/>
  <c r="AN84" i="191" s="1"/>
  <c r="AL84" i="191"/>
  <c r="AO84" i="191" s="1"/>
  <c r="AM84" i="191"/>
  <c r="AJ85" i="191"/>
  <c r="AM85" i="191"/>
  <c r="AJ86" i="191"/>
  <c r="AK86" i="191"/>
  <c r="AN86" i="191" s="1"/>
  <c r="AL86" i="191"/>
  <c r="AO86" i="191" s="1"/>
  <c r="AM86" i="191"/>
  <c r="AJ87" i="191"/>
  <c r="AK87" i="191" s="1"/>
  <c r="AM87" i="191"/>
  <c r="AJ88" i="191"/>
  <c r="AK88" i="191"/>
  <c r="AN88" i="191" s="1"/>
  <c r="AL88" i="191"/>
  <c r="AO88" i="191" s="1"/>
  <c r="AM88" i="191"/>
  <c r="AJ89" i="191"/>
  <c r="AM89" i="191"/>
  <c r="AJ90" i="191"/>
  <c r="AK90" i="191"/>
  <c r="AN90" i="191" s="1"/>
  <c r="AL90" i="191"/>
  <c r="AO90" i="191" s="1"/>
  <c r="AM90" i="191"/>
  <c r="AJ91" i="191"/>
  <c r="AK91" i="191" s="1"/>
  <c r="AM91" i="191"/>
  <c r="AJ92" i="191"/>
  <c r="AK92" i="191"/>
  <c r="AN92" i="191" s="1"/>
  <c r="AL92" i="191"/>
  <c r="AO92" i="191" s="1"/>
  <c r="AM92" i="191"/>
  <c r="AJ93" i="191"/>
  <c r="AM93" i="191"/>
  <c r="AJ94" i="191"/>
  <c r="AK94" i="191"/>
  <c r="AN94" i="191" s="1"/>
  <c r="AL94" i="191"/>
  <c r="AO94" i="191" s="1"/>
  <c r="AM94" i="191"/>
  <c r="AJ95" i="191"/>
  <c r="AM95" i="191"/>
  <c r="AJ96" i="191"/>
  <c r="AK96" i="191"/>
  <c r="AN96" i="191" s="1"/>
  <c r="AL96" i="191"/>
  <c r="AO96" i="191" s="1"/>
  <c r="AM96" i="191"/>
  <c r="AJ97" i="191"/>
  <c r="AM97" i="191"/>
  <c r="AJ98" i="191"/>
  <c r="AK98" i="191"/>
  <c r="AN98" i="191" s="1"/>
  <c r="AL98" i="191"/>
  <c r="AO98" i="191" s="1"/>
  <c r="AM98" i="191"/>
  <c r="AM67" i="191"/>
  <c r="AM68" i="191"/>
  <c r="AM69" i="191"/>
  <c r="AL67" i="195" l="1"/>
  <c r="AO68" i="195" s="1"/>
  <c r="AL68" i="195"/>
  <c r="AN69" i="195" s="1"/>
  <c r="AL72" i="195"/>
  <c r="AN73" i="195"/>
  <c r="AL70" i="195"/>
  <c r="AL71" i="195"/>
  <c r="AN67" i="195"/>
  <c r="AL66" i="195"/>
  <c r="AK73" i="195"/>
  <c r="AL73" i="195" s="1"/>
  <c r="AO74" i="195" s="1"/>
  <c r="AK71" i="195"/>
  <c r="AK69" i="195"/>
  <c r="AL69" i="195" s="1"/>
  <c r="AK67" i="195"/>
  <c r="AM66" i="195"/>
  <c r="AN72" i="195"/>
  <c r="AO73" i="195" s="1"/>
  <c r="AL97" i="191"/>
  <c r="AL83" i="191"/>
  <c r="AL79" i="191"/>
  <c r="AL71" i="191"/>
  <c r="AL77" i="191"/>
  <c r="AN97" i="191"/>
  <c r="AL91" i="191"/>
  <c r="AN91" i="191" s="1"/>
  <c r="AO91" i="191" s="1"/>
  <c r="AL87" i="191"/>
  <c r="AN87" i="191" s="1"/>
  <c r="AO97" i="191"/>
  <c r="AK97" i="191"/>
  <c r="AK95" i="191"/>
  <c r="AL95" i="191" s="1"/>
  <c r="AN95" i="191" s="1"/>
  <c r="AK93" i="191"/>
  <c r="AL93" i="191" s="1"/>
  <c r="AK89" i="191"/>
  <c r="AL89" i="191" s="1"/>
  <c r="AK85" i="191"/>
  <c r="AK83" i="191"/>
  <c r="AK81" i="191"/>
  <c r="AK79" i="191"/>
  <c r="AK77" i="191"/>
  <c r="AK75" i="191"/>
  <c r="AK73" i="191"/>
  <c r="AK71" i="191"/>
  <c r="AN74" i="195" l="1"/>
  <c r="AN71" i="195"/>
  <c r="AO72" i="195" s="1"/>
  <c r="AN68" i="195"/>
  <c r="AO69" i="195" s="1"/>
  <c r="AO77" i="191"/>
  <c r="AO93" i="191"/>
  <c r="AN93" i="191"/>
  <c r="AN81" i="191"/>
  <c r="AL81" i="191"/>
  <c r="AL73" i="191"/>
  <c r="AN73" i="191" s="1"/>
  <c r="AO73" i="191" s="1"/>
  <c r="AL85" i="191"/>
  <c r="AN85" i="191" s="1"/>
  <c r="AO81" i="191"/>
  <c r="AO95" i="191"/>
  <c r="AN71" i="191"/>
  <c r="AO71" i="191" s="1"/>
  <c r="AN79" i="191"/>
  <c r="AO79" i="191" s="1"/>
  <c r="AN83" i="191"/>
  <c r="AO83" i="191" s="1"/>
  <c r="AO87" i="191"/>
  <c r="AL75" i="191"/>
  <c r="AN89" i="191"/>
  <c r="AO89" i="191" s="1"/>
  <c r="AN77" i="191"/>
  <c r="AN75" i="191" l="1"/>
  <c r="AO75" i="191" s="1"/>
  <c r="AO85" i="19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/>
  <c r="AL36" i="203"/>
  <c r="AJ37" i="203"/>
  <c r="AK37" i="203"/>
  <c r="AL37" i="203"/>
  <c r="AJ38" i="203"/>
  <c r="AK38" i="203" s="1"/>
  <c r="AL38" i="203"/>
  <c r="AJ39" i="203"/>
  <c r="AK39" i="203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/>
  <c r="AL30" i="196"/>
  <c r="AJ31" i="196"/>
  <c r="AK31" i="196"/>
  <c r="AL31" i="196"/>
  <c r="AJ32" i="196"/>
  <c r="AK32" i="196" s="1"/>
  <c r="AL32" i="196"/>
  <c r="AJ33" i="196"/>
  <c r="AK33" i="196" s="1"/>
  <c r="AL33" i="196"/>
  <c r="AJ34" i="196"/>
  <c r="AK34" i="196"/>
  <c r="AL34" i="196"/>
  <c r="AJ35" i="196"/>
  <c r="AK35" i="196"/>
  <c r="AL35" i="196"/>
  <c r="AJ36" i="196"/>
  <c r="AK36" i="196" s="1"/>
  <c r="AL36" i="196"/>
  <c r="AJ60" i="195"/>
  <c r="AK60" i="195" s="1"/>
  <c r="AJ61" i="195"/>
  <c r="AK61" i="195" s="1"/>
  <c r="AL61" i="195" s="1"/>
  <c r="AJ62" i="195"/>
  <c r="AK62" i="195" s="1"/>
  <c r="AJ63" i="195"/>
  <c r="AK63" i="195" s="1"/>
  <c r="AJ64" i="195"/>
  <c r="AK64" i="195" s="1"/>
  <c r="AM75" i="195"/>
  <c r="AM76" i="195"/>
  <c r="AM77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O85" i="192" s="1"/>
  <c r="AN85" i="192"/>
  <c r="AM63" i="192"/>
  <c r="AO63" i="192" s="1"/>
  <c r="AN63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N70" i="192" s="1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J31" i="191"/>
  <c r="AK31" i="191" s="1"/>
  <c r="AL31" i="191"/>
  <c r="AJ32" i="191"/>
  <c r="AK32" i="191" s="1"/>
  <c r="AL32" i="191"/>
  <c r="AJ33" i="191"/>
  <c r="AK33" i="191" s="1"/>
  <c r="AL33" i="191"/>
  <c r="AJ34" i="191"/>
  <c r="AK34" i="191" s="1"/>
  <c r="AL34" i="191"/>
  <c r="AJ35" i="191"/>
  <c r="AK35" i="191" s="1"/>
  <c r="AL35" i="191"/>
  <c r="AJ36" i="191"/>
  <c r="AK36" i="191" s="1"/>
  <c r="AL36" i="191"/>
  <c r="AJ37" i="191"/>
  <c r="AK37" i="191" s="1"/>
  <c r="AL37" i="191"/>
  <c r="AJ38" i="191"/>
  <c r="AK38" i="191" s="1"/>
  <c r="AL38" i="191"/>
  <c r="AJ39" i="191"/>
  <c r="AK39" i="191" s="1"/>
  <c r="AL39" i="191"/>
  <c r="AJ40" i="191"/>
  <c r="AK40" i="191" s="1"/>
  <c r="AL40" i="191"/>
  <c r="AJ41" i="191"/>
  <c r="AK41" i="191" s="1"/>
  <c r="AL41" i="191"/>
  <c r="AJ42" i="191"/>
  <c r="AK42" i="191" s="1"/>
  <c r="AL42" i="191"/>
  <c r="AJ50" i="191"/>
  <c r="AK50" i="191" s="1"/>
  <c r="AL50" i="191"/>
  <c r="AJ51" i="191"/>
  <c r="AK51" i="191" s="1"/>
  <c r="AL51" i="191"/>
  <c r="AL62" i="195" l="1"/>
  <c r="AM54" i="195" s="1"/>
  <c r="AM53" i="195"/>
  <c r="AL63" i="195"/>
  <c r="AM55" i="195" s="1"/>
  <c r="AL64" i="195"/>
  <c r="AL60" i="195"/>
  <c r="AM52" i="195" s="1"/>
  <c r="AO82" i="192"/>
  <c r="AO78" i="192"/>
  <c r="AO74" i="192"/>
  <c r="AO70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L68" i="192"/>
  <c r="AL66" i="192"/>
  <c r="AL64" i="192"/>
  <c r="AL62" i="192"/>
  <c r="AM56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2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5" i="196"/>
  <c r="AK75" i="196" s="1"/>
  <c r="AJ74" i="196"/>
  <c r="AJ73" i="196"/>
  <c r="AK73" i="196" s="1"/>
  <c r="AJ72" i="196"/>
  <c r="AJ71" i="196"/>
  <c r="AK71" i="196" s="1"/>
  <c r="AJ70" i="196"/>
  <c r="AJ69" i="196"/>
  <c r="AK69" i="196" s="1"/>
  <c r="AL69" i="196" s="1"/>
  <c r="AJ68" i="196"/>
  <c r="AJ67" i="196"/>
  <c r="AJ66" i="196"/>
  <c r="AJ65" i="196"/>
  <c r="AJ64" i="196"/>
  <c r="AJ63" i="196"/>
  <c r="AJ62" i="196"/>
  <c r="AJ61" i="196"/>
  <c r="AJ60" i="196"/>
  <c r="AJ59" i="196"/>
  <c r="AJ58" i="196"/>
  <c r="AJ57" i="196"/>
  <c r="AK57" i="196" s="1"/>
  <c r="AL57" i="196" s="1"/>
  <c r="AJ56" i="196"/>
  <c r="AJ55" i="196"/>
  <c r="AJ54" i="196"/>
  <c r="AJ53" i="196"/>
  <c r="AJ52" i="196"/>
  <c r="AJ51" i="196"/>
  <c r="AJ50" i="196"/>
  <c r="AJ49" i="196"/>
  <c r="AJ48" i="196"/>
  <c r="AL43" i="196"/>
  <c r="AJ43" i="196"/>
  <c r="AK43" i="196" s="1"/>
  <c r="AL42" i="196"/>
  <c r="AJ42" i="196"/>
  <c r="AK42" i="196" s="1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6" i="195"/>
  <c r="AJ75" i="195"/>
  <c r="AJ65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L39" i="195"/>
  <c r="AJ39" i="195"/>
  <c r="AK39" i="195" s="1"/>
  <c r="AL38" i="195"/>
  <c r="AJ38" i="195"/>
  <c r="AK38" i="195" s="1"/>
  <c r="AL37" i="195"/>
  <c r="AJ37" i="195"/>
  <c r="AK37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3" i="194"/>
  <c r="AJ43" i="194"/>
  <c r="AK43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61" i="191"/>
  <c r="AJ69" i="191"/>
  <c r="AJ68" i="191"/>
  <c r="AJ67" i="191"/>
  <c r="AK67" i="191" s="1"/>
  <c r="AJ66" i="191"/>
  <c r="AK66" i="191" s="1"/>
  <c r="AL66" i="191" s="1"/>
  <c r="AM57" i="191" s="1"/>
  <c r="AJ65" i="191"/>
  <c r="AJ64" i="191"/>
  <c r="AJ63" i="191"/>
  <c r="AJ62" i="191"/>
  <c r="AK62" i="191" s="1"/>
  <c r="AL62" i="191" s="1"/>
  <c r="AJ61" i="191"/>
  <c r="AJ60" i="191"/>
  <c r="AJ59" i="191"/>
  <c r="AK59" i="191" s="1"/>
  <c r="AJ58" i="191"/>
  <c r="AK58" i="191" s="1"/>
  <c r="AL58" i="191" s="1"/>
  <c r="AJ57" i="191"/>
  <c r="AJ56" i="191"/>
  <c r="AK56" i="191" s="1"/>
  <c r="AL5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8" i="196"/>
  <c r="AK49" i="196"/>
  <c r="AK50" i="196"/>
  <c r="AK51" i="196"/>
  <c r="AK52" i="196"/>
  <c r="AK54" i="196"/>
  <c r="AK56" i="196"/>
  <c r="AK58" i="196"/>
  <c r="AL58" i="196" s="1"/>
  <c r="AK60" i="196"/>
  <c r="AL60" i="196" s="1"/>
  <c r="AM53" i="196" s="1"/>
  <c r="AK62" i="196"/>
  <c r="AL62" i="196" s="1"/>
  <c r="AK64" i="196"/>
  <c r="AK66" i="196"/>
  <c r="AL66" i="196" s="1"/>
  <c r="AK68" i="196"/>
  <c r="AL68" i="196" s="1"/>
  <c r="AM61" i="196" s="1"/>
  <c r="AK70" i="196"/>
  <c r="AL70" i="196" s="1"/>
  <c r="AK72" i="196"/>
  <c r="AL72" i="196" s="1"/>
  <c r="AM65" i="196" s="1"/>
  <c r="AK74" i="196"/>
  <c r="AL48" i="196"/>
  <c r="AL50" i="196"/>
  <c r="AL52" i="196"/>
  <c r="AL54" i="196"/>
  <c r="AL56" i="196"/>
  <c r="AM49" i="196" s="1"/>
  <c r="AK57" i="191"/>
  <c r="AL57" i="191" s="1"/>
  <c r="AK61" i="191"/>
  <c r="AL61" i="191" s="1"/>
  <c r="AK60" i="191"/>
  <c r="AL60" i="191" s="1"/>
  <c r="AK63" i="191"/>
  <c r="AK64" i="191"/>
  <c r="AL64" i="191" s="1"/>
  <c r="AK65" i="191"/>
  <c r="AK68" i="191"/>
  <c r="AL68" i="191" s="1"/>
  <c r="AK69" i="191"/>
  <c r="AM63" i="191"/>
  <c r="AM65" i="191"/>
  <c r="AK99" i="191"/>
  <c r="AL52" i="192"/>
  <c r="AL55" i="192"/>
  <c r="AL59" i="192"/>
  <c r="AM53" i="192" s="1"/>
  <c r="AL79" i="192"/>
  <c r="AM57" i="192" s="1"/>
  <c r="AL83" i="192"/>
  <c r="AK49" i="194"/>
  <c r="AK51" i="194"/>
  <c r="AK53" i="194"/>
  <c r="AL53" i="194" s="1"/>
  <c r="AK55" i="194"/>
  <c r="AL55" i="194" s="1"/>
  <c r="AL51" i="194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2" i="194" s="1"/>
  <c r="AK71" i="194"/>
  <c r="AL71" i="194" s="1"/>
  <c r="AK73" i="194"/>
  <c r="AL78" i="194"/>
  <c r="AK79" i="194"/>
  <c r="AL79" i="194" s="1"/>
  <c r="AM68" i="194" s="1"/>
  <c r="AK81" i="194"/>
  <c r="AL82" i="194"/>
  <c r="AK83" i="194"/>
  <c r="AL83" i="194" s="1"/>
  <c r="AK85" i="194"/>
  <c r="AL85" i="194" s="1"/>
  <c r="AL86" i="194"/>
  <c r="AM61" i="192"/>
  <c r="AL81" i="194"/>
  <c r="AM70" i="194" s="1"/>
  <c r="AK76" i="195" l="1"/>
  <c r="AL76" i="195" s="1"/>
  <c r="AK84" i="192"/>
  <c r="AL57" i="192"/>
  <c r="AL81" i="192"/>
  <c r="AL61" i="192"/>
  <c r="AL53" i="192"/>
  <c r="AK45" i="195"/>
  <c r="AL45" i="195" s="1"/>
  <c r="AK49" i="195"/>
  <c r="AL49" i="195" s="1"/>
  <c r="AK53" i="195"/>
  <c r="AL53" i="195" s="1"/>
  <c r="AK57" i="195"/>
  <c r="AL57" i="195" s="1"/>
  <c r="AK46" i="195"/>
  <c r="AL46" i="195" s="1"/>
  <c r="AK50" i="195"/>
  <c r="AL50" i="195" s="1"/>
  <c r="AK54" i="195"/>
  <c r="AL54" i="195" s="1"/>
  <c r="AK58" i="195"/>
  <c r="AL58" i="195" s="1"/>
  <c r="AK47" i="195"/>
  <c r="AK51" i="195"/>
  <c r="AL51" i="195" s="1"/>
  <c r="AK55" i="195"/>
  <c r="AL55" i="195" s="1"/>
  <c r="AK59" i="195"/>
  <c r="AK44" i="195"/>
  <c r="AL44" i="195" s="1"/>
  <c r="AK48" i="195"/>
  <c r="AL48" i="195" s="1"/>
  <c r="AK52" i="195"/>
  <c r="AK56" i="195"/>
  <c r="AL56" i="195" s="1"/>
  <c r="AK65" i="195"/>
  <c r="AL65" i="195" s="1"/>
  <c r="AK75" i="195"/>
  <c r="AL75" i="195" s="1"/>
  <c r="AJ77" i="195"/>
  <c r="AM54" i="194"/>
  <c r="AM60" i="194"/>
  <c r="AK87" i="194"/>
  <c r="AL72" i="194"/>
  <c r="AM65" i="194" s="1"/>
  <c r="AM46" i="194"/>
  <c r="AN46" i="194" s="1"/>
  <c r="AO46" i="194" s="1"/>
  <c r="AM52" i="194"/>
  <c r="AN61" i="191"/>
  <c r="AO61" i="191" s="1"/>
  <c r="AN57" i="191"/>
  <c r="AM59" i="191"/>
  <c r="AO57" i="191"/>
  <c r="AJ87" i="194"/>
  <c r="AM56" i="194"/>
  <c r="AL49" i="194"/>
  <c r="AM42" i="194" s="1"/>
  <c r="AL52" i="194"/>
  <c r="AM45" i="194" s="1"/>
  <c r="AL54" i="194"/>
  <c r="AM47" i="194" s="1"/>
  <c r="AL56" i="194"/>
  <c r="AM49" i="194" s="1"/>
  <c r="AM44" i="194"/>
  <c r="AN44" i="194" s="1"/>
  <c r="AO44" i="194" s="1"/>
  <c r="AL63" i="191"/>
  <c r="AL65" i="191"/>
  <c r="AM56" i="191" s="1"/>
  <c r="AN56" i="191" s="1"/>
  <c r="AO56" i="191" s="1"/>
  <c r="AL67" i="191"/>
  <c r="AM58" i="191" s="1"/>
  <c r="AN58" i="191" s="1"/>
  <c r="AO58" i="191" s="1"/>
  <c r="AL69" i="191"/>
  <c r="AN69" i="191" s="1"/>
  <c r="AO69" i="191" s="1"/>
  <c r="AM62" i="191"/>
  <c r="AM64" i="191"/>
  <c r="AN64" i="191" s="1"/>
  <c r="AO64" i="191" s="1"/>
  <c r="AM66" i="191"/>
  <c r="AN66" i="191" s="1"/>
  <c r="AO66" i="191" s="1"/>
  <c r="AL99" i="191"/>
  <c r="AK53" i="196"/>
  <c r="AK55" i="196"/>
  <c r="AK59" i="196"/>
  <c r="AK61" i="196"/>
  <c r="AL61" i="196" s="1"/>
  <c r="AK63" i="196"/>
  <c r="AL63" i="196" s="1"/>
  <c r="AK65" i="196"/>
  <c r="AL65" i="196" s="1"/>
  <c r="AK67" i="196"/>
  <c r="AL67" i="196" s="1"/>
  <c r="AM60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9" i="196"/>
  <c r="AN49" i="196" s="1"/>
  <c r="AO49" i="196" s="1"/>
  <c r="AL51" i="196"/>
  <c r="AM55" i="196"/>
  <c r="AL74" i="196"/>
  <c r="AM67" i="196" s="1"/>
  <c r="AL59" i="196"/>
  <c r="AM52" i="196" s="1"/>
  <c r="AM51" i="196"/>
  <c r="AN51" i="196" s="1"/>
  <c r="AM59" i="196"/>
  <c r="AM54" i="196"/>
  <c r="AN54" i="196" s="1"/>
  <c r="AO54" i="196" s="1"/>
  <c r="AM58" i="196"/>
  <c r="AM62" i="196"/>
  <c r="AN62" i="196" s="1"/>
  <c r="AO62" i="196" s="1"/>
  <c r="AL75" i="196"/>
  <c r="AL73" i="196"/>
  <c r="AM66" i="196" s="1"/>
  <c r="AL71" i="196"/>
  <c r="AL64" i="196"/>
  <c r="AM57" i="196" s="1"/>
  <c r="AL55" i="196"/>
  <c r="AN68" i="194"/>
  <c r="AO68" i="194" s="1"/>
  <c r="AM64" i="194"/>
  <c r="AM72" i="194"/>
  <c r="AN72" i="194" s="1"/>
  <c r="AM78" i="194"/>
  <c r="AN78" i="194" s="1"/>
  <c r="AN70" i="194"/>
  <c r="AO70" i="194" s="1"/>
  <c r="AL73" i="194"/>
  <c r="AM66" i="194" s="1"/>
  <c r="AM58" i="194"/>
  <c r="AN58" i="194" s="1"/>
  <c r="AM48" i="194"/>
  <c r="AN48" i="194" s="1"/>
  <c r="AN62" i="194"/>
  <c r="AO62" i="194" s="1"/>
  <c r="AM50" i="194"/>
  <c r="AL60" i="194"/>
  <c r="AL64" i="194"/>
  <c r="AM57" i="194" s="1"/>
  <c r="AM61" i="194"/>
  <c r="AN61" i="194" s="1"/>
  <c r="AL80" i="194"/>
  <c r="AL84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9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60" i="191"/>
  <c r="AN60" i="191" s="1"/>
  <c r="AO60" i="191" s="1"/>
  <c r="AN68" i="191"/>
  <c r="AO68" i="191" s="1"/>
  <c r="AL59" i="191"/>
  <c r="AN65" i="196"/>
  <c r="AO65" i="196" s="1"/>
  <c r="AN61" i="196"/>
  <c r="AO61" i="196" s="1"/>
  <c r="AM63" i="196"/>
  <c r="AM50" i="196"/>
  <c r="AJ76" i="196"/>
  <c r="AL40" i="195"/>
  <c r="AJ45" i="194"/>
  <c r="AJ46" i="192"/>
  <c r="AL44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52" i="191"/>
  <c r="AL52" i="191"/>
  <c r="AJ40" i="195"/>
  <c r="AK52" i="191"/>
  <c r="AK46" i="192"/>
  <c r="AL46" i="192"/>
  <c r="AK45" i="194"/>
  <c r="AL45" i="194"/>
  <c r="AJ44" i="196"/>
  <c r="AK40" i="195"/>
  <c r="AK44" i="196"/>
  <c r="AN77" i="195" l="1"/>
  <c r="AN54" i="195"/>
  <c r="AO55" i="195" s="1"/>
  <c r="AN76" i="195"/>
  <c r="AO77" i="195" s="1"/>
  <c r="AN56" i="195"/>
  <c r="AO57" i="195" s="1"/>
  <c r="AM61" i="195"/>
  <c r="AN62" i="195" s="1"/>
  <c r="AM57" i="195"/>
  <c r="AN75" i="195"/>
  <c r="AO76" i="195" s="1"/>
  <c r="AM47" i="195"/>
  <c r="AM59" i="195"/>
  <c r="AN55" i="195"/>
  <c r="AO56" i="195" s="1"/>
  <c r="AM62" i="195"/>
  <c r="AN58" i="195"/>
  <c r="AN57" i="195"/>
  <c r="AO58" i="195" s="1"/>
  <c r="AM64" i="195"/>
  <c r="AO75" i="195"/>
  <c r="AM63" i="195"/>
  <c r="AN64" i="195" s="1"/>
  <c r="AM50" i="195"/>
  <c r="AN51" i="195" s="1"/>
  <c r="AM46" i="195"/>
  <c r="AM49" i="195"/>
  <c r="AM48" i="195"/>
  <c r="AN49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4" i="194"/>
  <c r="AO54" i="194" s="1"/>
  <c r="AN63" i="196"/>
  <c r="AO63" i="196" s="1"/>
  <c r="AL53" i="196"/>
  <c r="AN53" i="196" s="1"/>
  <c r="AO53" i="196" s="1"/>
  <c r="AK76" i="196"/>
  <c r="AN59" i="196"/>
  <c r="AN55" i="196"/>
  <c r="AO55" i="196" s="1"/>
  <c r="AM45" i="195"/>
  <c r="AK77" i="195"/>
  <c r="AM65" i="195"/>
  <c r="AL52" i="195"/>
  <c r="AN53" i="195" s="1"/>
  <c r="AO54" i="195" s="1"/>
  <c r="AM60" i="195"/>
  <c r="AL47" i="195"/>
  <c r="AN48" i="195" s="1"/>
  <c r="AM58" i="195"/>
  <c r="AL59" i="195"/>
  <c r="AM51" i="195" s="1"/>
  <c r="AN45" i="195"/>
  <c r="AN60" i="194"/>
  <c r="AO60" i="194" s="1"/>
  <c r="AO58" i="194"/>
  <c r="AN45" i="194"/>
  <c r="AO45" i="194" s="1"/>
  <c r="AN52" i="194"/>
  <c r="AN65" i="194"/>
  <c r="AO65" i="194" s="1"/>
  <c r="AN49" i="194"/>
  <c r="AO49" i="194" s="1"/>
  <c r="AL87" i="194"/>
  <c r="AO52" i="194"/>
  <c r="AN56" i="194"/>
  <c r="AO56" i="194" s="1"/>
  <c r="AN50" i="194"/>
  <c r="AO50" i="194" s="1"/>
  <c r="AN51" i="192"/>
  <c r="AN59" i="191"/>
  <c r="AO59" i="191" s="1"/>
  <c r="AN65" i="191"/>
  <c r="AO65" i="191" s="1"/>
  <c r="AN67" i="191"/>
  <c r="AO67" i="191" s="1"/>
  <c r="AN63" i="191"/>
  <c r="AO63" i="191" s="1"/>
  <c r="AN62" i="191"/>
  <c r="AO62" i="191" s="1"/>
  <c r="AN42" i="194"/>
  <c r="AO42" i="194" s="1"/>
  <c r="AO81" i="203"/>
  <c r="AN64" i="204"/>
  <c r="AN60" i="196"/>
  <c r="AO60" i="196" s="1"/>
  <c r="AN58" i="196"/>
  <c r="AO58" i="196" s="1"/>
  <c r="AN52" i="196"/>
  <c r="AN58" i="201"/>
  <c r="AN62" i="201"/>
  <c r="AN70" i="201"/>
  <c r="AN74" i="201"/>
  <c r="AO79" i="203"/>
  <c r="AO83" i="203"/>
  <c r="AN60" i="192"/>
  <c r="AO60" i="192" s="1"/>
  <c r="AM54" i="192"/>
  <c r="AO72" i="194"/>
  <c r="AO51" i="196"/>
  <c r="AN57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M48" i="196"/>
  <c r="AN48" i="196" s="1"/>
  <c r="AM64" i="196"/>
  <c r="AN64" i="196" s="1"/>
  <c r="AN67" i="196"/>
  <c r="AO67" i="196" s="1"/>
  <c r="AN66" i="196"/>
  <c r="AO66" i="196" s="1"/>
  <c r="AL76" i="196"/>
  <c r="AO57" i="196"/>
  <c r="AM68" i="196"/>
  <c r="AO59" i="196"/>
  <c r="AO52" i="196"/>
  <c r="AM56" i="196"/>
  <c r="AN56" i="196" s="1"/>
  <c r="AO56" i="196" s="1"/>
  <c r="AO67" i="194"/>
  <c r="AO51" i="194"/>
  <c r="AN47" i="194"/>
  <c r="AO47" i="194" s="1"/>
  <c r="AM53" i="194"/>
  <c r="AN53" i="194" s="1"/>
  <c r="AO61" i="194"/>
  <c r="AN79" i="194"/>
  <c r="AO79" i="194" s="1"/>
  <c r="AO48" i="194"/>
  <c r="AN71" i="194"/>
  <c r="AO71" i="194" s="1"/>
  <c r="AN55" i="194"/>
  <c r="AO55" i="194" s="1"/>
  <c r="AO59" i="194"/>
  <c r="AM73" i="194"/>
  <c r="AN73" i="194" s="1"/>
  <c r="AN57" i="194"/>
  <c r="AO57" i="194" s="1"/>
  <c r="AN66" i="194"/>
  <c r="AO66" i="194" s="1"/>
  <c r="AO78" i="194"/>
  <c r="AO63" i="194"/>
  <c r="AN64" i="194"/>
  <c r="AO64" i="194" s="1"/>
  <c r="AM69" i="194"/>
  <c r="AN69" i="194" s="1"/>
  <c r="AM43" i="194"/>
  <c r="AK85" i="192"/>
  <c r="AL50" i="192"/>
  <c r="AL85" i="192" s="1"/>
  <c r="AO59" i="192"/>
  <c r="AO51" i="192"/>
  <c r="AM58" i="192"/>
  <c r="AN58" i="192" s="1"/>
  <c r="AN56" i="192"/>
  <c r="AO56" i="192" s="1"/>
  <c r="AM50" i="192"/>
  <c r="AN50" i="192" s="1"/>
  <c r="AM99" i="191"/>
  <c r="AN65" i="203"/>
  <c r="AN50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N66" i="195" l="1"/>
  <c r="AO67" i="195" s="1"/>
  <c r="AO50" i="195"/>
  <c r="AN61" i="195"/>
  <c r="AO62" i="195" s="1"/>
  <c r="AN52" i="195"/>
  <c r="AO53" i="195" s="1"/>
  <c r="AO52" i="195"/>
  <c r="AO59" i="195"/>
  <c r="AN59" i="195"/>
  <c r="AO49" i="195"/>
  <c r="AO65" i="195"/>
  <c r="AN65" i="195"/>
  <c r="AO66" i="195" s="1"/>
  <c r="AO63" i="195"/>
  <c r="AN63" i="195"/>
  <c r="AO64" i="195" s="1"/>
  <c r="AN60" i="195"/>
  <c r="AO61" i="195" s="1"/>
  <c r="AN50" i="195"/>
  <c r="AO51" i="195" s="1"/>
  <c r="AN47" i="195"/>
  <c r="AO48" i="195" s="1"/>
  <c r="AN46" i="195"/>
  <c r="AO47" i="195" s="1"/>
  <c r="AN65" i="199"/>
  <c r="AO45" i="195"/>
  <c r="AO46" i="195"/>
  <c r="AL77" i="195"/>
  <c r="AM69" i="195" s="1"/>
  <c r="AO76" i="202"/>
  <c r="AO68" i="202"/>
  <c r="AO60" i="202"/>
  <c r="AO61" i="200"/>
  <c r="AO53" i="200"/>
  <c r="AN99" i="191"/>
  <c r="AO50" i="192"/>
  <c r="AO53" i="194"/>
  <c r="AO48" i="196"/>
  <c r="AO80" i="202"/>
  <c r="AO72" i="202"/>
  <c r="AO64" i="202"/>
  <c r="AO56" i="202"/>
  <c r="AO65" i="200"/>
  <c r="AO57" i="200"/>
  <c r="AO49" i="200"/>
  <c r="AN54" i="192"/>
  <c r="AO54" i="192" s="1"/>
  <c r="AO65" i="199"/>
  <c r="AM69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73" i="194"/>
  <c r="AM80" i="194"/>
  <c r="AO69" i="194"/>
  <c r="AN43" i="194"/>
  <c r="AN80" i="194" s="1"/>
  <c r="AO58" i="192"/>
  <c r="AO99" i="191"/>
  <c r="AO50" i="196"/>
  <c r="AN78" i="204"/>
  <c r="AM78" i="204"/>
  <c r="AM91" i="203"/>
  <c r="AN58" i="203"/>
  <c r="AN91" i="203" s="1"/>
  <c r="AO48" i="202"/>
  <c r="AN79" i="201"/>
  <c r="AO79" i="201"/>
  <c r="AO41" i="200"/>
  <c r="AN70" i="195" l="1"/>
  <c r="AO71" i="195" s="1"/>
  <c r="AO70" i="195"/>
  <c r="AO60" i="195"/>
  <c r="AO43" i="194"/>
  <c r="AO80" i="194" s="1"/>
  <c r="AN69" i="200"/>
  <c r="AO51" i="200"/>
  <c r="AO69" i="200" s="1"/>
  <c r="AO58" i="202"/>
  <c r="AO82" i="202" s="1"/>
  <c r="AO69" i="196"/>
  <c r="AN69" i="196"/>
  <c r="AO58" i="203"/>
  <c r="AO91" i="203" s="1"/>
</calcChain>
</file>

<file path=xl/comments1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AA3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AE41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T1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1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3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 SAU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U2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<sst xmlns="http://schemas.openxmlformats.org/spreadsheetml/2006/main" count="2799" uniqueCount="778">
  <si>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</si>
  <si>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</si>
  <si>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</si>
  <si>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</si>
  <si>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</si>
  <si>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</si>
  <si>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</si>
  <si>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</si>
  <si>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</si>
  <si>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</si>
  <si>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</si>
  <si>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</si>
  <si>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</si>
  <si>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</si>
  <si>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</si>
  <si>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</si>
  <si>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</si>
  <si>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</si>
  <si>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</si>
  <si>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</si>
  <si>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</si>
  <si>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</si>
  <si>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</si>
  <si>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</si>
  <si>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</si>
  <si>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</si>
  <si>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</si>
  <si>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</si>
  <si>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</si>
  <si>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</si>
  <si>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</si>
  <si>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</si>
  <si>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</si>
  <si>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</si>
  <si>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</si>
  <si>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</si>
  <si>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</si>
  <si>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</si>
  <si>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</si>
  <si>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</si>
  <si>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</si>
  <si>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</si>
  <si>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</si>
  <si>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</si>
  <si>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</si>
  <si>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</si>
  <si>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</si>
  <si>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</si>
  <si>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</si>
  <si>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</si>
  <si>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</si>
  <si>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</si>
  <si>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</si>
  <si>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</si>
  <si>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</si>
  <si>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</si>
  <si>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</si>
  <si>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</si>
  <si>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</si>
  <si>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</si>
  <si>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</si>
  <si>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</si>
  <si>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</si>
  <si>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</si>
  <si>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</si>
  <si>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</si>
  <si>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</si>
  <si>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</si>
  <si>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</si>
  <si>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</si>
  <si>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</si>
  <si>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</si>
  <si>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</si>
  <si>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</si>
  <si>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</si>
  <si>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</si>
  <si>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</si>
  <si>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</si>
  <si>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</si>
  <si>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</si>
  <si>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</si>
  <si>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</si>
  <si>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</si>
  <si>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</si>
  <si>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</si>
  <si>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</si>
  <si>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</si>
  <si>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</si>
  <si>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</si>
  <si>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</si>
  <si>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</si>
  <si>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</si>
  <si>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</si>
  <si>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</si>
  <si>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</si>
  <si>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</si>
  <si>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</si>
  <si>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</si>
  <si>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</si>
  <si>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</si>
  <si>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</si>
  <si>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</si>
  <si>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</si>
  <si>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</si>
  <si>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</si>
  <si>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</si>
  <si>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</si>
  <si>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</si>
  <si>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</si>
  <si>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</si>
  <si>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</si>
  <si>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</si>
  <si>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</si>
  <si>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</si>
  <si>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</si>
  <si>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</si>
  <si>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</si>
  <si>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</si>
  <si>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</si>
  <si>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</si>
  <si>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</si>
  <si>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</si>
  <si>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</si>
  <si>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</si>
  <si>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</si>
  <si>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</si>
  <si>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</si>
  <si>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</si>
  <si>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</si>
  <si>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</si>
  <si>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</si>
  <si>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</si>
  <si>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</si>
  <si>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</si>
  <si>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</si>
  <si>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</si>
  <si>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</si>
  <si>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</si>
  <si>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</si>
  <si>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</si>
  <si>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</si>
  <si>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</si>
  <si>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</si>
  <si>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</si>
  <si>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</si>
  <si>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</si>
  <si>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</si>
  <si>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</si>
  <si>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</si>
  <si>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</si>
  <si>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</si>
  <si>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</si>
  <si>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</si>
  <si>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</si>
  <si>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</si>
  <si>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</si>
  <si>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</si>
  <si>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</si>
  <si>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</si>
  <si>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</si>
  <si>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</si>
  <si>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</si>
  <si>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</si>
  <si>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</si>
  <si>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</si>
  <si>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</si>
  <si>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</si>
  <si>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</si>
  <si>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</si>
  <si>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</si>
  <si>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</si>
  <si>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</si>
  <si>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</si>
  <si>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</si>
  <si>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</si>
  <si>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</si>
  <si>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</si>
  <si>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</si>
  <si>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</si>
  <si>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</si>
  <si>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</si>
  <si>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</si>
  <si>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</si>
  <si>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</si>
  <si>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</si>
  <si>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</si>
  <si>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</si>
  <si>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</si>
  <si>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</si>
  <si>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</si>
  <si>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</si>
  <si>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</si>
  <si>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</si>
  <si>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</si>
  <si>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</si>
  <si>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</si>
  <si>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</si>
  <si>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</si>
  <si>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</si>
  <si>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</si>
  <si>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</si>
  <si>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</si>
  <si>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</si>
  <si>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</si>
  <si>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</si>
  <si>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</si>
  <si>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</si>
  <si>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</si>
  <si>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</si>
  <si>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</si>
  <si>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</si>
  <si>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</si>
  <si>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</si>
  <si>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</si>
  <si>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</si>
  <si>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</si>
  <si>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</si>
  <si>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</si>
  <si>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</si>
  <si>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</si>
  <si>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</si>
  <si>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</si>
  <si>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</si>
  <si>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</si>
  <si>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</si>
  <si>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</si>
  <si>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</si>
  <si>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</si>
  <si>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</si>
  <si>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</si>
  <si>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</si>
  <si>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</si>
  <si>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</si>
  <si>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</si>
  <si>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</si>
  <si>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</si>
  <si>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</si>
  <si>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</si>
  <si>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</si>
  <si>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</si>
  <si>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</si>
  <si>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</si>
  <si>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</si>
  <si>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</si>
  <si>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</si>
  <si>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</si>
  <si>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</si>
  <si>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</si>
  <si>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</si>
  <si>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</si>
  <si>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</si>
  <si>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</si>
  <si>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</si>
  <si>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</si>
  <si>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</si>
  <si>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</si>
  <si>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</si>
  <si>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</si>
  <si>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</si>
  <si>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</si>
  <si>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</si>
  <si>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</si>
  <si>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</si>
  <si>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</si>
  <si>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</si>
  <si>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</si>
  <si>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</si>
  <si>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</si>
  <si>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</si>
  <si>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</si>
  <si>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</si>
  <si>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</si>
  <si>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</si>
  <si>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</si>
  <si>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</si>
  <si>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</si>
  <si>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</si>
  <si>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</si>
  <si>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</si>
  <si>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</si>
  <si>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</si>
  <si>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</si>
  <si>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</si>
  <si>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</si>
  <si>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</si>
  <si>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</si>
  <si>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</si>
  <si>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</si>
  <si>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</si>
  <si>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</si>
  <si>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</si>
  <si>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</si>
  <si>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</si>
  <si>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</si>
  <si>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</si>
  <si>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</si>
  <si>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</si>
  <si>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</si>
  <si>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</si>
  <si>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</si>
  <si>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</si>
  <si>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</si>
  <si>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</si>
  <si>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</si>
  <si>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</si>
  <si>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</si>
  <si>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</si>
  <si>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</si>
  <si>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</si>
  <si>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</si>
  <si>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</si>
  <si>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</si>
  <si>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</si>
  <si>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</si>
  <si>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</si>
  <si>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</si>
  <si>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</si>
  <si>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</si>
  <si>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</si>
  <si>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</si>
  <si>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</si>
  <si>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</si>
  <si>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</si>
  <si>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</si>
  <si>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</si>
  <si>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</si>
  <si>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</si>
  <si>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</si>
  <si>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</si>
  <si>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</si>
  <si>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</si>
  <si>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</si>
  <si>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</si>
  <si>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</si>
  <si>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</si>
  <si>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</si>
  <si>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</si>
  <si>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</si>
  <si>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</si>
  <si>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</si>
  <si>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</si>
  <si>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</si>
  <si>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</si>
  <si>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</si>
  <si>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</si>
  <si>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</si>
  <si>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</si>
  <si>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</si>
  <si>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</si>
  <si>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</si>
  <si>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</si>
  <si>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</si>
  <si>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</si>
  <si>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</si>
  <si>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</si>
  <si>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</si>
  <si>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</si>
  <si>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</si>
  <si>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</si>
  <si>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</si>
  <si>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</si>
  <si>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</si>
  <si>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</si>
  <si>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</si>
  <si>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</si>
  <si>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</si>
  <si>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</si>
  <si>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</si>
  <si>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</si>
  <si>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</si>
  <si>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</si>
  <si>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</si>
  <si>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</si>
  <si>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</si>
  <si>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</si>
  <si>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</si>
  <si>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</si>
  <si>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</si>
  <si>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</si>
  <si>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</si>
  <si>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</si>
  <si>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</si>
  <si>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</si>
  <si>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</si>
  <si>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</si>
  <si>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</si>
  <si>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</si>
  <si>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</si>
  <si>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</si>
  <si>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</si>
  <si>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</si>
  <si>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</si>
  <si>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</si>
  <si>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</si>
  <si>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</si>
  <si>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</si>
  <si>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</si>
  <si>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</si>
  <si>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</si>
  <si>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</si>
  <si>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</si>
  <si>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</si>
  <si>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</si>
  <si>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</si>
  <si>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</si>
  <si>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</si>
  <si>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</si>
  <si>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</si>
  <si>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</si>
  <si>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</si>
  <si>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</si>
  <si>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</si>
  <si>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</si>
  <si>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</si>
  <si>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</si>
  <si>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</si>
  <si>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</si>
  <si>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</si>
  <si>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</si>
  <si>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</si>
  <si>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</si>
  <si>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</si>
  <si>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</si>
  <si>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</si>
  <si>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</si>
  <si>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</si>
  <si>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</si>
  <si>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</si>
  <si>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</si>
  <si>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</si>
  <si>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</si>
  <si>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</si>
  <si>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</si>
  <si>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</si>
  <si>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</si>
  <si>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</si>
  <si>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</si>
  <si>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</si>
  <si>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</si>
  <si>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</si>
  <si>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</si>
  <si>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</si>
  <si>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</si>
  <si>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</si>
  <si>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</si>
  <si>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</si>
  <si>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</si>
  <si>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</si>
  <si>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</si>
  <si>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</si>
  <si>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</si>
  <si>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</si>
  <si>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</si>
  <si>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</si>
  <si>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</si>
  <si>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</si>
  <si>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</si>
  <si>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</si>
  <si>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</si>
  <si>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</si>
  <si>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</si>
  <si>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</si>
  <si>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</si>
  <si>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</si>
  <si>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</si>
  <si>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</si>
  <si>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</si>
  <si>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</si>
  <si>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</si>
  <si>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</si>
  <si>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</si>
  <si>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</si>
  <si>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</si>
  <si>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</si>
  <si>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</si>
  <si>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</si>
  <si>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</si>
  <si>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</si>
  <si>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</si>
  <si>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</si>
  <si>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</si>
  <si>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</si>
  <si>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</si>
  <si>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</si>
  <si>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</si>
  <si>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</si>
  <si>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</si>
  <si>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</si>
  <si>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</si>
  <si>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</si>
  <si>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</si>
  <si>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</si>
  <si>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</si>
  <si>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</si>
  <si>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</si>
  <si>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</si>
  <si>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</si>
  <si>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</si>
  <si>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</si>
  <si>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</si>
  <si>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</si>
  <si>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</si>
  <si>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</si>
  <si>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</si>
  <si>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</si>
  <si>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</si>
  <si>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</si>
  <si>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</si>
  <si>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</si>
  <si>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</si>
  <si>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</si>
  <si>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</si>
  <si>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</si>
  <si>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</si>
  <si>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</si>
  <si>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</si>
  <si>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</si>
  <si>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</si>
  <si>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</si>
  <si>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</si>
  <si>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</si>
  <si>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</si>
  <si>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</si>
  <si>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</si>
  <si>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</si>
  <si>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</si>
  <si>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</si>
  <si>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</si>
  <si>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</si>
  <si>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</si>
  <si>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</si>
  <si>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</si>
  <si>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</si>
  <si>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</si>
  <si>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</si>
  <si>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</si>
  <si>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</si>
  <si>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</si>
  <si>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</si>
  <si>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</si>
  <si>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</si>
  <si>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</si>
  <si>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</si>
  <si>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</si>
  <si>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</si>
  <si>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</si>
  <si>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</si>
  <si>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</si>
  <si>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</si>
  <si>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</si>
  <si>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</si>
  <si>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</si>
  <si>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</si>
  <si>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</si>
  <si>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</si>
  <si>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</si>
  <si>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</si>
  <si>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</si>
  <si>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</si>
  <si>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</si>
  <si>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</si>
  <si>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</si>
  <si>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</si>
  <si>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</si>
  <si>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</si>
  <si>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</si>
  <si>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</si>
  <si>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</si>
  <si>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</si>
  <si>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</si>
  <si>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</si>
  <si>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</si>
  <si>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</si>
  <si>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</si>
  <si>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</si>
  <si>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</si>
  <si>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</si>
  <si>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</si>
  <si>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</si>
  <si>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</si>
  <si>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</si>
  <si>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</si>
  <si>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</si>
  <si>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</si>
  <si>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</si>
  <si>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</si>
  <si>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</si>
  <si>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</si>
  <si>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</si>
  <si>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</si>
  <si>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</si>
  <si>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</si>
  <si>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</si>
  <si>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</si>
  <si>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</si>
  <si>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</si>
  <si>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</si>
  <si>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</si>
  <si>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</si>
  <si>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</si>
  <si>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</si>
  <si>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</si>
  <si>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</si>
  <si>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</si>
  <si>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</si>
  <si>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</si>
  <si>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</si>
  <si>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</si>
  <si>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</si>
  <si>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</si>
  <si>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</si>
  <si>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</si>
  <si>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</si>
  <si>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</si>
  <si>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</si>
  <si>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</si>
  <si>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</si>
  <si>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</si>
  <si>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</si>
  <si>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</si>
  <si>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</si>
  <si>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</si>
  <si>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</si>
  <si>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</si>
  <si>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</si>
  <si>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</si>
  <si>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</si>
  <si>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</si>
  <si>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</si>
  <si>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</si>
  <si>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</si>
  <si>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</si>
  <si>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</si>
  <si>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</si>
  <si>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</si>
  <si>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</si>
  <si>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</si>
  <si>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</si>
  <si>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</si>
  <si>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</si>
  <si>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</si>
  <si>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</si>
  <si>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</si>
  <si>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</si>
  <si>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</si>
  <si>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</si>
  <si>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</si>
  <si>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</si>
  <si>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</si>
  <si>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</si>
  <si>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</si>
  <si>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</si>
  <si>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</si>
  <si>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</si>
  <si>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</si>
  <si>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</si>
  <si>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</si>
  <si>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</si>
  <si>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</si>
  <si>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</si>
  <si>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</si>
  <si>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</si>
  <si>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</si>
  <si>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</si>
  <si>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</si>
  <si>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</si>
  <si>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</si>
  <si>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</si>
  <si>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</si>
  <si>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</si>
  <si>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</si>
  <si>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</si>
  <si>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</si>
  <si>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</si>
  <si>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</si>
  <si>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</si>
  <si>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</si>
  <si>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</si>
  <si>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</si>
  <si>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</si>
  <si>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</si>
  <si>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</si>
  <si>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</si>
  <si>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</si>
  <si>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</si>
  <si>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</si>
  <si>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</si>
  <si>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</si>
  <si>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</si>
  <si>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</si>
  <si>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</si>
  <si>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</si>
  <si>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</si>
  <si>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</si>
  <si>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</si>
  <si>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</si>
  <si>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</si>
  <si>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</si>
  <si>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</si>
  <si>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</si>
  <si>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</si>
  <si>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</si>
  <si>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</si>
  <si>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</si>
  <si>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</si>
  <si>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</si>
  <si>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</si>
  <si>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</si>
  <si>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</si>
  <si>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</si>
  <si>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</si>
  <si>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</si>
  <si>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</si>
  <si>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</si>
  <si>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</si>
  <si>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</si>
  <si>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</si>
  <si>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</si>
  <si>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</si>
  <si>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</si>
  <si>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</si>
  <si>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</si>
  <si>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</si>
  <si>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</si>
  <si>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</si>
  <si>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</si>
  <si>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</si>
  <si>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</si>
  <si>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</si>
  <si>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</si>
  <si>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</si>
  <si>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</si>
  <si>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</si>
  <si>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</si>
  <si>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</si>
  <si>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</si>
  <si>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</si>
  <si>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</si>
  <si>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</si>
  <si>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</si>
  <si>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</si>
  <si>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</si>
  <si>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</si>
  <si>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</si>
  <si>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</si>
  <si>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</si>
  <si>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</si>
  <si>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</si>
  <si>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</si>
  <si>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</si>
  <si>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</si>
  <si>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</si>
  <si>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</si>
  <si>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</si>
  <si>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</si>
  <si>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</si>
  <si>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</si>
  <si>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</si>
  <si>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</si>
  <si>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</si>
  <si>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</si>
  <si>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</si>
  <si>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</si>
  <si>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</si>
  <si>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</si>
  <si>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</si>
  <si>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</si>
  <si>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</si>
  <si>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</si>
  <si>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</si>
  <si>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</si>
  <si>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2K</t>
  </si>
  <si>
    <t>2P</t>
  </si>
  <si>
    <t>Đạt 2004</t>
  </si>
  <si>
    <t>V:0</t>
  </si>
  <si>
    <t>V;0</t>
  </si>
  <si>
    <t>Đinh Hoàng Minh</t>
  </si>
  <si>
    <t xml:space="preserve">Trần Quốc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</si>
</sst>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33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3" xfId="0" applyNumberFormat="1" applyFont="1" applyFill="1" applyBorder="1" applyAlignment="1" applyProtection="1">
      <alignment horizontal="left" vertical="center" wrapText="1"/>
    </xf>
    <xf numFmtId="0" fontId="58" fillId="0" borderId="34" xfId="0" applyNumberFormat="1" applyFont="1" applyFill="1" applyBorder="1" applyAlignment="1" applyProtection="1">
      <alignment horizontal="left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3" zoomScale="55" zoomScaleNormal="55" workbookViewId="0">
      <selection activeCell="AF42" sqref="AF42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82" t="s">
        <v>764</v>
      </c>
      <c r="AG6" s="182"/>
      <c r="AH6" s="182"/>
      <c r="AI6" s="182"/>
      <c r="AJ6" s="182"/>
      <c r="AK6" s="182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44" t="s">
        <v>451</v>
      </c>
      <c r="C9" s="144" t="s">
        <v>452</v>
      </c>
      <c r="D9" s="144" t="s">
        <v>79</v>
      </c>
      <c r="E9" s="98"/>
      <c r="F9" s="8"/>
      <c r="G9" s="8"/>
      <c r="H9" s="8"/>
      <c r="I9" s="83"/>
      <c r="J9" s="8"/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0</v>
      </c>
      <c r="AM9" s="51"/>
      <c r="AN9" s="52"/>
      <c r="AO9" s="62"/>
    </row>
    <row r="10" spans="1:41" s="50" customFormat="1" ht="30" customHeight="1">
      <c r="A10" s="63">
        <v>2</v>
      </c>
      <c r="B10" s="144" t="s">
        <v>453</v>
      </c>
      <c r="C10" s="144" t="s">
        <v>454</v>
      </c>
      <c r="D10" s="144" t="s">
        <v>89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44" t="s">
        <v>455</v>
      </c>
      <c r="C11" s="144" t="s">
        <v>64</v>
      </c>
      <c r="D11" s="144" t="s">
        <v>61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 t="s">
        <v>8</v>
      </c>
      <c r="S11" s="8"/>
      <c r="T11" s="8" t="s">
        <v>8</v>
      </c>
      <c r="U11" s="8" t="s">
        <v>8</v>
      </c>
      <c r="V11" s="83"/>
      <c r="W11" s="83"/>
      <c r="X11" s="8" t="s">
        <v>8</v>
      </c>
      <c r="Y11" s="8" t="s">
        <v>8</v>
      </c>
      <c r="Z11" s="8" t="s">
        <v>8</v>
      </c>
      <c r="AA11" s="8" t="s">
        <v>8</v>
      </c>
      <c r="AB11" s="8"/>
      <c r="AC11" s="8"/>
      <c r="AD11" s="83" t="s">
        <v>8</v>
      </c>
      <c r="AE11" s="8" t="s">
        <v>8</v>
      </c>
      <c r="AF11" s="8" t="s">
        <v>8</v>
      </c>
      <c r="AG11" s="8"/>
      <c r="AH11" s="8"/>
      <c r="AI11" s="8"/>
      <c r="AJ11" s="63">
        <f t="shared" si="2"/>
        <v>10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44" t="s">
        <v>656</v>
      </c>
      <c r="C12" s="144" t="s">
        <v>657</v>
      </c>
      <c r="D12" s="144" t="s">
        <v>49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44" t="s">
        <v>456</v>
      </c>
      <c r="C13" s="144" t="s">
        <v>108</v>
      </c>
      <c r="D13" s="144" t="s">
        <v>67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44" t="s">
        <v>457</v>
      </c>
      <c r="C14" s="144" t="s">
        <v>458</v>
      </c>
      <c r="D14" s="144" t="s">
        <v>67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44" t="s">
        <v>459</v>
      </c>
      <c r="C15" s="144" t="s">
        <v>460</v>
      </c>
      <c r="D15" s="144" t="s">
        <v>236</v>
      </c>
      <c r="E15" s="98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0" customFormat="1" ht="30" customHeight="1">
      <c r="A16" s="115">
        <v>8</v>
      </c>
      <c r="B16" s="144" t="s">
        <v>661</v>
      </c>
      <c r="C16" s="144" t="s">
        <v>39</v>
      </c>
      <c r="D16" s="144" t="s">
        <v>51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 t="s">
        <v>8</v>
      </c>
      <c r="V16" s="83"/>
      <c r="W16" s="83"/>
      <c r="X16" s="8"/>
      <c r="Y16" s="8" t="s">
        <v>10</v>
      </c>
      <c r="Z16" s="8"/>
      <c r="AA16" s="8"/>
      <c r="AB16" s="8"/>
      <c r="AC16" s="8"/>
      <c r="AD16" s="83"/>
      <c r="AE16" s="8" t="s">
        <v>9</v>
      </c>
      <c r="AF16" s="8" t="s">
        <v>9</v>
      </c>
      <c r="AG16" s="8"/>
      <c r="AH16" s="8"/>
      <c r="AI16" s="8"/>
      <c r="AJ16" s="63">
        <f t="shared" si="2"/>
        <v>1</v>
      </c>
      <c r="AK16" s="63">
        <f t="shared" si="0"/>
        <v>2</v>
      </c>
      <c r="AL16" s="63">
        <f t="shared" si="1"/>
        <v>1</v>
      </c>
      <c r="AM16" s="62"/>
      <c r="AN16" s="62"/>
      <c r="AO16" s="62"/>
    </row>
    <row r="17" spans="1:41" s="50" customFormat="1" ht="30" customHeight="1">
      <c r="A17" s="115">
        <v>9</v>
      </c>
      <c r="B17" s="144" t="s">
        <v>662</v>
      </c>
      <c r="C17" s="144" t="s">
        <v>42</v>
      </c>
      <c r="D17" s="144" t="s">
        <v>543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 t="s">
        <v>8</v>
      </c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 t="s">
        <v>9</v>
      </c>
      <c r="AG17" s="84"/>
      <c r="AH17" s="84"/>
      <c r="AI17" s="84"/>
      <c r="AJ17" s="63">
        <f t="shared" si="2"/>
        <v>1</v>
      </c>
      <c r="AK17" s="63">
        <f t="shared" si="0"/>
        <v>1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44" t="s">
        <v>461</v>
      </c>
      <c r="C18" s="144" t="s">
        <v>462</v>
      </c>
      <c r="D18" s="144" t="s">
        <v>90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44" t="s">
        <v>463</v>
      </c>
      <c r="C19" s="144" t="s">
        <v>464</v>
      </c>
      <c r="D19" s="144" t="s">
        <v>465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44" t="s">
        <v>466</v>
      </c>
      <c r="C20" s="144" t="s">
        <v>101</v>
      </c>
      <c r="D20" s="144" t="s">
        <v>40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467</v>
      </c>
      <c r="C21" s="144" t="s">
        <v>468</v>
      </c>
      <c r="D21" s="144" t="s">
        <v>30</v>
      </c>
      <c r="E21" s="98"/>
      <c r="F21" s="98"/>
      <c r="G21" s="98"/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0</v>
      </c>
      <c r="AM21" s="69"/>
      <c r="AN21" s="69"/>
      <c r="AO21" s="69"/>
    </row>
    <row r="22" spans="1:41" s="68" customFormat="1" ht="30" customHeight="1">
      <c r="A22" s="115">
        <v>14</v>
      </c>
      <c r="B22" s="144" t="s">
        <v>469</v>
      </c>
      <c r="C22" s="144" t="s">
        <v>101</v>
      </c>
      <c r="D22" s="144" t="s">
        <v>30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 t="s">
        <v>8</v>
      </c>
      <c r="S22" s="8"/>
      <c r="T22" s="8"/>
      <c r="U22" s="8"/>
      <c r="V22" s="83"/>
      <c r="W22" s="83"/>
      <c r="X22" s="8"/>
      <c r="Y22" s="8"/>
      <c r="Z22" s="8"/>
      <c r="AA22" s="8" t="s">
        <v>10</v>
      </c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1</v>
      </c>
      <c r="AM22" s="178"/>
      <c r="AN22" s="179"/>
      <c r="AO22" s="69"/>
    </row>
    <row r="23" spans="1:41" s="68" customFormat="1" ht="30" customHeight="1">
      <c r="A23" s="115">
        <v>15</v>
      </c>
      <c r="B23" s="144" t="s">
        <v>470</v>
      </c>
      <c r="C23" s="144" t="s">
        <v>471</v>
      </c>
      <c r="D23" s="144" t="s">
        <v>30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 t="s">
        <v>8</v>
      </c>
      <c r="S23" s="8"/>
      <c r="T23" s="8" t="s">
        <v>8</v>
      </c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 t="s">
        <v>8</v>
      </c>
      <c r="AF23" s="8"/>
      <c r="AG23" s="8"/>
      <c r="AH23" s="8"/>
      <c r="AI23" s="8"/>
      <c r="AJ23" s="4">
        <f t="shared" si="2"/>
        <v>3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472</v>
      </c>
      <c r="C24" s="144" t="s">
        <v>95</v>
      </c>
      <c r="D24" s="144" t="s">
        <v>313</v>
      </c>
      <c r="E24" s="98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473</v>
      </c>
      <c r="C25" s="144" t="s">
        <v>474</v>
      </c>
      <c r="D25" s="144" t="s">
        <v>313</v>
      </c>
      <c r="E25" s="98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475</v>
      </c>
      <c r="C26" s="144" t="s">
        <v>476</v>
      </c>
      <c r="D26" s="144" t="s">
        <v>52</v>
      </c>
      <c r="E26" s="98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477</v>
      </c>
      <c r="C27" s="144" t="s">
        <v>478</v>
      </c>
      <c r="D27" s="144" t="s">
        <v>72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 t="s">
        <v>8</v>
      </c>
      <c r="AF27" s="8"/>
      <c r="AG27" s="8"/>
      <c r="AH27" s="8"/>
      <c r="AI27" s="8"/>
      <c r="AJ27" s="4">
        <f>COUNTIF(E27:AI27,"K")+2*COUNTIF(E27:AI27,"2K")+COUNTIF(E27:AI27,"TK")+COUNTIF(E27:AI27,"KT")</f>
        <v>1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479</v>
      </c>
      <c r="C28" s="144" t="s">
        <v>480</v>
      </c>
      <c r="D28" s="144" t="s">
        <v>72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 t="s">
        <v>8</v>
      </c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481</v>
      </c>
      <c r="C29" s="144" t="s">
        <v>100</v>
      </c>
      <c r="D29" s="144" t="s">
        <v>72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670</v>
      </c>
      <c r="C30" s="144" t="s">
        <v>37</v>
      </c>
      <c r="D30" s="144" t="s">
        <v>671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:AJ51" si="3">COUNTIF(E30:AI30,"K")+2*COUNTIF(E30:AI30,"2K")+COUNTIF(E30:AI30,"TK")+COUNTIF(E30:AI30,"KT")</f>
        <v>0</v>
      </c>
      <c r="AK30" s="4">
        <f t="shared" ref="AK30:AK51" si="4">COUNTIF(E30:AI30,"P")+2*COUNTIF(F30:AJ30,"2P")</f>
        <v>0</v>
      </c>
      <c r="AL30" s="4">
        <f t="shared" ref="AL30:AL51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672</v>
      </c>
      <c r="C31" s="144" t="s">
        <v>39</v>
      </c>
      <c r="D31" s="144" t="s">
        <v>62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/>
      <c r="U31" s="146"/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si="3"/>
        <v>0</v>
      </c>
      <c r="AK31" s="4">
        <f t="shared" si="4"/>
        <v>0</v>
      </c>
      <c r="AL31" s="4">
        <f t="shared" si="5"/>
        <v>0</v>
      </c>
      <c r="AM31" s="69"/>
      <c r="AN31" s="69"/>
      <c r="AO31" s="69"/>
    </row>
    <row r="32" spans="1:41" s="68" customFormat="1" ht="30" customHeight="1">
      <c r="A32" s="115">
        <v>24</v>
      </c>
      <c r="B32" s="144" t="s">
        <v>482</v>
      </c>
      <c r="C32" s="144" t="s">
        <v>73</v>
      </c>
      <c r="D32" s="144" t="s">
        <v>62</v>
      </c>
      <c r="E32" s="145"/>
      <c r="F32" s="146"/>
      <c r="G32" s="146"/>
      <c r="H32" s="146"/>
      <c r="I32" s="147"/>
      <c r="J32" s="146"/>
      <c r="K32" s="146"/>
      <c r="L32" s="146"/>
      <c r="M32" s="146"/>
      <c r="N32" s="146"/>
      <c r="O32" s="146"/>
      <c r="P32" s="147"/>
      <c r="Q32" s="146"/>
      <c r="R32" s="147"/>
      <c r="S32" s="146"/>
      <c r="T32" s="146"/>
      <c r="U32" s="146"/>
      <c r="V32" s="147"/>
      <c r="W32" s="147"/>
      <c r="X32" s="146"/>
      <c r="Y32" s="146"/>
      <c r="Z32" s="146"/>
      <c r="AA32" s="146"/>
      <c r="AB32" s="146"/>
      <c r="AC32" s="146"/>
      <c r="AD32" s="147"/>
      <c r="AE32" s="146"/>
      <c r="AF32" s="146"/>
      <c r="AG32" s="146"/>
      <c r="AH32" s="146"/>
      <c r="AI32" s="146"/>
      <c r="AJ32" s="4">
        <f t="shared" si="3"/>
        <v>0</v>
      </c>
      <c r="AK32" s="4">
        <f t="shared" si="4"/>
        <v>0</v>
      </c>
      <c r="AL32" s="4">
        <f t="shared" si="5"/>
        <v>0</v>
      </c>
      <c r="AM32" s="69"/>
      <c r="AN32" s="69"/>
      <c r="AO32" s="69"/>
    </row>
    <row r="33" spans="1:44" s="68" customFormat="1" ht="30" customHeight="1">
      <c r="A33" s="115">
        <v>25</v>
      </c>
      <c r="B33" s="144" t="s">
        <v>483</v>
      </c>
      <c r="C33" s="144" t="s">
        <v>484</v>
      </c>
      <c r="D33" s="144" t="s">
        <v>104</v>
      </c>
      <c r="E33" s="145"/>
      <c r="F33" s="146"/>
      <c r="G33" s="146"/>
      <c r="H33" s="146"/>
      <c r="I33" s="147"/>
      <c r="J33" s="146"/>
      <c r="K33" s="146"/>
      <c r="L33" s="146"/>
      <c r="M33" s="146"/>
      <c r="N33" s="146"/>
      <c r="O33" s="146"/>
      <c r="P33" s="147"/>
      <c r="Q33" s="146"/>
      <c r="R33" s="147"/>
      <c r="S33" s="146"/>
      <c r="T33" s="146"/>
      <c r="U33" s="146" t="s">
        <v>8</v>
      </c>
      <c r="V33" s="147"/>
      <c r="W33" s="147"/>
      <c r="X33" s="146"/>
      <c r="Y33" s="146" t="s">
        <v>8</v>
      </c>
      <c r="Z33" s="146"/>
      <c r="AA33" s="146"/>
      <c r="AB33" s="146"/>
      <c r="AC33" s="146"/>
      <c r="AD33" s="147"/>
      <c r="AE33" s="146"/>
      <c r="AF33" s="146"/>
      <c r="AG33" s="146"/>
      <c r="AH33" s="146"/>
      <c r="AI33" s="146"/>
      <c r="AJ33" s="4">
        <f t="shared" si="3"/>
        <v>2</v>
      </c>
      <c r="AK33" s="4">
        <f t="shared" si="4"/>
        <v>0</v>
      </c>
      <c r="AL33" s="4">
        <f t="shared" si="5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485</v>
      </c>
      <c r="C34" s="144" t="s">
        <v>486</v>
      </c>
      <c r="D34" s="144" t="s">
        <v>487</v>
      </c>
      <c r="E34" s="145"/>
      <c r="F34" s="146"/>
      <c r="G34" s="146"/>
      <c r="H34" s="146"/>
      <c r="I34" s="147"/>
      <c r="J34" s="146"/>
      <c r="K34" s="146"/>
      <c r="L34" s="146"/>
      <c r="M34" s="146"/>
      <c r="N34" s="146"/>
      <c r="O34" s="146"/>
      <c r="P34" s="147"/>
      <c r="Q34" s="146"/>
      <c r="R34" s="147"/>
      <c r="S34" s="146"/>
      <c r="T34" s="146" t="s">
        <v>8</v>
      </c>
      <c r="U34" s="146"/>
      <c r="V34" s="147"/>
      <c r="W34" s="147"/>
      <c r="X34" s="146"/>
      <c r="Y34" s="146"/>
      <c r="Z34" s="146"/>
      <c r="AA34" s="146"/>
      <c r="AB34" s="146"/>
      <c r="AC34" s="146"/>
      <c r="AD34" s="147"/>
      <c r="AE34" s="146"/>
      <c r="AF34" s="146"/>
      <c r="AG34" s="146"/>
      <c r="AH34" s="146"/>
      <c r="AI34" s="146"/>
      <c r="AJ34" s="4">
        <f t="shared" si="3"/>
        <v>1</v>
      </c>
      <c r="AK34" s="4">
        <f t="shared" si="4"/>
        <v>0</v>
      </c>
      <c r="AL34" s="4">
        <f t="shared" si="5"/>
        <v>0</v>
      </c>
      <c r="AM34" s="69"/>
      <c r="AN34" s="69"/>
      <c r="AO34" s="69"/>
    </row>
    <row r="35" spans="1:44" s="50" customFormat="1" ht="30" customHeight="1">
      <c r="A35" s="115">
        <v>27</v>
      </c>
      <c r="B35" s="144" t="s">
        <v>488</v>
      </c>
      <c r="C35" s="144" t="s">
        <v>489</v>
      </c>
      <c r="D35" s="144" t="s">
        <v>13</v>
      </c>
      <c r="E35" s="145"/>
      <c r="F35" s="146"/>
      <c r="G35" s="146"/>
      <c r="H35" s="146"/>
      <c r="I35" s="147"/>
      <c r="J35" s="146"/>
      <c r="K35" s="146"/>
      <c r="L35" s="146"/>
      <c r="M35" s="146"/>
      <c r="N35" s="146"/>
      <c r="O35" s="146"/>
      <c r="P35" s="147"/>
      <c r="Q35" s="146"/>
      <c r="R35" s="147"/>
      <c r="S35" s="146"/>
      <c r="T35" s="146"/>
      <c r="U35" s="146"/>
      <c r="V35" s="147"/>
      <c r="W35" s="147"/>
      <c r="X35" s="146"/>
      <c r="Y35" s="146"/>
      <c r="Z35" s="146" t="s">
        <v>8</v>
      </c>
      <c r="AA35" s="146"/>
      <c r="AB35" s="146"/>
      <c r="AC35" s="146"/>
      <c r="AD35" s="147"/>
      <c r="AE35" s="146"/>
      <c r="AF35" s="146"/>
      <c r="AG35" s="146"/>
      <c r="AH35" s="146"/>
      <c r="AI35" s="146"/>
      <c r="AJ35" s="4">
        <f t="shared" si="3"/>
        <v>1</v>
      </c>
      <c r="AK35" s="4">
        <f t="shared" si="4"/>
        <v>0</v>
      </c>
      <c r="AL35" s="4">
        <f t="shared" si="5"/>
        <v>0</v>
      </c>
      <c r="AM35" s="62"/>
      <c r="AN35" s="62"/>
      <c r="AO35" s="62"/>
    </row>
    <row r="36" spans="1:44" s="50" customFormat="1" ht="30" customHeight="1">
      <c r="A36" s="115">
        <v>28</v>
      </c>
      <c r="B36" s="144" t="s">
        <v>490</v>
      </c>
      <c r="C36" s="144" t="s">
        <v>491</v>
      </c>
      <c r="D36" s="144" t="s">
        <v>13</v>
      </c>
      <c r="E36" s="145"/>
      <c r="F36" s="146"/>
      <c r="G36" s="146"/>
      <c r="H36" s="146"/>
      <c r="I36" s="147"/>
      <c r="J36" s="146"/>
      <c r="K36" s="146"/>
      <c r="L36" s="146"/>
      <c r="M36" s="146"/>
      <c r="N36" s="146"/>
      <c r="O36" s="146"/>
      <c r="P36" s="147"/>
      <c r="Q36" s="146"/>
      <c r="R36" s="147" t="s">
        <v>8</v>
      </c>
      <c r="S36" s="146" t="s">
        <v>8</v>
      </c>
      <c r="T36" s="146" t="s">
        <v>8</v>
      </c>
      <c r="U36" s="146"/>
      <c r="V36" s="147"/>
      <c r="W36" s="147"/>
      <c r="X36" s="146"/>
      <c r="Y36" s="146"/>
      <c r="Z36" s="146"/>
      <c r="AA36" s="146"/>
      <c r="AB36" s="146"/>
      <c r="AC36" s="146"/>
      <c r="AD36" s="147"/>
      <c r="AE36" s="146"/>
      <c r="AF36" s="146"/>
      <c r="AG36" s="146"/>
      <c r="AH36" s="146"/>
      <c r="AI36" s="146"/>
      <c r="AJ36" s="4">
        <f t="shared" si="3"/>
        <v>3</v>
      </c>
      <c r="AK36" s="4">
        <f t="shared" si="4"/>
        <v>0</v>
      </c>
      <c r="AL36" s="4">
        <f t="shared" si="5"/>
        <v>0</v>
      </c>
      <c r="AM36" s="62"/>
      <c r="AN36" s="62"/>
      <c r="AO36" s="62"/>
    </row>
    <row r="37" spans="1:44" s="50" customFormat="1" ht="30" customHeight="1">
      <c r="A37" s="115">
        <v>29</v>
      </c>
      <c r="B37" s="144" t="s">
        <v>492</v>
      </c>
      <c r="C37" s="144" t="s">
        <v>182</v>
      </c>
      <c r="D37" s="144" t="s">
        <v>44</v>
      </c>
      <c r="E37" s="145"/>
      <c r="F37" s="146"/>
      <c r="G37" s="146"/>
      <c r="H37" s="146"/>
      <c r="I37" s="147"/>
      <c r="J37" s="146"/>
      <c r="K37" s="146"/>
      <c r="L37" s="146"/>
      <c r="M37" s="146"/>
      <c r="N37" s="146"/>
      <c r="O37" s="146"/>
      <c r="P37" s="147"/>
      <c r="Q37" s="146"/>
      <c r="R37" s="147"/>
      <c r="S37" s="146"/>
      <c r="T37" s="146"/>
      <c r="U37" s="146"/>
      <c r="V37" s="147"/>
      <c r="W37" s="147"/>
      <c r="X37" s="146"/>
      <c r="Y37" s="146"/>
      <c r="Z37" s="146"/>
      <c r="AA37" s="146"/>
      <c r="AB37" s="146"/>
      <c r="AC37" s="146"/>
      <c r="AD37" s="147"/>
      <c r="AE37" s="146"/>
      <c r="AF37" s="146"/>
      <c r="AG37" s="146"/>
      <c r="AH37" s="146"/>
      <c r="AI37" s="146"/>
      <c r="AJ37" s="4">
        <f t="shared" si="3"/>
        <v>0</v>
      </c>
      <c r="AK37" s="4">
        <f t="shared" si="4"/>
        <v>0</v>
      </c>
      <c r="AL37" s="4">
        <f t="shared" si="5"/>
        <v>0</v>
      </c>
      <c r="AM37" s="62"/>
      <c r="AN37" s="62"/>
      <c r="AO37" s="62"/>
    </row>
    <row r="38" spans="1:44" s="50" customFormat="1" ht="30" customHeight="1">
      <c r="A38" s="115">
        <v>30</v>
      </c>
      <c r="B38" s="144" t="s">
        <v>493</v>
      </c>
      <c r="C38" s="144" t="s">
        <v>73</v>
      </c>
      <c r="D38" s="144" t="s">
        <v>79</v>
      </c>
      <c r="E38" s="145"/>
      <c r="F38" s="146"/>
      <c r="G38" s="146"/>
      <c r="H38" s="146"/>
      <c r="I38" s="147"/>
      <c r="J38" s="146"/>
      <c r="K38" s="146"/>
      <c r="L38" s="146"/>
      <c r="M38" s="146"/>
      <c r="N38" s="146"/>
      <c r="O38" s="146"/>
      <c r="P38" s="147"/>
      <c r="Q38" s="146"/>
      <c r="R38" s="147"/>
      <c r="S38" s="146"/>
      <c r="T38" s="146"/>
      <c r="U38" s="146"/>
      <c r="V38" s="147"/>
      <c r="W38" s="147"/>
      <c r="X38" s="146" t="s">
        <v>8</v>
      </c>
      <c r="Y38" s="146"/>
      <c r="Z38" s="146"/>
      <c r="AA38" s="146"/>
      <c r="AB38" s="146"/>
      <c r="AC38" s="146"/>
      <c r="AD38" s="147" t="s">
        <v>8</v>
      </c>
      <c r="AE38" s="146"/>
      <c r="AF38" s="146"/>
      <c r="AG38" s="146"/>
      <c r="AH38" s="146"/>
      <c r="AI38" s="146"/>
      <c r="AJ38" s="4">
        <f t="shared" si="3"/>
        <v>2</v>
      </c>
      <c r="AK38" s="4">
        <f t="shared" si="4"/>
        <v>0</v>
      </c>
      <c r="AL38" s="4">
        <f t="shared" si="5"/>
        <v>0</v>
      </c>
      <c r="AM38" s="62"/>
      <c r="AN38" s="62"/>
      <c r="AO38" s="62"/>
    </row>
    <row r="39" spans="1:44" s="50" customFormat="1" ht="30" customHeight="1">
      <c r="A39" s="115">
        <v>31</v>
      </c>
      <c r="B39" s="144" t="s">
        <v>494</v>
      </c>
      <c r="C39" s="144" t="s">
        <v>495</v>
      </c>
      <c r="D39" s="144" t="s">
        <v>79</v>
      </c>
      <c r="E39" s="98"/>
      <c r="F39" s="8"/>
      <c r="G39" s="8"/>
      <c r="H39" s="8"/>
      <c r="I39" s="83"/>
      <c r="J39" s="8"/>
      <c r="K39" s="8"/>
      <c r="L39" s="8"/>
      <c r="M39" s="8"/>
      <c r="N39" s="8"/>
      <c r="O39" s="8"/>
      <c r="P39" s="83"/>
      <c r="Q39" s="8"/>
      <c r="R39" s="83"/>
      <c r="S39" s="8"/>
      <c r="T39" s="8"/>
      <c r="U39" s="8"/>
      <c r="V39" s="83"/>
      <c r="W39" s="83"/>
      <c r="X39" s="8"/>
      <c r="Y39" s="8"/>
      <c r="Z39" s="8"/>
      <c r="AA39" s="8"/>
      <c r="AB39" s="8"/>
      <c r="AC39" s="8"/>
      <c r="AD39" s="83"/>
      <c r="AE39" s="8"/>
      <c r="AF39" s="8"/>
      <c r="AG39" s="8"/>
      <c r="AH39" s="8"/>
      <c r="AI39" s="8"/>
      <c r="AJ39" s="4">
        <f t="shared" si="3"/>
        <v>0</v>
      </c>
      <c r="AK39" s="4">
        <f t="shared" si="4"/>
        <v>0</v>
      </c>
      <c r="AL39" s="4">
        <f t="shared" si="5"/>
        <v>0</v>
      </c>
      <c r="AM39" s="62"/>
      <c r="AN39" s="62"/>
      <c r="AO39" s="62"/>
    </row>
    <row r="40" spans="1:44" s="50" customFormat="1" ht="30" customHeight="1">
      <c r="A40" s="115">
        <v>32</v>
      </c>
      <c r="B40" s="144" t="s">
        <v>496</v>
      </c>
      <c r="C40" s="144" t="s">
        <v>497</v>
      </c>
      <c r="D40" s="144" t="s">
        <v>498</v>
      </c>
      <c r="E40" s="98"/>
      <c r="F40" s="8"/>
      <c r="G40" s="8"/>
      <c r="H40" s="8"/>
      <c r="I40" s="83"/>
      <c r="J40" s="8"/>
      <c r="K40" s="8"/>
      <c r="L40" s="8"/>
      <c r="M40" s="8"/>
      <c r="N40" s="8"/>
      <c r="O40" s="8"/>
      <c r="P40" s="83"/>
      <c r="Q40" s="8"/>
      <c r="R40" s="83" t="s">
        <v>8</v>
      </c>
      <c r="S40" s="8" t="s">
        <v>9</v>
      </c>
      <c r="T40" s="8" t="s">
        <v>9</v>
      </c>
      <c r="U40" s="8" t="s">
        <v>9</v>
      </c>
      <c r="V40" s="83"/>
      <c r="W40" s="83"/>
      <c r="X40" s="8" t="s">
        <v>8</v>
      </c>
      <c r="Y40" s="8"/>
      <c r="Z40" s="8" t="s">
        <v>8</v>
      </c>
      <c r="AA40" s="8"/>
      <c r="AB40" s="8"/>
      <c r="AC40" s="8"/>
      <c r="AD40" s="83"/>
      <c r="AE40" s="8" t="s">
        <v>8</v>
      </c>
      <c r="AF40" s="8" t="s">
        <v>8</v>
      </c>
      <c r="AG40" s="8"/>
      <c r="AH40" s="8"/>
      <c r="AI40" s="8"/>
      <c r="AJ40" s="4">
        <f t="shared" si="3"/>
        <v>5</v>
      </c>
      <c r="AK40" s="4">
        <f t="shared" si="4"/>
        <v>3</v>
      </c>
      <c r="AL40" s="4">
        <f t="shared" si="5"/>
        <v>0</v>
      </c>
      <c r="AM40" s="62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679</v>
      </c>
      <c r="C41" s="144" t="s">
        <v>58</v>
      </c>
      <c r="D41" s="144" t="s">
        <v>54</v>
      </c>
      <c r="E41" s="98"/>
      <c r="F41" s="8"/>
      <c r="G41" s="8"/>
      <c r="H41" s="8"/>
      <c r="I41" s="83"/>
      <c r="J41" s="8"/>
      <c r="K41" s="8"/>
      <c r="L41" s="8"/>
      <c r="M41" s="8"/>
      <c r="N41" s="8"/>
      <c r="O41" s="8"/>
      <c r="P41" s="83"/>
      <c r="Q41" s="8"/>
      <c r="R41" s="83"/>
      <c r="S41" s="8"/>
      <c r="T41" s="8"/>
      <c r="U41" s="8"/>
      <c r="V41" s="83"/>
      <c r="W41" s="83"/>
      <c r="X41" s="8"/>
      <c r="Y41" s="8" t="s">
        <v>10</v>
      </c>
      <c r="Z41" s="8"/>
      <c r="AA41" s="8"/>
      <c r="AB41" s="8"/>
      <c r="AC41" s="8"/>
      <c r="AD41" s="83"/>
      <c r="AE41" s="8"/>
      <c r="AF41" s="8"/>
      <c r="AG41" s="8"/>
      <c r="AH41" s="8"/>
      <c r="AI41" s="8"/>
      <c r="AJ41" s="4">
        <f t="shared" si="3"/>
        <v>0</v>
      </c>
      <c r="AK41" s="4">
        <f t="shared" si="4"/>
        <v>0</v>
      </c>
      <c r="AL41" s="4">
        <f t="shared" si="5"/>
        <v>1</v>
      </c>
      <c r="AM41" s="62"/>
      <c r="AN41" s="62"/>
      <c r="AO41" s="62"/>
    </row>
    <row r="42" spans="1:44" s="50" customFormat="1" ht="30" customHeight="1">
      <c r="A42" s="115">
        <v>34</v>
      </c>
      <c r="B42" s="144" t="s">
        <v>499</v>
      </c>
      <c r="C42" s="144" t="s">
        <v>500</v>
      </c>
      <c r="D42" s="144" t="s">
        <v>55</v>
      </c>
      <c r="E42" s="7"/>
      <c r="F42" s="8"/>
      <c r="G42" s="8"/>
      <c r="H42" s="8"/>
      <c r="I42" s="83"/>
      <c r="J42" s="8"/>
      <c r="K42" s="8"/>
      <c r="L42" s="8"/>
      <c r="M42" s="8"/>
      <c r="N42" s="8"/>
      <c r="O42" s="8"/>
      <c r="P42" s="83"/>
      <c r="Q42" s="8"/>
      <c r="R42" s="83"/>
      <c r="S42" s="8"/>
      <c r="T42" s="8"/>
      <c r="U42" s="8"/>
      <c r="V42" s="83"/>
      <c r="W42" s="83"/>
      <c r="X42" s="8"/>
      <c r="Y42" s="8"/>
      <c r="Z42" s="8"/>
      <c r="AA42" s="8" t="s">
        <v>9</v>
      </c>
      <c r="AB42" s="8"/>
      <c r="AC42" s="8"/>
      <c r="AD42" s="83"/>
      <c r="AE42" s="8"/>
      <c r="AF42" s="8"/>
      <c r="AG42" s="8"/>
      <c r="AH42" s="8"/>
      <c r="AI42" s="8"/>
      <c r="AJ42" s="4">
        <f t="shared" si="3"/>
        <v>0</v>
      </c>
      <c r="AK42" s="4">
        <f t="shared" si="4"/>
        <v>1</v>
      </c>
      <c r="AL42" s="4">
        <f t="shared" si="5"/>
        <v>0</v>
      </c>
    </row>
    <row r="43" spans="1:44" s="50" customFormat="1" ht="30" customHeight="1">
      <c r="A43" s="169">
        <v>35</v>
      </c>
      <c r="B43" s="170" t="s">
        <v>501</v>
      </c>
      <c r="C43" s="170" t="s">
        <v>37</v>
      </c>
      <c r="D43" s="170" t="s">
        <v>82</v>
      </c>
      <c r="E43" s="148"/>
      <c r="F43" s="146"/>
      <c r="G43" s="146"/>
      <c r="H43" s="146"/>
      <c r="I43" s="147"/>
      <c r="J43" s="146"/>
      <c r="K43" s="146"/>
      <c r="L43" s="146"/>
      <c r="M43" s="146"/>
      <c r="N43" s="146"/>
      <c r="O43" s="146"/>
      <c r="P43" s="147"/>
      <c r="Q43" s="146"/>
      <c r="R43" s="147"/>
      <c r="S43" s="146"/>
      <c r="T43" s="146"/>
      <c r="U43" s="146"/>
      <c r="V43" s="147"/>
      <c r="W43" s="147"/>
      <c r="X43" s="146"/>
      <c r="Y43" s="146"/>
      <c r="Z43" s="146"/>
      <c r="AA43" s="146"/>
      <c r="AB43" s="146"/>
      <c r="AC43" s="146"/>
      <c r="AD43" s="147"/>
      <c r="AE43" s="146"/>
      <c r="AF43" s="146"/>
      <c r="AG43" s="146"/>
      <c r="AH43" s="146"/>
      <c r="AI43" s="146"/>
      <c r="AJ43" s="4">
        <f t="shared" ref="AJ43:AJ49" si="6">COUNTIF(E43:AI43,"K")+2*COUNTIF(E43:AI43,"2K")+COUNTIF(E43:AI43,"TK")+COUNTIF(E43:AI43,"KT")</f>
        <v>0</v>
      </c>
      <c r="AK43" s="4">
        <f t="shared" ref="AK43:AK49" si="7">COUNTIF(E43:AI43,"P")+2*COUNTIF(F43:AJ43,"2P")</f>
        <v>0</v>
      </c>
      <c r="AL43" s="4">
        <f t="shared" ref="AL43:AL49" si="8">COUNTIF(E43:AI43,"T")+2*COUNTIF(E43:AI43,"2T")+COUNTIF(E43:AI43,"TK")+COUNTIF(E43:AI43,"KT")</f>
        <v>0</v>
      </c>
    </row>
    <row r="44" spans="1:44" s="50" customFormat="1" ht="30" customHeight="1">
      <c r="A44" s="169">
        <v>36</v>
      </c>
      <c r="B44" s="170" t="s">
        <v>502</v>
      </c>
      <c r="C44" s="170" t="s">
        <v>47</v>
      </c>
      <c r="D44" s="170" t="s">
        <v>503</v>
      </c>
      <c r="E44" s="148"/>
      <c r="F44" s="146"/>
      <c r="G44" s="146"/>
      <c r="H44" s="146"/>
      <c r="I44" s="147"/>
      <c r="J44" s="146"/>
      <c r="K44" s="146"/>
      <c r="L44" s="146"/>
      <c r="M44" s="146"/>
      <c r="N44" s="146"/>
      <c r="O44" s="146"/>
      <c r="P44" s="147"/>
      <c r="Q44" s="146"/>
      <c r="R44" s="147"/>
      <c r="S44" s="146"/>
      <c r="T44" s="146"/>
      <c r="U44" s="146"/>
      <c r="V44" s="147"/>
      <c r="W44" s="147"/>
      <c r="X44" s="146"/>
      <c r="Y44" s="146"/>
      <c r="Z44" s="146"/>
      <c r="AA44" s="146"/>
      <c r="AB44" s="146"/>
      <c r="AC44" s="146"/>
      <c r="AD44" s="147"/>
      <c r="AE44" s="146"/>
      <c r="AF44" s="146"/>
      <c r="AG44" s="146"/>
      <c r="AH44" s="146"/>
      <c r="AI44" s="146"/>
      <c r="AJ44" s="4">
        <f t="shared" si="6"/>
        <v>0</v>
      </c>
      <c r="AK44" s="4">
        <f t="shared" si="7"/>
        <v>0</v>
      </c>
      <c r="AL44" s="4">
        <f t="shared" si="8"/>
        <v>0</v>
      </c>
    </row>
    <row r="45" spans="1:44" s="50" customFormat="1" ht="30" customHeight="1">
      <c r="A45" s="169">
        <v>37</v>
      </c>
      <c r="B45" s="170" t="s">
        <v>504</v>
      </c>
      <c r="C45" s="170" t="s">
        <v>70</v>
      </c>
      <c r="D45" s="170" t="s">
        <v>14</v>
      </c>
      <c r="E45" s="148"/>
      <c r="F45" s="146"/>
      <c r="G45" s="146"/>
      <c r="H45" s="146"/>
      <c r="I45" s="147"/>
      <c r="J45" s="146"/>
      <c r="K45" s="146"/>
      <c r="L45" s="146"/>
      <c r="M45" s="146"/>
      <c r="N45" s="146"/>
      <c r="O45" s="146"/>
      <c r="P45" s="147"/>
      <c r="Q45" s="146"/>
      <c r="R45" s="147"/>
      <c r="S45" s="146"/>
      <c r="T45" s="146"/>
      <c r="U45" s="146"/>
      <c r="V45" s="147"/>
      <c r="W45" s="147"/>
      <c r="X45" s="146"/>
      <c r="Y45" s="146" t="s">
        <v>8</v>
      </c>
      <c r="Z45" s="146"/>
      <c r="AA45" s="146"/>
      <c r="AB45" s="146"/>
      <c r="AC45" s="146"/>
      <c r="AD45" s="147"/>
      <c r="AE45" s="146"/>
      <c r="AF45" s="146"/>
      <c r="AG45" s="146"/>
      <c r="AH45" s="146"/>
      <c r="AI45" s="146"/>
      <c r="AJ45" s="4">
        <f t="shared" si="6"/>
        <v>1</v>
      </c>
      <c r="AK45" s="4">
        <f t="shared" si="7"/>
        <v>0</v>
      </c>
      <c r="AL45" s="4">
        <f t="shared" si="8"/>
        <v>0</v>
      </c>
    </row>
    <row r="46" spans="1:44" s="50" customFormat="1" ht="30" customHeight="1">
      <c r="A46" s="169">
        <v>38</v>
      </c>
      <c r="B46" s="170" t="s">
        <v>505</v>
      </c>
      <c r="C46" s="170" t="s">
        <v>201</v>
      </c>
      <c r="D46" s="170" t="s">
        <v>15</v>
      </c>
      <c r="E46" s="148"/>
      <c r="F46" s="146"/>
      <c r="G46" s="146"/>
      <c r="H46" s="146"/>
      <c r="I46" s="147"/>
      <c r="J46" s="146"/>
      <c r="K46" s="146"/>
      <c r="L46" s="146"/>
      <c r="M46" s="146"/>
      <c r="N46" s="146"/>
      <c r="O46" s="146"/>
      <c r="P46" s="147"/>
      <c r="Q46" s="146"/>
      <c r="R46" s="147"/>
      <c r="S46" s="146"/>
      <c r="T46" s="146"/>
      <c r="U46" s="146"/>
      <c r="V46" s="147"/>
      <c r="W46" s="147"/>
      <c r="X46" s="146"/>
      <c r="Y46" s="146"/>
      <c r="Z46" s="146"/>
      <c r="AA46" s="146"/>
      <c r="AB46" s="146"/>
      <c r="AC46" s="146"/>
      <c r="AD46" s="147"/>
      <c r="AE46" s="146"/>
      <c r="AF46" s="146"/>
      <c r="AG46" s="146"/>
      <c r="AH46" s="146"/>
      <c r="AI46" s="146"/>
      <c r="AJ46" s="4">
        <f t="shared" si="6"/>
        <v>0</v>
      </c>
      <c r="AK46" s="4">
        <f t="shared" si="7"/>
        <v>0</v>
      </c>
      <c r="AL46" s="4">
        <f t="shared" si="8"/>
        <v>0</v>
      </c>
    </row>
    <row r="47" spans="1:44" s="50" customFormat="1" ht="30" customHeight="1">
      <c r="A47" s="169">
        <v>39</v>
      </c>
      <c r="B47" s="170" t="s">
        <v>506</v>
      </c>
      <c r="C47" s="170" t="s">
        <v>58</v>
      </c>
      <c r="D47" s="170" t="s">
        <v>507</v>
      </c>
      <c r="E47" s="148"/>
      <c r="F47" s="146"/>
      <c r="G47" s="146"/>
      <c r="H47" s="146"/>
      <c r="I47" s="147"/>
      <c r="J47" s="146"/>
      <c r="K47" s="146"/>
      <c r="L47" s="146"/>
      <c r="M47" s="146"/>
      <c r="N47" s="146"/>
      <c r="O47" s="146"/>
      <c r="P47" s="147"/>
      <c r="Q47" s="146"/>
      <c r="R47" s="147" t="s">
        <v>8</v>
      </c>
      <c r="S47" s="146" t="s">
        <v>8</v>
      </c>
      <c r="T47" s="146"/>
      <c r="U47" s="146"/>
      <c r="V47" s="147"/>
      <c r="W47" s="147"/>
      <c r="X47" s="146" t="s">
        <v>8</v>
      </c>
      <c r="Y47" s="146" t="s">
        <v>8</v>
      </c>
      <c r="Z47" s="146"/>
      <c r="AA47" s="146" t="s">
        <v>8</v>
      </c>
      <c r="AB47" s="146"/>
      <c r="AC47" s="146"/>
      <c r="AD47" s="147"/>
      <c r="AE47" s="146" t="s">
        <v>8</v>
      </c>
      <c r="AF47" s="146"/>
      <c r="AG47" s="146"/>
      <c r="AH47" s="146"/>
      <c r="AI47" s="146"/>
      <c r="AJ47" s="4">
        <f t="shared" si="6"/>
        <v>6</v>
      </c>
      <c r="AK47" s="4">
        <f t="shared" si="7"/>
        <v>0</v>
      </c>
      <c r="AL47" s="4">
        <f t="shared" si="8"/>
        <v>0</v>
      </c>
    </row>
    <row r="48" spans="1:44" s="50" customFormat="1" ht="30" customHeight="1">
      <c r="A48" s="169">
        <v>40</v>
      </c>
      <c r="B48" s="170" t="s">
        <v>508</v>
      </c>
      <c r="C48" s="170" t="s">
        <v>509</v>
      </c>
      <c r="D48" s="170" t="s">
        <v>91</v>
      </c>
      <c r="E48" s="148"/>
      <c r="F48" s="146"/>
      <c r="G48" s="146"/>
      <c r="H48" s="146"/>
      <c r="I48" s="147"/>
      <c r="J48" s="146"/>
      <c r="K48" s="146"/>
      <c r="L48" s="146"/>
      <c r="M48" s="146"/>
      <c r="N48" s="146"/>
      <c r="O48" s="146"/>
      <c r="P48" s="147"/>
      <c r="Q48" s="146"/>
      <c r="R48" s="147" t="s">
        <v>8</v>
      </c>
      <c r="S48" s="146"/>
      <c r="T48" s="146"/>
      <c r="U48" s="146" t="s">
        <v>8</v>
      </c>
      <c r="V48" s="147"/>
      <c r="W48" s="147"/>
      <c r="X48" s="146"/>
      <c r="Y48" s="146"/>
      <c r="Z48" s="146"/>
      <c r="AA48" s="146"/>
      <c r="AB48" s="146"/>
      <c r="AC48" s="146"/>
      <c r="AD48" s="147"/>
      <c r="AE48" s="146"/>
      <c r="AF48" s="146"/>
      <c r="AG48" s="146"/>
      <c r="AH48" s="146"/>
      <c r="AI48" s="146"/>
      <c r="AJ48" s="4">
        <f t="shared" si="6"/>
        <v>2</v>
      </c>
      <c r="AK48" s="4">
        <f t="shared" si="7"/>
        <v>0</v>
      </c>
      <c r="AL48" s="4">
        <f t="shared" si="8"/>
        <v>0</v>
      </c>
    </row>
    <row r="49" spans="1:43" s="50" customFormat="1" ht="30" customHeight="1">
      <c r="A49" s="169">
        <v>41</v>
      </c>
      <c r="B49" s="170" t="s">
        <v>510</v>
      </c>
      <c r="C49" s="170" t="s">
        <v>511</v>
      </c>
      <c r="D49" s="170" t="s">
        <v>35</v>
      </c>
      <c r="E49" s="148"/>
      <c r="F49" s="146"/>
      <c r="G49" s="146"/>
      <c r="H49" s="146"/>
      <c r="I49" s="147"/>
      <c r="J49" s="146"/>
      <c r="K49" s="146"/>
      <c r="L49" s="146"/>
      <c r="M49" s="146"/>
      <c r="N49" s="146"/>
      <c r="O49" s="146"/>
      <c r="P49" s="147"/>
      <c r="Q49" s="146"/>
      <c r="R49" s="147"/>
      <c r="S49" s="146"/>
      <c r="T49" s="146"/>
      <c r="U49" s="146"/>
      <c r="V49" s="147"/>
      <c r="W49" s="147"/>
      <c r="X49" s="146"/>
      <c r="Y49" s="146"/>
      <c r="Z49" s="146"/>
      <c r="AA49" s="146"/>
      <c r="AB49" s="146"/>
      <c r="AC49" s="146"/>
      <c r="AD49" s="147"/>
      <c r="AE49" s="146"/>
      <c r="AF49" s="146"/>
      <c r="AG49" s="146"/>
      <c r="AH49" s="146"/>
      <c r="AI49" s="146"/>
      <c r="AJ49" s="4">
        <f t="shared" si="6"/>
        <v>0</v>
      </c>
      <c r="AK49" s="4">
        <f t="shared" si="7"/>
        <v>0</v>
      </c>
      <c r="AL49" s="4">
        <f t="shared" si="8"/>
        <v>0</v>
      </c>
    </row>
    <row r="50" spans="1:43" s="50" customFormat="1" ht="30" customHeight="1">
      <c r="A50" s="169">
        <v>42</v>
      </c>
      <c r="B50" s="144" t="s">
        <v>512</v>
      </c>
      <c r="C50" s="144" t="s">
        <v>513</v>
      </c>
      <c r="D50" s="144" t="s">
        <v>75</v>
      </c>
      <c r="E50" s="7"/>
      <c r="F50" s="8"/>
      <c r="G50" s="8"/>
      <c r="H50" s="8"/>
      <c r="I50" s="83"/>
      <c r="J50" s="8"/>
      <c r="K50" s="8"/>
      <c r="L50" s="8"/>
      <c r="M50" s="8"/>
      <c r="N50" s="8"/>
      <c r="O50" s="8"/>
      <c r="P50" s="83"/>
      <c r="Q50" s="8"/>
      <c r="R50" s="83"/>
      <c r="S50" s="8"/>
      <c r="T50" s="8"/>
      <c r="U50" s="8"/>
      <c r="V50" s="83"/>
      <c r="W50" s="83"/>
      <c r="X50" s="8"/>
      <c r="Y50" s="8"/>
      <c r="Z50" s="8"/>
      <c r="AA50" s="8"/>
      <c r="AB50" s="8"/>
      <c r="AC50" s="8"/>
      <c r="AD50" s="83"/>
      <c r="AE50" s="8"/>
      <c r="AF50" s="8"/>
      <c r="AG50" s="8"/>
      <c r="AH50" s="8"/>
      <c r="AI50" s="8"/>
      <c r="AJ50" s="4">
        <f t="shared" si="3"/>
        <v>0</v>
      </c>
      <c r="AK50" s="4">
        <f t="shared" si="4"/>
        <v>0</v>
      </c>
      <c r="AL50" s="4">
        <f t="shared" si="5"/>
        <v>0</v>
      </c>
    </row>
    <row r="51" spans="1:43" s="50" customFormat="1" ht="30" customHeight="1">
      <c r="A51" s="169">
        <v>43</v>
      </c>
      <c r="B51" s="144" t="s">
        <v>514</v>
      </c>
      <c r="C51" s="144" t="s">
        <v>42</v>
      </c>
      <c r="D51" s="144" t="s">
        <v>515</v>
      </c>
      <c r="E51" s="7"/>
      <c r="F51" s="8"/>
      <c r="G51" s="8"/>
      <c r="H51" s="8"/>
      <c r="I51" s="83"/>
      <c r="J51" s="8"/>
      <c r="K51" s="8"/>
      <c r="L51" s="8"/>
      <c r="M51" s="8"/>
      <c r="N51" s="8"/>
      <c r="O51" s="8"/>
      <c r="P51" s="83"/>
      <c r="Q51" s="8"/>
      <c r="R51" s="83"/>
      <c r="S51" s="8"/>
      <c r="T51" s="8"/>
      <c r="U51" s="8"/>
      <c r="V51" s="83"/>
      <c r="W51" s="83"/>
      <c r="X51" s="8"/>
      <c r="Y51" s="8"/>
      <c r="Z51" s="8"/>
      <c r="AA51" s="8"/>
      <c r="AB51" s="8"/>
      <c r="AC51" s="8"/>
      <c r="AD51" s="83"/>
      <c r="AE51" s="8"/>
      <c r="AF51" s="8"/>
      <c r="AG51" s="8"/>
      <c r="AH51" s="8"/>
      <c r="AI51" s="8"/>
      <c r="AJ51" s="4">
        <f t="shared" si="3"/>
        <v>0</v>
      </c>
      <c r="AK51" s="4">
        <f t="shared" si="4"/>
        <v>0</v>
      </c>
      <c r="AL51" s="4">
        <f t="shared" si="5"/>
        <v>0</v>
      </c>
      <c r="AM51" s="180"/>
      <c r="AN51" s="181"/>
    </row>
    <row r="52" spans="1:43" s="50" customFormat="1" ht="30" customHeight="1">
      <c r="A52" s="63"/>
      <c r="B52" s="43"/>
      <c r="C52" s="5"/>
      <c r="D52" s="6"/>
      <c r="E52" s="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7"/>
      <c r="AJ52" s="63">
        <f>SUM(AJ9:AJ51)</f>
        <v>41</v>
      </c>
      <c r="AK52" s="63">
        <f>SUM(AK9:AK51)</f>
        <v>7</v>
      </c>
      <c r="AL52" s="63">
        <f>SUM(AL9:AL51)</f>
        <v>3</v>
      </c>
      <c r="AM52" s="62"/>
      <c r="AN52" s="62"/>
    </row>
    <row r="53" spans="1:43" s="50" customFormat="1" ht="30" customHeight="1">
      <c r="A53" s="63"/>
      <c r="B53" s="66"/>
      <c r="C53" s="66"/>
      <c r="D53" s="66"/>
      <c r="E53" s="6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62"/>
      <c r="AN53" s="62"/>
    </row>
    <row r="54" spans="1:43" s="50" customFormat="1" ht="30" customHeight="1">
      <c r="A54" s="63"/>
      <c r="B54" s="11"/>
      <c r="C54" s="12"/>
      <c r="D54" s="12"/>
      <c r="E54" s="1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0"/>
      <c r="AJ54" s="44" t="s">
        <v>18</v>
      </c>
      <c r="AK54" s="44" t="s">
        <v>19</v>
      </c>
      <c r="AL54" s="44" t="s">
        <v>20</v>
      </c>
      <c r="AM54" s="54" t="s">
        <v>21</v>
      </c>
      <c r="AN54" s="54" t="s">
        <v>22</v>
      </c>
      <c r="AO54" s="54" t="s">
        <v>23</v>
      </c>
      <c r="AP54" s="62"/>
      <c r="AQ54" s="62"/>
    </row>
    <row r="55" spans="1:43" s="50" customFormat="1" ht="30" customHeight="1">
      <c r="A55" s="63" t="s">
        <v>5</v>
      </c>
      <c r="B55" s="114"/>
      <c r="C55" s="174" t="s">
        <v>7</v>
      </c>
      <c r="D55" s="175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1" t="s">
        <v>24</v>
      </c>
      <c r="AK55" s="31" t="s">
        <v>25</v>
      </c>
      <c r="AL55" s="31" t="s">
        <v>26</v>
      </c>
      <c r="AM55" s="31" t="s">
        <v>27</v>
      </c>
      <c r="AN55" s="55" t="s">
        <v>28</v>
      </c>
      <c r="AO55" s="55" t="s">
        <v>29</v>
      </c>
      <c r="AP55" s="62"/>
      <c r="AQ55" s="62"/>
    </row>
    <row r="56" spans="1:43" s="50" customFormat="1" ht="30" customHeight="1">
      <c r="A56" s="169">
        <v>1</v>
      </c>
      <c r="B56" s="144" t="s">
        <v>451</v>
      </c>
      <c r="C56" s="144" t="s">
        <v>452</v>
      </c>
      <c r="D56" s="144" t="s">
        <v>79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>COUNTIF(E56:AI56,"BT")</f>
        <v>0</v>
      </c>
      <c r="AK56" s="33">
        <f>COUNTIF(F56:AJ56,"D")</f>
        <v>0</v>
      </c>
      <c r="AL56" s="33">
        <f>COUNTIF(G56:AK56,"ĐP")</f>
        <v>0</v>
      </c>
      <c r="AM56" s="33">
        <f t="shared" ref="AM56:AM60" si="9">COUNTIF(H65:AL65,"CT")</f>
        <v>0</v>
      </c>
      <c r="AN56" s="33">
        <f t="shared" ref="AN56:AN69" si="10">COUNTIF(I56:AM56,"HT")</f>
        <v>0</v>
      </c>
      <c r="AO56" s="33">
        <f t="shared" ref="AO56:AO69" si="11">COUNTIF(J56:AN56,"VK")</f>
        <v>0</v>
      </c>
      <c r="AP56" s="62"/>
      <c r="AQ56" s="62"/>
    </row>
    <row r="57" spans="1:43" s="50" customFormat="1" ht="30" customHeight="1">
      <c r="A57" s="169">
        <v>2</v>
      </c>
      <c r="B57" s="144" t="s">
        <v>453</v>
      </c>
      <c r="C57" s="144" t="s">
        <v>454</v>
      </c>
      <c r="D57" s="144" t="s">
        <v>89</v>
      </c>
      <c r="E57" s="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33">
        <f t="shared" ref="AJ57:AJ69" si="12">COUNTIF(E57:AI57,"BT")</f>
        <v>0</v>
      </c>
      <c r="AK57" s="33">
        <f t="shared" ref="AK57:AK99" si="13">COUNTIF(F57:AJ57,"D")</f>
        <v>0</v>
      </c>
      <c r="AL57" s="33">
        <f t="shared" ref="AL57:AL99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62"/>
      <c r="AQ57" s="62"/>
    </row>
    <row r="58" spans="1:43" s="50" customFormat="1" ht="30" customHeight="1">
      <c r="A58" s="169">
        <v>3</v>
      </c>
      <c r="B58" s="144" t="s">
        <v>455</v>
      </c>
      <c r="C58" s="144" t="s">
        <v>64</v>
      </c>
      <c r="D58" s="144" t="s">
        <v>61</v>
      </c>
      <c r="E58" s="1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62"/>
      <c r="AQ58" s="62"/>
    </row>
    <row r="59" spans="1:43" s="50" customFormat="1" ht="30" customHeight="1">
      <c r="A59" s="169">
        <v>4</v>
      </c>
      <c r="B59" s="144" t="s">
        <v>656</v>
      </c>
      <c r="C59" s="144" t="s">
        <v>657</v>
      </c>
      <c r="D59" s="144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62"/>
      <c r="AQ59" s="62"/>
    </row>
    <row r="60" spans="1:43" s="50" customFormat="1" ht="30" customHeight="1">
      <c r="A60" s="169">
        <v>5</v>
      </c>
      <c r="B60" s="144" t="s">
        <v>456</v>
      </c>
      <c r="C60" s="144" t="s">
        <v>108</v>
      </c>
      <c r="D60" s="144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180"/>
      <c r="AQ60" s="181"/>
    </row>
    <row r="61" spans="1:43" s="50" customFormat="1" ht="30" customHeight="1">
      <c r="A61" s="169">
        <v>6</v>
      </c>
      <c r="B61" s="144" t="s">
        <v>457</v>
      </c>
      <c r="C61" s="144" t="s">
        <v>458</v>
      </c>
      <c r="D61" s="144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ref="AM61:AM66" si="15">COUNTIF(H93:AL93,"CT")</f>
        <v>0</v>
      </c>
      <c r="AN61" s="33">
        <f t="shared" si="10"/>
        <v>0</v>
      </c>
      <c r="AO61" s="33">
        <f t="shared" si="11"/>
        <v>0</v>
      </c>
    </row>
    <row r="62" spans="1:43" s="50" customFormat="1" ht="30" customHeight="1">
      <c r="A62" s="169">
        <v>7</v>
      </c>
      <c r="B62" s="144" t="s">
        <v>459</v>
      </c>
      <c r="C62" s="144" t="s">
        <v>460</v>
      </c>
      <c r="D62" s="144" t="s">
        <v>236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15"/>
        <v>0</v>
      </c>
      <c r="AN62" s="33">
        <f t="shared" si="10"/>
        <v>0</v>
      </c>
      <c r="AO62" s="33">
        <f t="shared" si="11"/>
        <v>0</v>
      </c>
    </row>
    <row r="63" spans="1:43" s="50" customFormat="1" ht="30" customHeight="1">
      <c r="A63" s="169">
        <v>8</v>
      </c>
      <c r="B63" s="144" t="s">
        <v>661</v>
      </c>
      <c r="C63" s="144" t="s">
        <v>39</v>
      </c>
      <c r="D63" s="144" t="s">
        <v>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15"/>
        <v>0</v>
      </c>
      <c r="AN63" s="33">
        <f t="shared" si="10"/>
        <v>0</v>
      </c>
      <c r="AO63" s="33">
        <f t="shared" si="11"/>
        <v>0</v>
      </c>
    </row>
    <row r="64" spans="1:43" s="50" customFormat="1" ht="30" customHeight="1">
      <c r="A64" s="169">
        <v>9</v>
      </c>
      <c r="B64" s="144" t="s">
        <v>662</v>
      </c>
      <c r="C64" s="144" t="s">
        <v>42</v>
      </c>
      <c r="D64" s="144" t="s">
        <v>543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15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10</v>
      </c>
      <c r="B65" s="144" t="s">
        <v>461</v>
      </c>
      <c r="C65" s="144" t="s">
        <v>462</v>
      </c>
      <c r="D65" s="144" t="s">
        <v>90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2"/>
        <v>0</v>
      </c>
      <c r="AK65" s="33">
        <f t="shared" si="13"/>
        <v>0</v>
      </c>
      <c r="AL65" s="33">
        <f t="shared" si="14"/>
        <v>0</v>
      </c>
      <c r="AM65" s="33">
        <f t="shared" si="15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11</v>
      </c>
      <c r="B66" s="144" t="s">
        <v>463</v>
      </c>
      <c r="C66" s="144" t="s">
        <v>464</v>
      </c>
      <c r="D66" s="144" t="s">
        <v>465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2"/>
        <v>0</v>
      </c>
      <c r="AK66" s="33">
        <f t="shared" si="13"/>
        <v>0</v>
      </c>
      <c r="AL66" s="33">
        <f t="shared" si="14"/>
        <v>0</v>
      </c>
      <c r="AM66" s="33">
        <f t="shared" si="15"/>
        <v>0</v>
      </c>
      <c r="AN66" s="33">
        <f t="shared" si="10"/>
        <v>0</v>
      </c>
      <c r="AO66" s="33">
        <f t="shared" si="11"/>
        <v>0</v>
      </c>
    </row>
    <row r="67" spans="1:41" s="50" customFormat="1" ht="30" customHeight="1">
      <c r="A67" s="169">
        <v>12</v>
      </c>
      <c r="B67" s="144" t="s">
        <v>466</v>
      </c>
      <c r="C67" s="144" t="s">
        <v>101</v>
      </c>
      <c r="D67" s="144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2"/>
        <v>0</v>
      </c>
      <c r="AK67" s="33">
        <f t="shared" si="13"/>
        <v>0</v>
      </c>
      <c r="AL67" s="33">
        <f t="shared" si="14"/>
        <v>0</v>
      </c>
      <c r="AM67" s="33">
        <f t="shared" ref="AM67:AM69" si="16">COUNTIF(H99:AL99,"CT")</f>
        <v>0</v>
      </c>
      <c r="AN67" s="33">
        <f t="shared" si="10"/>
        <v>0</v>
      </c>
      <c r="AO67" s="33">
        <f t="shared" si="11"/>
        <v>0</v>
      </c>
    </row>
    <row r="68" spans="1:41" s="50" customFormat="1" ht="30" customHeight="1">
      <c r="A68" s="169">
        <v>13</v>
      </c>
      <c r="B68" s="144" t="s">
        <v>467</v>
      </c>
      <c r="C68" s="144" t="s">
        <v>468</v>
      </c>
      <c r="D68" s="144" t="s">
        <v>30</v>
      </c>
      <c r="E68" s="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3">
        <f t="shared" si="12"/>
        <v>0</v>
      </c>
      <c r="AK68" s="33">
        <f t="shared" si="13"/>
        <v>0</v>
      </c>
      <c r="AL68" s="33">
        <f t="shared" si="14"/>
        <v>0</v>
      </c>
      <c r="AM68" s="33">
        <f t="shared" si="16"/>
        <v>0</v>
      </c>
      <c r="AN68" s="33">
        <f t="shared" si="10"/>
        <v>0</v>
      </c>
      <c r="AO68" s="33">
        <f t="shared" si="11"/>
        <v>0</v>
      </c>
    </row>
    <row r="69" spans="1:41" s="50" customFormat="1" ht="30" customHeight="1">
      <c r="A69" s="169">
        <v>14</v>
      </c>
      <c r="B69" s="144" t="s">
        <v>469</v>
      </c>
      <c r="C69" s="144" t="s">
        <v>101</v>
      </c>
      <c r="D69" s="144" t="s">
        <v>30</v>
      </c>
      <c r="E69" s="3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2"/>
        <v>0</v>
      </c>
      <c r="AK69" s="33">
        <f t="shared" si="13"/>
        <v>0</v>
      </c>
      <c r="AL69" s="33">
        <f t="shared" si="14"/>
        <v>0</v>
      </c>
      <c r="AM69" s="33">
        <f t="shared" si="16"/>
        <v>0</v>
      </c>
      <c r="AN69" s="33">
        <f t="shared" si="10"/>
        <v>0</v>
      </c>
      <c r="AO69" s="33">
        <f t="shared" si="11"/>
        <v>0</v>
      </c>
    </row>
    <row r="70" spans="1:41" s="50" customFormat="1" ht="30" customHeight="1">
      <c r="A70" s="169">
        <v>15</v>
      </c>
      <c r="B70" s="170" t="s">
        <v>470</v>
      </c>
      <c r="C70" s="170" t="s">
        <v>471</v>
      </c>
      <c r="D70" s="170" t="s">
        <v>30</v>
      </c>
      <c r="E70" s="171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ref="AJ70:AJ98" si="17">COUNTIF(E70:AI70,"BT")</f>
        <v>0</v>
      </c>
      <c r="AK70" s="33">
        <f t="shared" ref="AK70:AK98" si="18">COUNTIF(F70:AJ70,"D")</f>
        <v>0</v>
      </c>
      <c r="AL70" s="33">
        <f t="shared" ref="AL70:AL98" si="19">COUNTIF(G70:AK70,"ĐP")</f>
        <v>0</v>
      </c>
      <c r="AM70" s="33">
        <f t="shared" ref="AM70:AM98" si="20">COUNTIF(H102:AL102,"CT")</f>
        <v>0</v>
      </c>
      <c r="AN70" s="33">
        <f t="shared" ref="AN70:AN98" si="21">COUNTIF(I70:AM70,"HT")</f>
        <v>0</v>
      </c>
      <c r="AO70" s="33">
        <f t="shared" ref="AO70:AO98" si="22">COUNTIF(J70:AN70,"VK")</f>
        <v>0</v>
      </c>
    </row>
    <row r="71" spans="1:41" s="50" customFormat="1" ht="30" customHeight="1">
      <c r="A71" s="169">
        <v>16</v>
      </c>
      <c r="B71" s="170" t="s">
        <v>472</v>
      </c>
      <c r="C71" s="170" t="s">
        <v>95</v>
      </c>
      <c r="D71" s="170" t="s">
        <v>313</v>
      </c>
      <c r="E71" s="171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17"/>
        <v>0</v>
      </c>
      <c r="AK71" s="33">
        <f t="shared" si="18"/>
        <v>0</v>
      </c>
      <c r="AL71" s="33">
        <f t="shared" si="19"/>
        <v>0</v>
      </c>
      <c r="AM71" s="33">
        <f t="shared" si="20"/>
        <v>0</v>
      </c>
      <c r="AN71" s="33">
        <f t="shared" si="21"/>
        <v>0</v>
      </c>
      <c r="AO71" s="33">
        <f t="shared" si="22"/>
        <v>0</v>
      </c>
    </row>
    <row r="72" spans="1:41" s="50" customFormat="1" ht="30" customHeight="1">
      <c r="A72" s="169">
        <v>17</v>
      </c>
      <c r="B72" s="170" t="s">
        <v>473</v>
      </c>
      <c r="C72" s="170" t="s">
        <v>474</v>
      </c>
      <c r="D72" s="170" t="s">
        <v>313</v>
      </c>
      <c r="E72" s="171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3">
        <f t="shared" si="17"/>
        <v>0</v>
      </c>
      <c r="AK72" s="33">
        <f t="shared" si="18"/>
        <v>0</v>
      </c>
      <c r="AL72" s="33">
        <f t="shared" si="19"/>
        <v>0</v>
      </c>
      <c r="AM72" s="33">
        <f t="shared" si="20"/>
        <v>0</v>
      </c>
      <c r="AN72" s="33">
        <f t="shared" si="21"/>
        <v>0</v>
      </c>
      <c r="AO72" s="33">
        <f t="shared" si="22"/>
        <v>0</v>
      </c>
    </row>
    <row r="73" spans="1:41" s="50" customFormat="1" ht="30" customHeight="1">
      <c r="A73" s="169">
        <v>18</v>
      </c>
      <c r="B73" s="170" t="s">
        <v>475</v>
      </c>
      <c r="C73" s="170" t="s">
        <v>476</v>
      </c>
      <c r="D73" s="170" t="s">
        <v>52</v>
      </c>
      <c r="E73" s="171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3">
        <f t="shared" si="17"/>
        <v>0</v>
      </c>
      <c r="AK73" s="33">
        <f t="shared" si="18"/>
        <v>0</v>
      </c>
      <c r="AL73" s="33">
        <f t="shared" si="19"/>
        <v>0</v>
      </c>
      <c r="AM73" s="33">
        <f t="shared" si="20"/>
        <v>0</v>
      </c>
      <c r="AN73" s="33">
        <f t="shared" si="21"/>
        <v>0</v>
      </c>
      <c r="AO73" s="33">
        <f t="shared" si="22"/>
        <v>0</v>
      </c>
    </row>
    <row r="74" spans="1:41" s="50" customFormat="1" ht="30" customHeight="1">
      <c r="A74" s="169">
        <v>19</v>
      </c>
      <c r="B74" s="170" t="s">
        <v>477</v>
      </c>
      <c r="C74" s="170" t="s">
        <v>478</v>
      </c>
      <c r="D74" s="170" t="s">
        <v>72</v>
      </c>
      <c r="E74" s="171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3">
        <f t="shared" si="17"/>
        <v>0</v>
      </c>
      <c r="AK74" s="33">
        <f t="shared" si="18"/>
        <v>0</v>
      </c>
      <c r="AL74" s="33">
        <f t="shared" si="19"/>
        <v>0</v>
      </c>
      <c r="AM74" s="33">
        <f t="shared" si="20"/>
        <v>0</v>
      </c>
      <c r="AN74" s="33">
        <f t="shared" si="21"/>
        <v>0</v>
      </c>
      <c r="AO74" s="33">
        <f t="shared" si="22"/>
        <v>0</v>
      </c>
    </row>
    <row r="75" spans="1:41" s="50" customFormat="1" ht="30" customHeight="1">
      <c r="A75" s="169">
        <v>20</v>
      </c>
      <c r="B75" s="170" t="s">
        <v>479</v>
      </c>
      <c r="C75" s="170" t="s">
        <v>480</v>
      </c>
      <c r="D75" s="170" t="s">
        <v>72</v>
      </c>
      <c r="E75" s="171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3">
        <f t="shared" si="17"/>
        <v>0</v>
      </c>
      <c r="AK75" s="33">
        <f t="shared" si="18"/>
        <v>0</v>
      </c>
      <c r="AL75" s="33">
        <f t="shared" si="19"/>
        <v>0</v>
      </c>
      <c r="AM75" s="33">
        <f t="shared" si="20"/>
        <v>0</v>
      </c>
      <c r="AN75" s="33">
        <f t="shared" si="21"/>
        <v>0</v>
      </c>
      <c r="AO75" s="33">
        <f t="shared" si="22"/>
        <v>0</v>
      </c>
    </row>
    <row r="76" spans="1:41" s="50" customFormat="1" ht="30" customHeight="1">
      <c r="A76" s="169">
        <v>21</v>
      </c>
      <c r="B76" s="170" t="s">
        <v>481</v>
      </c>
      <c r="C76" s="170" t="s">
        <v>100</v>
      </c>
      <c r="D76" s="170" t="s">
        <v>72</v>
      </c>
      <c r="E76" s="171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3">
        <f t="shared" si="17"/>
        <v>0</v>
      </c>
      <c r="AK76" s="33">
        <f t="shared" si="18"/>
        <v>0</v>
      </c>
      <c r="AL76" s="33">
        <f t="shared" si="19"/>
        <v>0</v>
      </c>
      <c r="AM76" s="33">
        <f t="shared" si="20"/>
        <v>0</v>
      </c>
      <c r="AN76" s="33">
        <f t="shared" si="21"/>
        <v>0</v>
      </c>
      <c r="AO76" s="33">
        <f t="shared" si="22"/>
        <v>0</v>
      </c>
    </row>
    <row r="77" spans="1:41" s="50" customFormat="1" ht="30" customHeight="1">
      <c r="A77" s="169">
        <v>22</v>
      </c>
      <c r="B77" s="170" t="s">
        <v>670</v>
      </c>
      <c r="C77" s="170" t="s">
        <v>37</v>
      </c>
      <c r="D77" s="170" t="s">
        <v>671</v>
      </c>
      <c r="E77" s="171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3">
        <f t="shared" si="17"/>
        <v>0</v>
      </c>
      <c r="AK77" s="33">
        <f t="shared" si="18"/>
        <v>0</v>
      </c>
      <c r="AL77" s="33">
        <f t="shared" si="19"/>
        <v>0</v>
      </c>
      <c r="AM77" s="33">
        <f t="shared" si="20"/>
        <v>0</v>
      </c>
      <c r="AN77" s="33">
        <f t="shared" si="21"/>
        <v>0</v>
      </c>
      <c r="AO77" s="33">
        <f t="shared" si="22"/>
        <v>0</v>
      </c>
    </row>
    <row r="78" spans="1:41" s="50" customFormat="1" ht="30" customHeight="1">
      <c r="A78" s="169">
        <v>23</v>
      </c>
      <c r="B78" s="170" t="s">
        <v>672</v>
      </c>
      <c r="C78" s="170" t="s">
        <v>39</v>
      </c>
      <c r="D78" s="170" t="s">
        <v>62</v>
      </c>
      <c r="E78" s="171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3">
        <f t="shared" si="17"/>
        <v>0</v>
      </c>
      <c r="AK78" s="33">
        <f t="shared" si="18"/>
        <v>0</v>
      </c>
      <c r="AL78" s="33">
        <f t="shared" si="19"/>
        <v>0</v>
      </c>
      <c r="AM78" s="33">
        <f t="shared" si="20"/>
        <v>0</v>
      </c>
      <c r="AN78" s="33">
        <f t="shared" si="21"/>
        <v>0</v>
      </c>
      <c r="AO78" s="33">
        <f t="shared" si="22"/>
        <v>0</v>
      </c>
    </row>
    <row r="79" spans="1:41" s="50" customFormat="1" ht="30" customHeight="1">
      <c r="A79" s="169">
        <v>24</v>
      </c>
      <c r="B79" s="170" t="s">
        <v>482</v>
      </c>
      <c r="C79" s="170" t="s">
        <v>73</v>
      </c>
      <c r="D79" s="170" t="s">
        <v>62</v>
      </c>
      <c r="E79" s="171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3">
        <f t="shared" si="17"/>
        <v>0</v>
      </c>
      <c r="AK79" s="33">
        <f t="shared" si="18"/>
        <v>0</v>
      </c>
      <c r="AL79" s="33">
        <f t="shared" si="19"/>
        <v>0</v>
      </c>
      <c r="AM79" s="33">
        <f t="shared" si="20"/>
        <v>0</v>
      </c>
      <c r="AN79" s="33">
        <f t="shared" si="21"/>
        <v>0</v>
      </c>
      <c r="AO79" s="33">
        <f t="shared" si="22"/>
        <v>0</v>
      </c>
    </row>
    <row r="80" spans="1:41" s="50" customFormat="1" ht="30" customHeight="1">
      <c r="A80" s="169">
        <v>25</v>
      </c>
      <c r="B80" s="170" t="s">
        <v>483</v>
      </c>
      <c r="C80" s="170" t="s">
        <v>484</v>
      </c>
      <c r="D80" s="170" t="s">
        <v>104</v>
      </c>
      <c r="E80" s="171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3">
        <f t="shared" si="17"/>
        <v>0</v>
      </c>
      <c r="AK80" s="33">
        <f t="shared" si="18"/>
        <v>0</v>
      </c>
      <c r="AL80" s="33">
        <f t="shared" si="19"/>
        <v>0</v>
      </c>
      <c r="AM80" s="33">
        <f t="shared" si="20"/>
        <v>0</v>
      </c>
      <c r="AN80" s="33">
        <f t="shared" si="21"/>
        <v>0</v>
      </c>
      <c r="AO80" s="33">
        <f t="shared" si="22"/>
        <v>0</v>
      </c>
    </row>
    <row r="81" spans="1:41" s="50" customFormat="1" ht="30" customHeight="1">
      <c r="A81" s="169">
        <v>26</v>
      </c>
      <c r="B81" s="170" t="s">
        <v>485</v>
      </c>
      <c r="C81" s="170" t="s">
        <v>486</v>
      </c>
      <c r="D81" s="170" t="s">
        <v>487</v>
      </c>
      <c r="E81" s="171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3">
        <f t="shared" si="17"/>
        <v>0</v>
      </c>
      <c r="AK81" s="33">
        <f t="shared" si="18"/>
        <v>0</v>
      </c>
      <c r="AL81" s="33">
        <f t="shared" si="19"/>
        <v>0</v>
      </c>
      <c r="AM81" s="33">
        <f t="shared" si="20"/>
        <v>0</v>
      </c>
      <c r="AN81" s="33">
        <f t="shared" si="21"/>
        <v>0</v>
      </c>
      <c r="AO81" s="33">
        <f t="shared" si="22"/>
        <v>0</v>
      </c>
    </row>
    <row r="82" spans="1:41" s="50" customFormat="1" ht="30" customHeight="1">
      <c r="A82" s="169">
        <v>27</v>
      </c>
      <c r="B82" s="170" t="s">
        <v>488</v>
      </c>
      <c r="C82" s="170" t="s">
        <v>489</v>
      </c>
      <c r="D82" s="170" t="s">
        <v>13</v>
      </c>
      <c r="E82" s="171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3">
        <f t="shared" si="17"/>
        <v>0</v>
      </c>
      <c r="AK82" s="33">
        <f t="shared" si="18"/>
        <v>0</v>
      </c>
      <c r="AL82" s="33">
        <f t="shared" si="19"/>
        <v>0</v>
      </c>
      <c r="AM82" s="33">
        <f t="shared" si="20"/>
        <v>0</v>
      </c>
      <c r="AN82" s="33">
        <f t="shared" si="21"/>
        <v>0</v>
      </c>
      <c r="AO82" s="33">
        <f t="shared" si="22"/>
        <v>0</v>
      </c>
    </row>
    <row r="83" spans="1:41" s="50" customFormat="1" ht="30" customHeight="1">
      <c r="A83" s="169">
        <v>28</v>
      </c>
      <c r="B83" s="170" t="s">
        <v>490</v>
      </c>
      <c r="C83" s="170" t="s">
        <v>491</v>
      </c>
      <c r="D83" s="170" t="s">
        <v>13</v>
      </c>
      <c r="E83" s="171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3">
        <f t="shared" si="17"/>
        <v>0</v>
      </c>
      <c r="AK83" s="33">
        <f t="shared" si="18"/>
        <v>0</v>
      </c>
      <c r="AL83" s="33">
        <f t="shared" si="19"/>
        <v>0</v>
      </c>
      <c r="AM83" s="33">
        <f t="shared" si="20"/>
        <v>0</v>
      </c>
      <c r="AN83" s="33">
        <f t="shared" si="21"/>
        <v>0</v>
      </c>
      <c r="AO83" s="33">
        <f t="shared" si="22"/>
        <v>0</v>
      </c>
    </row>
    <row r="84" spans="1:41" s="50" customFormat="1" ht="30" customHeight="1">
      <c r="A84" s="169">
        <v>29</v>
      </c>
      <c r="B84" s="170" t="s">
        <v>492</v>
      </c>
      <c r="C84" s="170" t="s">
        <v>182</v>
      </c>
      <c r="D84" s="170" t="s">
        <v>44</v>
      </c>
      <c r="E84" s="171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3">
        <f t="shared" si="17"/>
        <v>0</v>
      </c>
      <c r="AK84" s="33">
        <f t="shared" si="18"/>
        <v>0</v>
      </c>
      <c r="AL84" s="33">
        <f t="shared" si="19"/>
        <v>0</v>
      </c>
      <c r="AM84" s="33">
        <f t="shared" si="20"/>
        <v>0</v>
      </c>
      <c r="AN84" s="33">
        <f t="shared" si="21"/>
        <v>0</v>
      </c>
      <c r="AO84" s="33">
        <f t="shared" si="22"/>
        <v>0</v>
      </c>
    </row>
    <row r="85" spans="1:41" s="50" customFormat="1" ht="30" customHeight="1">
      <c r="A85" s="169">
        <v>30</v>
      </c>
      <c r="B85" s="170" t="s">
        <v>493</v>
      </c>
      <c r="C85" s="170" t="s">
        <v>73</v>
      </c>
      <c r="D85" s="170" t="s">
        <v>79</v>
      </c>
      <c r="E85" s="171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3">
        <f t="shared" si="17"/>
        <v>0</v>
      </c>
      <c r="AK85" s="33">
        <f t="shared" si="18"/>
        <v>0</v>
      </c>
      <c r="AL85" s="33">
        <f t="shared" si="19"/>
        <v>0</v>
      </c>
      <c r="AM85" s="33">
        <f t="shared" si="20"/>
        <v>0</v>
      </c>
      <c r="AN85" s="33">
        <f t="shared" si="21"/>
        <v>0</v>
      </c>
      <c r="AO85" s="33">
        <f t="shared" si="22"/>
        <v>0</v>
      </c>
    </row>
    <row r="86" spans="1:41" s="50" customFormat="1" ht="30" customHeight="1">
      <c r="A86" s="169">
        <v>31</v>
      </c>
      <c r="B86" s="170" t="s">
        <v>494</v>
      </c>
      <c r="C86" s="170" t="s">
        <v>495</v>
      </c>
      <c r="D86" s="170" t="s">
        <v>79</v>
      </c>
      <c r="E86" s="171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3">
        <f t="shared" si="17"/>
        <v>0</v>
      </c>
      <c r="AK86" s="33">
        <f t="shared" si="18"/>
        <v>0</v>
      </c>
      <c r="AL86" s="33">
        <f t="shared" si="19"/>
        <v>0</v>
      </c>
      <c r="AM86" s="33">
        <f t="shared" si="20"/>
        <v>0</v>
      </c>
      <c r="AN86" s="33">
        <f t="shared" si="21"/>
        <v>0</v>
      </c>
      <c r="AO86" s="33">
        <f t="shared" si="22"/>
        <v>0</v>
      </c>
    </row>
    <row r="87" spans="1:41" s="50" customFormat="1" ht="30" customHeight="1">
      <c r="A87" s="169">
        <v>32</v>
      </c>
      <c r="B87" s="170" t="s">
        <v>496</v>
      </c>
      <c r="C87" s="170" t="s">
        <v>497</v>
      </c>
      <c r="D87" s="170" t="s">
        <v>498</v>
      </c>
      <c r="E87" s="171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3">
        <f t="shared" si="17"/>
        <v>0</v>
      </c>
      <c r="AK87" s="33">
        <f t="shared" si="18"/>
        <v>0</v>
      </c>
      <c r="AL87" s="33">
        <f t="shared" si="19"/>
        <v>0</v>
      </c>
      <c r="AM87" s="33">
        <f t="shared" si="20"/>
        <v>0</v>
      </c>
      <c r="AN87" s="33">
        <f t="shared" si="21"/>
        <v>0</v>
      </c>
      <c r="AO87" s="33">
        <f t="shared" si="22"/>
        <v>0</v>
      </c>
    </row>
    <row r="88" spans="1:41" s="50" customFormat="1" ht="30" customHeight="1">
      <c r="A88" s="169">
        <v>33</v>
      </c>
      <c r="B88" s="170" t="s">
        <v>679</v>
      </c>
      <c r="C88" s="170" t="s">
        <v>58</v>
      </c>
      <c r="D88" s="170" t="s">
        <v>54</v>
      </c>
      <c r="E88" s="171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33">
        <f t="shared" si="17"/>
        <v>0</v>
      </c>
      <c r="AK88" s="33">
        <f t="shared" si="18"/>
        <v>0</v>
      </c>
      <c r="AL88" s="33">
        <f t="shared" si="19"/>
        <v>0</v>
      </c>
      <c r="AM88" s="33">
        <f t="shared" si="20"/>
        <v>0</v>
      </c>
      <c r="AN88" s="33">
        <f t="shared" si="21"/>
        <v>0</v>
      </c>
      <c r="AO88" s="33">
        <f t="shared" si="22"/>
        <v>0</v>
      </c>
    </row>
    <row r="89" spans="1:41" s="50" customFormat="1" ht="30" customHeight="1">
      <c r="A89" s="169">
        <v>34</v>
      </c>
      <c r="B89" s="170" t="s">
        <v>499</v>
      </c>
      <c r="C89" s="170" t="s">
        <v>500</v>
      </c>
      <c r="D89" s="170" t="s">
        <v>55</v>
      </c>
      <c r="E89" s="171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33">
        <f t="shared" si="17"/>
        <v>0</v>
      </c>
      <c r="AK89" s="33">
        <f t="shared" si="18"/>
        <v>0</v>
      </c>
      <c r="AL89" s="33">
        <f t="shared" si="19"/>
        <v>0</v>
      </c>
      <c r="AM89" s="33">
        <f t="shared" si="20"/>
        <v>0</v>
      </c>
      <c r="AN89" s="33">
        <f t="shared" si="21"/>
        <v>0</v>
      </c>
      <c r="AO89" s="33">
        <f t="shared" si="22"/>
        <v>0</v>
      </c>
    </row>
    <row r="90" spans="1:41" s="50" customFormat="1" ht="30" customHeight="1">
      <c r="A90" s="169">
        <v>35</v>
      </c>
      <c r="B90" s="170" t="s">
        <v>501</v>
      </c>
      <c r="C90" s="170" t="s">
        <v>37</v>
      </c>
      <c r="D90" s="170" t="s">
        <v>82</v>
      </c>
      <c r="E90" s="171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33">
        <f t="shared" si="17"/>
        <v>0</v>
      </c>
      <c r="AK90" s="33">
        <f t="shared" si="18"/>
        <v>0</v>
      </c>
      <c r="AL90" s="33">
        <f t="shared" si="19"/>
        <v>0</v>
      </c>
      <c r="AM90" s="33">
        <f t="shared" si="20"/>
        <v>0</v>
      </c>
      <c r="AN90" s="33">
        <f t="shared" si="21"/>
        <v>0</v>
      </c>
      <c r="AO90" s="33">
        <f t="shared" si="22"/>
        <v>0</v>
      </c>
    </row>
    <row r="91" spans="1:41" s="50" customFormat="1" ht="30" customHeight="1">
      <c r="A91" s="169">
        <v>36</v>
      </c>
      <c r="B91" s="170" t="s">
        <v>502</v>
      </c>
      <c r="C91" s="170" t="s">
        <v>47</v>
      </c>
      <c r="D91" s="170" t="s">
        <v>503</v>
      </c>
      <c r="E91" s="17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33">
        <f t="shared" si="17"/>
        <v>0</v>
      </c>
      <c r="AK91" s="33">
        <f t="shared" si="18"/>
        <v>0</v>
      </c>
      <c r="AL91" s="33">
        <f t="shared" si="19"/>
        <v>0</v>
      </c>
      <c r="AM91" s="33">
        <f t="shared" si="20"/>
        <v>0</v>
      </c>
      <c r="AN91" s="33">
        <f t="shared" si="21"/>
        <v>0</v>
      </c>
      <c r="AO91" s="33">
        <f t="shared" si="22"/>
        <v>0</v>
      </c>
    </row>
    <row r="92" spans="1:41" s="50" customFormat="1" ht="30" customHeight="1">
      <c r="A92" s="169">
        <v>37</v>
      </c>
      <c r="B92" s="170" t="s">
        <v>504</v>
      </c>
      <c r="C92" s="170" t="s">
        <v>70</v>
      </c>
      <c r="D92" s="170" t="s">
        <v>14</v>
      </c>
      <c r="E92" s="171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33">
        <f t="shared" si="17"/>
        <v>0</v>
      </c>
      <c r="AK92" s="33">
        <f t="shared" si="18"/>
        <v>0</v>
      </c>
      <c r="AL92" s="33">
        <f t="shared" si="19"/>
        <v>0</v>
      </c>
      <c r="AM92" s="33">
        <f t="shared" si="20"/>
        <v>0</v>
      </c>
      <c r="AN92" s="33">
        <f t="shared" si="21"/>
        <v>0</v>
      </c>
      <c r="AO92" s="33">
        <f t="shared" si="22"/>
        <v>0</v>
      </c>
    </row>
    <row r="93" spans="1:41" s="50" customFormat="1" ht="30" customHeight="1">
      <c r="A93" s="169">
        <v>38</v>
      </c>
      <c r="B93" s="144" t="s">
        <v>505</v>
      </c>
      <c r="C93" s="144" t="s">
        <v>201</v>
      </c>
      <c r="D93" s="144" t="s">
        <v>15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3">
        <f t="shared" si="17"/>
        <v>0</v>
      </c>
      <c r="AK93" s="33">
        <f t="shared" si="18"/>
        <v>0</v>
      </c>
      <c r="AL93" s="33">
        <f t="shared" si="19"/>
        <v>0</v>
      </c>
      <c r="AM93" s="33">
        <f t="shared" si="20"/>
        <v>0</v>
      </c>
      <c r="AN93" s="33">
        <f t="shared" si="21"/>
        <v>0</v>
      </c>
      <c r="AO93" s="33">
        <f t="shared" si="22"/>
        <v>0</v>
      </c>
    </row>
    <row r="94" spans="1:41" s="50" customFormat="1" ht="30" customHeight="1">
      <c r="A94" s="169">
        <v>39</v>
      </c>
      <c r="B94" s="144" t="s">
        <v>506</v>
      </c>
      <c r="C94" s="144" t="s">
        <v>58</v>
      </c>
      <c r="D94" s="144" t="s">
        <v>507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3">
        <f t="shared" si="17"/>
        <v>0</v>
      </c>
      <c r="AK94" s="33">
        <f t="shared" si="18"/>
        <v>0</v>
      </c>
      <c r="AL94" s="33">
        <f t="shared" si="19"/>
        <v>0</v>
      </c>
      <c r="AM94" s="33">
        <f t="shared" si="20"/>
        <v>0</v>
      </c>
      <c r="AN94" s="33">
        <f t="shared" si="21"/>
        <v>0</v>
      </c>
      <c r="AO94" s="33">
        <f t="shared" si="22"/>
        <v>0</v>
      </c>
    </row>
    <row r="95" spans="1:41" s="50" customFormat="1" ht="30" customHeight="1">
      <c r="A95" s="169">
        <v>40</v>
      </c>
      <c r="B95" s="144" t="s">
        <v>508</v>
      </c>
      <c r="C95" s="144" t="s">
        <v>509</v>
      </c>
      <c r="D95" s="144" t="s">
        <v>91</v>
      </c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3">
        <f t="shared" si="17"/>
        <v>0</v>
      </c>
      <c r="AK95" s="33">
        <f t="shared" si="18"/>
        <v>0</v>
      </c>
      <c r="AL95" s="33">
        <f t="shared" si="19"/>
        <v>0</v>
      </c>
      <c r="AM95" s="33">
        <f t="shared" si="20"/>
        <v>0</v>
      </c>
      <c r="AN95" s="33">
        <f t="shared" si="21"/>
        <v>0</v>
      </c>
      <c r="AO95" s="33">
        <f t="shared" si="22"/>
        <v>0</v>
      </c>
    </row>
    <row r="96" spans="1:41" s="50" customFormat="1" ht="30" customHeight="1">
      <c r="A96" s="169">
        <v>41</v>
      </c>
      <c r="B96" s="144" t="s">
        <v>510</v>
      </c>
      <c r="C96" s="144" t="s">
        <v>511</v>
      </c>
      <c r="D96" s="144" t="s">
        <v>35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3">
        <f t="shared" si="17"/>
        <v>0</v>
      </c>
      <c r="AK96" s="33">
        <f t="shared" si="18"/>
        <v>0</v>
      </c>
      <c r="AL96" s="33">
        <f t="shared" si="19"/>
        <v>0</v>
      </c>
      <c r="AM96" s="33">
        <f t="shared" si="20"/>
        <v>0</v>
      </c>
      <c r="AN96" s="33">
        <f t="shared" si="21"/>
        <v>0</v>
      </c>
      <c r="AO96" s="33">
        <f t="shared" si="22"/>
        <v>0</v>
      </c>
    </row>
    <row r="97" spans="1:41" s="50" customFormat="1" ht="30" customHeight="1">
      <c r="A97" s="169">
        <v>42</v>
      </c>
      <c r="B97" s="144" t="s">
        <v>512</v>
      </c>
      <c r="C97" s="144" t="s">
        <v>513</v>
      </c>
      <c r="D97" s="144" t="s">
        <v>75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3">
        <f t="shared" si="17"/>
        <v>0</v>
      </c>
      <c r="AK97" s="33">
        <f t="shared" si="18"/>
        <v>0</v>
      </c>
      <c r="AL97" s="33">
        <f t="shared" si="19"/>
        <v>0</v>
      </c>
      <c r="AM97" s="33">
        <f t="shared" si="20"/>
        <v>0</v>
      </c>
      <c r="AN97" s="33">
        <f t="shared" si="21"/>
        <v>0</v>
      </c>
      <c r="AO97" s="33">
        <f t="shared" si="22"/>
        <v>0</v>
      </c>
    </row>
    <row r="98" spans="1:41" s="50" customFormat="1" ht="30" customHeight="1">
      <c r="A98" s="169">
        <v>43</v>
      </c>
      <c r="B98" s="144" t="s">
        <v>514</v>
      </c>
      <c r="C98" s="144" t="s">
        <v>42</v>
      </c>
      <c r="D98" s="144" t="s">
        <v>515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3">
        <f t="shared" si="17"/>
        <v>0</v>
      </c>
      <c r="AK98" s="33">
        <f t="shared" si="18"/>
        <v>0</v>
      </c>
      <c r="AL98" s="33">
        <f t="shared" si="19"/>
        <v>0</v>
      </c>
      <c r="AM98" s="33">
        <f t="shared" si="20"/>
        <v>0</v>
      </c>
      <c r="AN98" s="33">
        <f t="shared" si="21"/>
        <v>0</v>
      </c>
      <c r="AO98" s="33">
        <f t="shared" si="22"/>
        <v>0</v>
      </c>
    </row>
    <row r="99" spans="1:41">
      <c r="A99" s="65" t="s">
        <v>16</v>
      </c>
      <c r="B99" s="144"/>
      <c r="C99" s="144"/>
      <c r="D99" s="144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3">
        <f>COUNTIF(E99:AI99,"BT")</f>
        <v>0</v>
      </c>
      <c r="AK99" s="33">
        <f t="shared" si="13"/>
        <v>0</v>
      </c>
      <c r="AL99" s="33">
        <f t="shared" si="14"/>
        <v>0</v>
      </c>
      <c r="AM99" s="63">
        <f>SUM(AM54:AM98)</f>
        <v>0</v>
      </c>
      <c r="AN99" s="63">
        <f>SUM(AN54:AN98)</f>
        <v>0</v>
      </c>
      <c r="AO99" s="63">
        <f>SUM(AO54:AO98)</f>
        <v>0</v>
      </c>
    </row>
    <row r="100" spans="1:41">
      <c r="C100" s="58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41">
      <c r="C101" s="173"/>
      <c r="D101" s="173"/>
      <c r="F101" s="58"/>
      <c r="G101" s="58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spans="1:41">
      <c r="C102" s="58"/>
      <c r="D102" s="58"/>
      <c r="E102" s="58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spans="1:41">
      <c r="C103" s="173"/>
      <c r="D103" s="173"/>
      <c r="E103" s="173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spans="1:41">
      <c r="C104" s="173"/>
      <c r="D104" s="173"/>
    </row>
  </sheetData>
  <mergeCells count="15">
    <mergeCell ref="AM51:AN51"/>
    <mergeCell ref="AP60:AQ60"/>
    <mergeCell ref="A5:AL5"/>
    <mergeCell ref="AF6:AK6"/>
    <mergeCell ref="C8:D8"/>
    <mergeCell ref="Q1:AL1"/>
    <mergeCell ref="A2:P2"/>
    <mergeCell ref="Q2:AL2"/>
    <mergeCell ref="A4:AL4"/>
    <mergeCell ref="AM22:AN22"/>
    <mergeCell ref="C104:D104"/>
    <mergeCell ref="C103:E103"/>
    <mergeCell ref="C101:D101"/>
    <mergeCell ref="C55:D5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AF32" sqref="AF3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133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6" t="s">
        <v>348</v>
      </c>
      <c r="C9" s="159" t="s">
        <v>97</v>
      </c>
      <c r="D9" s="160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6" t="s">
        <v>350</v>
      </c>
      <c r="C10" s="159" t="s">
        <v>351</v>
      </c>
      <c r="D10" s="160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61" t="s">
        <v>352</v>
      </c>
      <c r="C11" s="162" t="s">
        <v>36</v>
      </c>
      <c r="D11" s="163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1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3" t="s">
        <v>279</v>
      </c>
      <c r="C12" s="164" t="s">
        <v>280</v>
      </c>
      <c r="D12" s="165" t="s">
        <v>98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8</v>
      </c>
      <c r="Q12" s="8" t="s">
        <v>8</v>
      </c>
      <c r="R12" s="8"/>
      <c r="S12" s="8" t="s">
        <v>8</v>
      </c>
      <c r="T12" s="8" t="s">
        <v>8</v>
      </c>
      <c r="U12" s="8" t="s">
        <v>8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5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61" t="s">
        <v>353</v>
      </c>
      <c r="C13" s="162" t="s">
        <v>354</v>
      </c>
      <c r="D13" s="163" t="s">
        <v>51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61" t="s">
        <v>355</v>
      </c>
      <c r="C14" s="162" t="s">
        <v>356</v>
      </c>
      <c r="D14" s="163" t="s">
        <v>90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61" t="s">
        <v>357</v>
      </c>
      <c r="C15" s="162" t="s">
        <v>358</v>
      </c>
      <c r="D15" s="163" t="s">
        <v>30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61" t="s">
        <v>359</v>
      </c>
      <c r="C16" s="162" t="s">
        <v>179</v>
      </c>
      <c r="D16" s="163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61" t="s">
        <v>360</v>
      </c>
      <c r="C17" s="162" t="s">
        <v>86</v>
      </c>
      <c r="D17" s="163" t="s">
        <v>112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 t="s">
        <v>9</v>
      </c>
      <c r="AE17" s="8" t="s">
        <v>9</v>
      </c>
      <c r="AF17" s="8"/>
      <c r="AG17" s="8"/>
      <c r="AH17" s="8"/>
      <c r="AI17" s="8"/>
      <c r="AJ17" s="74">
        <f t="shared" si="2"/>
        <v>0</v>
      </c>
      <c r="AK17" s="74">
        <f t="shared" si="0"/>
        <v>2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61" t="s">
        <v>361</v>
      </c>
      <c r="C18" s="162" t="s">
        <v>362</v>
      </c>
      <c r="D18" s="163" t="s">
        <v>52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61" t="s">
        <v>364</v>
      </c>
      <c r="C19" s="162" t="s">
        <v>365</v>
      </c>
      <c r="D19" s="163" t="s">
        <v>363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104">
        <v>12</v>
      </c>
      <c r="B20" s="161" t="s">
        <v>366</v>
      </c>
      <c r="C20" s="162" t="s">
        <v>367</v>
      </c>
      <c r="D20" s="163" t="s">
        <v>72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61" t="s">
        <v>368</v>
      </c>
      <c r="C21" s="162" t="s">
        <v>125</v>
      </c>
      <c r="D21" s="163" t="s">
        <v>74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61" t="s">
        <v>369</v>
      </c>
      <c r="C22" s="162" t="s">
        <v>370</v>
      </c>
      <c r="D22" s="163" t="s">
        <v>371</v>
      </c>
      <c r="E22" s="7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 t="s">
        <v>8</v>
      </c>
      <c r="S22" s="8"/>
      <c r="T22" s="8" t="s">
        <v>8</v>
      </c>
      <c r="U22" s="8"/>
      <c r="V22" s="8"/>
      <c r="W22" s="8"/>
      <c r="X22" s="8"/>
      <c r="Y22" s="8" t="s">
        <v>8</v>
      </c>
      <c r="Z22" s="8"/>
      <c r="AA22" s="8"/>
      <c r="AB22" s="8" t="s">
        <v>8</v>
      </c>
      <c r="AC22" s="8"/>
      <c r="AD22" s="8" t="s">
        <v>8</v>
      </c>
      <c r="AE22" s="8"/>
      <c r="AF22" s="8"/>
      <c r="AG22" s="8"/>
      <c r="AH22" s="8"/>
      <c r="AI22" s="8"/>
      <c r="AJ22" s="74">
        <f t="shared" si="2"/>
        <v>6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104">
        <v>15</v>
      </c>
      <c r="B23" s="161" t="s">
        <v>372</v>
      </c>
      <c r="C23" s="162" t="s">
        <v>118</v>
      </c>
      <c r="D23" s="163" t="s">
        <v>41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/>
      <c r="U23" s="8" t="s">
        <v>9</v>
      </c>
      <c r="V23" s="8"/>
      <c r="W23" s="8"/>
      <c r="X23" s="8"/>
      <c r="Y23" s="8"/>
      <c r="Z23" s="8"/>
      <c r="AA23" s="8"/>
      <c r="AB23" s="8"/>
      <c r="AC23" s="8"/>
      <c r="AD23" s="8" t="s">
        <v>8</v>
      </c>
      <c r="AE23" s="8"/>
      <c r="AF23" s="8"/>
      <c r="AG23" s="8"/>
      <c r="AH23" s="8"/>
      <c r="AI23" s="8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373</v>
      </c>
      <c r="C24" s="162" t="s">
        <v>42</v>
      </c>
      <c r="D24" s="163" t="s">
        <v>45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/>
      <c r="V24" s="8"/>
      <c r="W24" s="8"/>
      <c r="X24" s="8"/>
      <c r="Y24" s="8" t="s">
        <v>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2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66" t="s">
        <v>219</v>
      </c>
      <c r="C25" s="167" t="s">
        <v>119</v>
      </c>
      <c r="D25" s="168" t="s">
        <v>220</v>
      </c>
      <c r="E25" s="7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374</v>
      </c>
      <c r="C26" s="162" t="s">
        <v>375</v>
      </c>
      <c r="D26" s="163" t="s">
        <v>220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8</v>
      </c>
      <c r="Q26" s="8"/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66" t="s">
        <v>297</v>
      </c>
      <c r="C27" s="167" t="s">
        <v>298</v>
      </c>
      <c r="D27" s="16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61" t="s">
        <v>376</v>
      </c>
      <c r="C28" s="162" t="s">
        <v>377</v>
      </c>
      <c r="D28" s="163" t="s">
        <v>31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61" t="s">
        <v>378</v>
      </c>
      <c r="C29" s="162" t="s">
        <v>379</v>
      </c>
      <c r="D29" s="163" t="s">
        <v>166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61" t="s">
        <v>380</v>
      </c>
      <c r="C30" s="162" t="s">
        <v>381</v>
      </c>
      <c r="D30" s="163" t="s">
        <v>91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 t="s">
        <v>8</v>
      </c>
      <c r="R30" s="8" t="s">
        <v>8</v>
      </c>
      <c r="S30" s="8" t="s">
        <v>8</v>
      </c>
      <c r="T30" s="8" t="s">
        <v>8</v>
      </c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6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61" t="s">
        <v>382</v>
      </c>
      <c r="C31" s="162" t="s">
        <v>37</v>
      </c>
      <c r="D31" s="163" t="s">
        <v>85</v>
      </c>
      <c r="E31" s="7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61" t="s">
        <v>383</v>
      </c>
      <c r="C32" s="162" t="s">
        <v>42</v>
      </c>
      <c r="D32" s="163" t="s">
        <v>340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8</v>
      </c>
      <c r="R32" s="8"/>
      <c r="S32" s="8" t="s">
        <v>8</v>
      </c>
      <c r="T32" s="8" t="s">
        <v>8</v>
      </c>
      <c r="U32" s="8" t="s">
        <v>8</v>
      </c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 t="s">
        <v>8</v>
      </c>
      <c r="AF32" s="8"/>
      <c r="AG32" s="8"/>
      <c r="AH32" s="8"/>
      <c r="AI32" s="8"/>
      <c r="AJ32" s="74">
        <f t="shared" si="2"/>
        <v>6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61" t="s">
        <v>384</v>
      </c>
      <c r="C33" s="162" t="s">
        <v>108</v>
      </c>
      <c r="D33" s="163" t="s">
        <v>38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1" s="1" customFormat="1" ht="30" customHeight="1">
      <c r="A34" s="104">
        <v>26</v>
      </c>
      <c r="B34" s="161" t="s">
        <v>385</v>
      </c>
      <c r="C34" s="162" t="s">
        <v>386</v>
      </c>
      <c r="D34" s="163" t="s">
        <v>387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8</v>
      </c>
      <c r="Q34" s="8" t="s">
        <v>8</v>
      </c>
      <c r="R34" s="8" t="s">
        <v>8</v>
      </c>
      <c r="S34" s="8" t="s">
        <v>8</v>
      </c>
      <c r="T34" s="8" t="s">
        <v>8</v>
      </c>
      <c r="U34" s="8" t="s">
        <v>8</v>
      </c>
      <c r="V34" s="8"/>
      <c r="W34" s="8"/>
      <c r="X34" s="8"/>
      <c r="Y34" s="8" t="s">
        <v>8</v>
      </c>
      <c r="Z34" s="8" t="s">
        <v>8</v>
      </c>
      <c r="AA34" s="8"/>
      <c r="AB34" s="8"/>
      <c r="AC34" s="8"/>
      <c r="AD34" s="8" t="s">
        <v>8</v>
      </c>
      <c r="AE34" s="8"/>
      <c r="AF34" s="8"/>
      <c r="AG34" s="8"/>
      <c r="AH34" s="8"/>
      <c r="AI34" s="8"/>
      <c r="AJ34" s="74">
        <f t="shared" si="2"/>
        <v>9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61" t="s">
        <v>388</v>
      </c>
      <c r="C35" s="162" t="s">
        <v>389</v>
      </c>
      <c r="D35" s="163" t="s">
        <v>60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 t="s">
        <v>8</v>
      </c>
      <c r="AF35" s="8"/>
      <c r="AG35" s="8"/>
      <c r="AH35" s="8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195" t="s">
        <v>16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76">
        <f>SUM(AJ9:AJ53)</f>
        <v>41</v>
      </c>
      <c r="AK54" s="76">
        <f>SUM(AK9:AK53)</f>
        <v>3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196" t="s">
        <v>17</v>
      </c>
      <c r="B56" s="196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8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83" t="s">
        <v>7</v>
      </c>
      <c r="D57" s="18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193"/>
      <c r="AQ58" s="194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193"/>
      <c r="AQ71" s="194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2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2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2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2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2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2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195" t="s">
        <v>16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73"/>
      <c r="D92" s="173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73"/>
      <c r="D95" s="173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73"/>
      <c r="D96" s="173"/>
      <c r="E96" s="173"/>
      <c r="F96" s="173"/>
      <c r="G96" s="173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73"/>
      <c r="D97" s="173"/>
      <c r="E97" s="173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73"/>
      <c r="D98" s="173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3" zoomScale="55" zoomScaleNormal="55" workbookViewId="0">
      <selection activeCell="AF12" sqref="AF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134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3" t="s">
        <v>273</v>
      </c>
      <c r="C9" s="164" t="s">
        <v>274</v>
      </c>
      <c r="D9" s="165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8</v>
      </c>
      <c r="V9" s="96"/>
      <c r="W9" s="96"/>
      <c r="X9" s="96" t="s">
        <v>8</v>
      </c>
      <c r="Y9" s="96"/>
      <c r="Z9" s="96"/>
      <c r="AA9" s="96"/>
      <c r="AB9" s="96" t="s">
        <v>8</v>
      </c>
      <c r="AC9" s="96"/>
      <c r="AD9" s="96"/>
      <c r="AE9" s="96" t="s">
        <v>8</v>
      </c>
      <c r="AF9" s="96"/>
      <c r="AG9" s="96"/>
      <c r="AH9" s="96"/>
      <c r="AI9" s="96"/>
      <c r="AJ9" s="74">
        <f>COUNTIF(E9:AI9,"K")+2*COUNTIF(E9:AI9,"2K")+COUNTIF(E9:AI9,"TK")+COUNTIF(E9:AI9,"KT")</f>
        <v>4</v>
      </c>
      <c r="AK9" s="74">
        <f t="shared" ref="AK9:AK39" si="0">COUNTIF(E9:AI9,"P")+2*COUNTIF(F9:AJ9,"2P")</f>
        <v>0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53" t="s">
        <v>275</v>
      </c>
      <c r="C10" s="164" t="s">
        <v>276</v>
      </c>
      <c r="D10" s="165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18" t="s">
        <v>306</v>
      </c>
      <c r="C11" s="135" t="s">
        <v>307</v>
      </c>
      <c r="D11" s="136" t="s">
        <v>50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 t="s">
        <v>10</v>
      </c>
      <c r="AC11" s="96"/>
      <c r="AD11" s="96"/>
      <c r="AE11" s="96"/>
      <c r="AF11" s="96" t="s">
        <v>10</v>
      </c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53" t="s">
        <v>282</v>
      </c>
      <c r="C12" s="164" t="s">
        <v>283</v>
      </c>
      <c r="D12" s="165" t="s">
        <v>284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 t="s">
        <v>9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308</v>
      </c>
      <c r="C13" s="135" t="s">
        <v>182</v>
      </c>
      <c r="D13" s="136" t="s">
        <v>84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 t="s">
        <v>8</v>
      </c>
      <c r="S13" s="96" t="s">
        <v>8</v>
      </c>
      <c r="T13" s="96"/>
      <c r="U13" s="96"/>
      <c r="V13" s="96"/>
      <c r="W13" s="96" t="s">
        <v>10</v>
      </c>
      <c r="X13" s="96" t="s">
        <v>10</v>
      </c>
      <c r="Y13" s="96"/>
      <c r="Z13" s="96" t="s">
        <v>9</v>
      </c>
      <c r="AA13" s="96"/>
      <c r="AB13" s="96" t="s">
        <v>10</v>
      </c>
      <c r="AC13" s="96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1</v>
      </c>
      <c r="AL13" s="74">
        <f t="shared" si="1"/>
        <v>3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309</v>
      </c>
      <c r="C14" s="135" t="s">
        <v>310</v>
      </c>
      <c r="D14" s="136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3" t="s">
        <v>285</v>
      </c>
      <c r="C15" s="164" t="s">
        <v>86</v>
      </c>
      <c r="D15" s="165" t="s">
        <v>30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 t="s">
        <v>8</v>
      </c>
      <c r="Q15" s="96"/>
      <c r="R15" s="96" t="s">
        <v>8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18" t="s">
        <v>311</v>
      </c>
      <c r="C16" s="135" t="s">
        <v>312</v>
      </c>
      <c r="D16" s="136" t="s">
        <v>313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 t="s">
        <v>9</v>
      </c>
      <c r="V16" s="96"/>
      <c r="W16" s="96"/>
      <c r="X16" s="96"/>
      <c r="Y16" s="96"/>
      <c r="Z16" s="96"/>
      <c r="AA16" s="96"/>
      <c r="AB16" s="96" t="s">
        <v>10</v>
      </c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1</v>
      </c>
      <c r="AM16" s="25"/>
      <c r="AN16" s="25"/>
      <c r="AO16" s="25"/>
    </row>
    <row r="17" spans="1:41" s="1" customFormat="1" ht="30" customHeight="1">
      <c r="A17" s="80">
        <v>9</v>
      </c>
      <c r="B17" s="153" t="s">
        <v>286</v>
      </c>
      <c r="C17" s="164" t="s">
        <v>287</v>
      </c>
      <c r="D17" s="165" t="s">
        <v>152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 t="s">
        <v>9</v>
      </c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1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80">
        <v>10</v>
      </c>
      <c r="B18" s="153" t="s">
        <v>288</v>
      </c>
      <c r="C18" s="164" t="s">
        <v>114</v>
      </c>
      <c r="D18" s="165" t="s">
        <v>13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314</v>
      </c>
      <c r="C19" s="135" t="s">
        <v>76</v>
      </c>
      <c r="D19" s="136" t="s">
        <v>113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 t="s">
        <v>771</v>
      </c>
      <c r="S19" s="139" t="s">
        <v>8</v>
      </c>
      <c r="T19" s="139" t="s">
        <v>8</v>
      </c>
      <c r="U19" s="139"/>
      <c r="V19" s="139"/>
      <c r="W19" s="139"/>
      <c r="X19" s="139" t="s">
        <v>8</v>
      </c>
      <c r="Y19" s="139" t="s">
        <v>8</v>
      </c>
      <c r="Z19" s="139"/>
      <c r="AA19" s="139"/>
      <c r="AB19" s="139" t="s">
        <v>10</v>
      </c>
      <c r="AC19" s="139"/>
      <c r="AD19" s="139" t="s">
        <v>8</v>
      </c>
      <c r="AE19" s="139" t="s">
        <v>8</v>
      </c>
      <c r="AF19" s="139"/>
      <c r="AG19" s="139"/>
      <c r="AH19" s="139"/>
      <c r="AI19" s="139"/>
      <c r="AJ19" s="74">
        <f t="shared" si="2"/>
        <v>8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315</v>
      </c>
      <c r="C20" s="135" t="s">
        <v>316</v>
      </c>
      <c r="D20" s="136" t="s">
        <v>54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 t="s">
        <v>9</v>
      </c>
      <c r="V20" s="96"/>
      <c r="W20" s="96"/>
      <c r="X20" s="96" t="s">
        <v>9</v>
      </c>
      <c r="Y20" s="96"/>
      <c r="Z20" s="96"/>
      <c r="AA20" s="96"/>
      <c r="AB20" s="96" t="s">
        <v>9</v>
      </c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4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317</v>
      </c>
      <c r="C21" s="135" t="s">
        <v>318</v>
      </c>
      <c r="D21" s="136" t="s">
        <v>82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 t="s">
        <v>8</v>
      </c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 t="s">
        <v>8</v>
      </c>
      <c r="AE21" s="139"/>
      <c r="AF21" s="139"/>
      <c r="AG21" s="139"/>
      <c r="AH21" s="139"/>
      <c r="AI21" s="139"/>
      <c r="AJ21" s="74">
        <f t="shared" si="2"/>
        <v>3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319</v>
      </c>
      <c r="C22" s="135" t="s">
        <v>36</v>
      </c>
      <c r="D22" s="136" t="s">
        <v>31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 t="s">
        <v>9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1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80">
        <v>15</v>
      </c>
      <c r="B23" s="118" t="s">
        <v>320</v>
      </c>
      <c r="C23" s="135" t="s">
        <v>201</v>
      </c>
      <c r="D23" s="136" t="s">
        <v>15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 t="s">
        <v>8</v>
      </c>
      <c r="X23" s="96" t="s">
        <v>8</v>
      </c>
      <c r="Y23" s="96" t="s">
        <v>8</v>
      </c>
      <c r="Z23" s="96"/>
      <c r="AA23" s="96"/>
      <c r="AB23" s="96" t="s">
        <v>10</v>
      </c>
      <c r="AC23" s="96"/>
      <c r="AD23" s="96" t="s">
        <v>8</v>
      </c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321</v>
      </c>
      <c r="C24" s="135" t="s">
        <v>322</v>
      </c>
      <c r="D24" s="136" t="s">
        <v>15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 t="s">
        <v>9</v>
      </c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323</v>
      </c>
      <c r="C25" s="135" t="s">
        <v>324</v>
      </c>
      <c r="D25" s="136" t="s">
        <v>15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 t="s">
        <v>8</v>
      </c>
      <c r="Q25" s="96"/>
      <c r="R25" s="96" t="s">
        <v>771</v>
      </c>
      <c r="S25" s="96" t="s">
        <v>8</v>
      </c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 t="s">
        <v>8</v>
      </c>
      <c r="AC25" s="96"/>
      <c r="AD25" s="96" t="s">
        <v>8</v>
      </c>
      <c r="AE25" s="96" t="s">
        <v>8</v>
      </c>
      <c r="AF25" s="96"/>
      <c r="AG25" s="96"/>
      <c r="AH25" s="96"/>
      <c r="AI25" s="96"/>
      <c r="AJ25" s="74">
        <f t="shared" si="2"/>
        <v>9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325</v>
      </c>
      <c r="C26" s="135" t="s">
        <v>326</v>
      </c>
      <c r="D26" s="136" t="s">
        <v>110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 t="s">
        <v>8</v>
      </c>
      <c r="AC26" s="96"/>
      <c r="AD26" s="96"/>
      <c r="AE26" s="96"/>
      <c r="AF26" s="96"/>
      <c r="AG26" s="96"/>
      <c r="AH26" s="96"/>
      <c r="AI26" s="96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327</v>
      </c>
      <c r="C27" s="135" t="s">
        <v>328</v>
      </c>
      <c r="D27" s="136" t="s">
        <v>91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 t="s">
        <v>10</v>
      </c>
      <c r="U27" s="139" t="s">
        <v>9</v>
      </c>
      <c r="V27" s="139"/>
      <c r="W27" s="139"/>
      <c r="X27" s="139"/>
      <c r="Y27" s="139"/>
      <c r="Z27" s="139" t="s">
        <v>10</v>
      </c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1</v>
      </c>
      <c r="AL27" s="74">
        <f t="shared" si="1"/>
        <v>2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329</v>
      </c>
      <c r="C28" s="135" t="s">
        <v>330</v>
      </c>
      <c r="D28" s="136" t="s">
        <v>331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 t="s">
        <v>9</v>
      </c>
      <c r="V28" s="96"/>
      <c r="W28" s="96"/>
      <c r="X28" s="96" t="s">
        <v>9</v>
      </c>
      <c r="Y28" s="96"/>
      <c r="Z28" s="96"/>
      <c r="AA28" s="96"/>
      <c r="AB28" s="96" t="s">
        <v>9</v>
      </c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332</v>
      </c>
      <c r="C29" s="135" t="s">
        <v>333</v>
      </c>
      <c r="D29" s="136" t="s">
        <v>334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 t="s">
        <v>9</v>
      </c>
      <c r="V29" s="96"/>
      <c r="W29" s="96"/>
      <c r="X29" s="96" t="s">
        <v>9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2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335</v>
      </c>
      <c r="C30" s="135" t="s">
        <v>87</v>
      </c>
      <c r="D30" s="136" t="s">
        <v>336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 t="s">
        <v>9</v>
      </c>
      <c r="Q30" s="96"/>
      <c r="R30" s="96" t="s">
        <v>772</v>
      </c>
      <c r="S30" s="96" t="s">
        <v>9</v>
      </c>
      <c r="T30" s="96" t="s">
        <v>9</v>
      </c>
      <c r="U30" s="96" t="s">
        <v>8</v>
      </c>
      <c r="V30" s="96"/>
      <c r="W30" s="96" t="s">
        <v>9</v>
      </c>
      <c r="X30" s="96" t="s">
        <v>9</v>
      </c>
      <c r="Y30" s="96" t="s">
        <v>10</v>
      </c>
      <c r="Z30" s="96"/>
      <c r="AA30" s="96"/>
      <c r="AB30" s="96" t="s">
        <v>8</v>
      </c>
      <c r="AC30" s="96"/>
      <c r="AD30" s="96"/>
      <c r="AE30" s="96" t="s">
        <v>9</v>
      </c>
      <c r="AF30" s="96"/>
      <c r="AG30" s="96"/>
      <c r="AH30" s="96"/>
      <c r="AI30" s="96"/>
      <c r="AJ30" s="74">
        <f t="shared" si="2"/>
        <v>2</v>
      </c>
      <c r="AK30" s="74">
        <f t="shared" si="0"/>
        <v>8</v>
      </c>
      <c r="AL30" s="74">
        <f t="shared" si="1"/>
        <v>1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337</v>
      </c>
      <c r="C31" s="135" t="s">
        <v>136</v>
      </c>
      <c r="D31" s="136" t="s">
        <v>85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338</v>
      </c>
      <c r="C32" s="135" t="s">
        <v>339</v>
      </c>
      <c r="D32" s="136" t="s">
        <v>340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 t="s">
        <v>10</v>
      </c>
      <c r="Y32" s="96" t="s">
        <v>8</v>
      </c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341</v>
      </c>
      <c r="C33" s="135" t="s">
        <v>342</v>
      </c>
      <c r="D33" s="136" t="s">
        <v>96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 t="s">
        <v>10</v>
      </c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343</v>
      </c>
      <c r="C34" s="135" t="s">
        <v>344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 t="s">
        <v>8</v>
      </c>
      <c r="Q34" s="96"/>
      <c r="R34" s="96" t="s">
        <v>8</v>
      </c>
      <c r="S34" s="96" t="s">
        <v>8</v>
      </c>
      <c r="T34" s="96" t="s">
        <v>8</v>
      </c>
      <c r="U34" s="96" t="s">
        <v>8</v>
      </c>
      <c r="V34" s="96"/>
      <c r="W34" s="96" t="s">
        <v>8</v>
      </c>
      <c r="X34" s="96" t="s">
        <v>8</v>
      </c>
      <c r="Y34" s="96" t="s">
        <v>8</v>
      </c>
      <c r="Z34" s="96" t="s">
        <v>8</v>
      </c>
      <c r="AA34" s="96"/>
      <c r="AB34" s="96" t="s">
        <v>8</v>
      </c>
      <c r="AC34" s="96"/>
      <c r="AD34" s="96" t="s">
        <v>8</v>
      </c>
      <c r="AE34" s="96" t="s">
        <v>8</v>
      </c>
      <c r="AF34" s="96"/>
      <c r="AG34" s="96"/>
      <c r="AH34" s="96"/>
      <c r="AI34" s="96"/>
      <c r="AJ34" s="74">
        <f t="shared" si="2"/>
        <v>12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 t="s">
        <v>345</v>
      </c>
      <c r="C35" s="135" t="s">
        <v>346</v>
      </c>
      <c r="D35" s="136" t="s">
        <v>38</v>
      </c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 t="s">
        <v>9</v>
      </c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1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 t="s">
        <v>347</v>
      </c>
      <c r="C36" s="135" t="s">
        <v>281</v>
      </c>
      <c r="D36" s="136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195" t="s">
        <v>16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76">
        <f>SUM(AJ9:AJ39)</f>
        <v>52</v>
      </c>
      <c r="AK43" s="76">
        <f>SUM(AK9:AK39)</f>
        <v>25</v>
      </c>
      <c r="AL43" s="76">
        <f>SUM(AL9:AL39)</f>
        <v>13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196" t="s">
        <v>17</v>
      </c>
      <c r="B45" s="196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83" t="s">
        <v>7</v>
      </c>
      <c r="D46" s="18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3" t="s">
        <v>273</v>
      </c>
      <c r="C47" s="164" t="s">
        <v>274</v>
      </c>
      <c r="D47" s="165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193"/>
      <c r="AQ47" s="194"/>
    </row>
    <row r="48" spans="1:44" s="1" customFormat="1" ht="30" customHeight="1">
      <c r="A48" s="74">
        <v>2</v>
      </c>
      <c r="B48" s="153" t="s">
        <v>275</v>
      </c>
      <c r="C48" s="164" t="s">
        <v>276</v>
      </c>
      <c r="D48" s="165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3" t="s">
        <v>282</v>
      </c>
      <c r="C50" s="164" t="s">
        <v>283</v>
      </c>
      <c r="D50" s="165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3" t="s">
        <v>285</v>
      </c>
      <c r="C53" s="164" t="s">
        <v>86</v>
      </c>
      <c r="D53" s="165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3" t="s">
        <v>286</v>
      </c>
      <c r="C55" s="164" t="s">
        <v>287</v>
      </c>
      <c r="D55" s="165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3" t="s">
        <v>288</v>
      </c>
      <c r="C56" s="164" t="s">
        <v>114</v>
      </c>
      <c r="D56" s="165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193"/>
      <c r="AQ60" s="194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195" t="s">
        <v>16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73"/>
      <c r="D79" s="173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73"/>
      <c r="D82" s="173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73"/>
      <c r="D83" s="173"/>
      <c r="E83" s="173"/>
      <c r="F83" s="173"/>
      <c r="G83" s="173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73"/>
      <c r="D84" s="173"/>
      <c r="E84" s="173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73"/>
      <c r="D85" s="173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opLeftCell="A15" zoomScale="55" zoomScaleNormal="55" workbookViewId="0">
      <selection activeCell="AG37" sqref="AG3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2" t="s">
        <v>765</v>
      </c>
      <c r="AG6" s="182"/>
      <c r="AH6" s="182"/>
      <c r="AI6" s="182"/>
      <c r="AJ6" s="182"/>
      <c r="AK6" s="18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517</v>
      </c>
      <c r="C9" s="144" t="s">
        <v>518</v>
      </c>
      <c r="D9" s="14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 t="s">
        <v>774</v>
      </c>
      <c r="T9" s="96"/>
      <c r="U9" s="96"/>
      <c r="V9" s="96"/>
      <c r="W9" s="96"/>
      <c r="X9" s="96"/>
      <c r="Y9" s="96"/>
      <c r="Z9" s="96"/>
      <c r="AA9" s="96" t="s">
        <v>10</v>
      </c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520</v>
      </c>
      <c r="C10" s="144" t="s">
        <v>521</v>
      </c>
      <c r="D10" s="14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522</v>
      </c>
      <c r="C11" s="144" t="s">
        <v>523</v>
      </c>
      <c r="D11" s="144" t="s">
        <v>61</v>
      </c>
      <c r="E11" s="98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524</v>
      </c>
      <c r="C12" s="144" t="s">
        <v>525</v>
      </c>
      <c r="D12" s="14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526</v>
      </c>
      <c r="C13" s="144" t="s">
        <v>207</v>
      </c>
      <c r="D13" s="14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527</v>
      </c>
      <c r="C14" s="144" t="s">
        <v>528</v>
      </c>
      <c r="D14" s="14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529</v>
      </c>
      <c r="C15" s="144" t="s">
        <v>530</v>
      </c>
      <c r="D15" s="14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531</v>
      </c>
      <c r="C16" s="144" t="s">
        <v>532</v>
      </c>
      <c r="D16" s="14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533</v>
      </c>
      <c r="C17" s="144" t="s">
        <v>534</v>
      </c>
      <c r="D17" s="14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536</v>
      </c>
      <c r="C18" s="144" t="s">
        <v>537</v>
      </c>
      <c r="D18" s="14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538</v>
      </c>
      <c r="C19" s="144" t="s">
        <v>539</v>
      </c>
      <c r="D19" s="14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541</v>
      </c>
      <c r="C20" s="144" t="s">
        <v>542</v>
      </c>
      <c r="D20" s="144" t="s">
        <v>543</v>
      </c>
      <c r="E20" s="98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108"/>
      <c r="Q20" s="96"/>
      <c r="R20" s="83"/>
      <c r="S20" s="96"/>
      <c r="T20" s="96"/>
      <c r="U20" s="96"/>
      <c r="V20" s="96"/>
      <c r="W20" s="96"/>
      <c r="X20" s="96"/>
      <c r="Y20" s="96" t="s">
        <v>10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544</v>
      </c>
      <c r="C21" s="144" t="s">
        <v>545</v>
      </c>
      <c r="D21" s="144" t="s">
        <v>546</v>
      </c>
      <c r="E21" s="98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547</v>
      </c>
      <c r="C22" s="144" t="s">
        <v>548</v>
      </c>
      <c r="D22" s="14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0"/>
      <c r="AN22" s="181"/>
      <c r="AO22" s="53"/>
    </row>
    <row r="23" spans="1:41" s="50" customFormat="1" ht="30" customHeight="1">
      <c r="A23" s="115">
        <v>15</v>
      </c>
      <c r="B23" s="144" t="s">
        <v>549</v>
      </c>
      <c r="C23" s="144" t="s">
        <v>550</v>
      </c>
      <c r="D23" s="14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 t="s">
        <v>10</v>
      </c>
      <c r="X23" s="96"/>
      <c r="Y23" s="96"/>
      <c r="Z23" s="96"/>
      <c r="AA23" s="96"/>
      <c r="AB23" s="96"/>
      <c r="AC23" s="96"/>
      <c r="AD23" s="96" t="s">
        <v>8</v>
      </c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1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552</v>
      </c>
      <c r="C24" s="144" t="s">
        <v>553</v>
      </c>
      <c r="D24" s="144" t="s">
        <v>79</v>
      </c>
      <c r="E24" s="98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554</v>
      </c>
      <c r="C25" s="144" t="s">
        <v>555</v>
      </c>
      <c r="D25" s="14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556</v>
      </c>
      <c r="C26" s="144" t="s">
        <v>557</v>
      </c>
      <c r="D26" s="14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558</v>
      </c>
      <c r="C27" s="144" t="s">
        <v>87</v>
      </c>
      <c r="D27" s="144" t="s">
        <v>55</v>
      </c>
      <c r="E27" s="98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 t="s">
        <v>8</v>
      </c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559</v>
      </c>
      <c r="C28" s="144" t="s">
        <v>31</v>
      </c>
      <c r="D28" s="144" t="s">
        <v>82</v>
      </c>
      <c r="E28" s="98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108"/>
      <c r="Q28" s="96"/>
      <c r="R28" s="83" t="s">
        <v>8</v>
      </c>
      <c r="S28" s="96"/>
      <c r="T28" s="96" t="s">
        <v>8</v>
      </c>
      <c r="U28" s="96"/>
      <c r="V28" s="96"/>
      <c r="W28" s="96"/>
      <c r="X28" s="96" t="s">
        <v>10</v>
      </c>
      <c r="Y28" s="96" t="s">
        <v>10</v>
      </c>
      <c r="Z28" s="96" t="s">
        <v>9</v>
      </c>
      <c r="AA28" s="96" t="s">
        <v>9</v>
      </c>
      <c r="AB28" s="96"/>
      <c r="AC28" s="96"/>
      <c r="AD28" s="96" t="s">
        <v>8</v>
      </c>
      <c r="AE28" s="96" t="s">
        <v>8</v>
      </c>
      <c r="AF28" s="96" t="s">
        <v>8</v>
      </c>
      <c r="AG28" s="96"/>
      <c r="AH28" s="96"/>
      <c r="AI28" s="96"/>
      <c r="AJ28" s="3">
        <f t="shared" si="2"/>
        <v>5</v>
      </c>
      <c r="AK28" s="3">
        <f t="shared" si="0"/>
        <v>2</v>
      </c>
      <c r="AL28" s="3">
        <f t="shared" si="1"/>
        <v>2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560</v>
      </c>
      <c r="C29" s="144" t="s">
        <v>561</v>
      </c>
      <c r="D29" s="144" t="s">
        <v>220</v>
      </c>
      <c r="E29" s="98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562</v>
      </c>
      <c r="C30" s="144" t="s">
        <v>43</v>
      </c>
      <c r="D30" s="14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563</v>
      </c>
      <c r="C31" s="144" t="s">
        <v>127</v>
      </c>
      <c r="D31" s="144" t="s">
        <v>35</v>
      </c>
      <c r="E31" s="98"/>
      <c r="F31" s="96"/>
      <c r="G31" s="96"/>
      <c r="H31" s="96"/>
      <c r="I31" s="96"/>
      <c r="J31" s="96"/>
      <c r="K31" s="96"/>
      <c r="L31" s="96"/>
      <c r="M31" s="96"/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564</v>
      </c>
      <c r="C32" s="144" t="s">
        <v>565</v>
      </c>
      <c r="D32" s="144" t="s">
        <v>35</v>
      </c>
      <c r="E32" s="98"/>
      <c r="F32" s="96"/>
      <c r="G32" s="96"/>
      <c r="H32" s="96"/>
      <c r="I32" s="96"/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 t="s">
        <v>10</v>
      </c>
      <c r="AB32" s="96"/>
      <c r="AC32" s="96"/>
      <c r="AD32" s="96"/>
      <c r="AE32" s="96" t="s">
        <v>8</v>
      </c>
      <c r="AF32" s="96"/>
      <c r="AG32" s="96"/>
      <c r="AH32" s="96"/>
      <c r="AI32" s="96"/>
      <c r="AJ32" s="3">
        <f t="shared" si="2"/>
        <v>1</v>
      </c>
      <c r="AK32" s="3">
        <f t="shared" si="0"/>
        <v>0</v>
      </c>
      <c r="AL32" s="3">
        <f t="shared" si="1"/>
        <v>1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566</v>
      </c>
      <c r="C33" s="144" t="s">
        <v>567</v>
      </c>
      <c r="D33" s="14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568</v>
      </c>
      <c r="C34" s="144" t="s">
        <v>109</v>
      </c>
      <c r="D34" s="14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569</v>
      </c>
      <c r="C35" s="144" t="s">
        <v>528</v>
      </c>
      <c r="D35" s="144" t="s">
        <v>57</v>
      </c>
      <c r="E35" s="148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570</v>
      </c>
      <c r="C36" s="144" t="s">
        <v>571</v>
      </c>
      <c r="D36" s="144" t="s">
        <v>226</v>
      </c>
      <c r="E36" s="148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9"/>
      <c r="Q36" s="146"/>
      <c r="R36" s="147"/>
      <c r="S36" s="146"/>
      <c r="T36" s="146" t="s">
        <v>8</v>
      </c>
      <c r="U36" s="146"/>
      <c r="V36" s="146"/>
      <c r="W36" s="146" t="s">
        <v>8</v>
      </c>
      <c r="X36" s="146" t="s">
        <v>10</v>
      </c>
      <c r="Y36" s="146"/>
      <c r="Z36" s="146"/>
      <c r="AA36" s="146" t="s">
        <v>8</v>
      </c>
      <c r="AB36" s="146"/>
      <c r="AC36" s="146"/>
      <c r="AD36" s="146"/>
      <c r="AE36" s="146"/>
      <c r="AF36" s="146"/>
      <c r="AG36" s="146" t="s">
        <v>8</v>
      </c>
      <c r="AH36" s="146"/>
      <c r="AI36" s="146"/>
      <c r="AJ36" s="143">
        <f t="shared" si="3"/>
        <v>4</v>
      </c>
      <c r="AK36" s="143">
        <f t="shared" si="4"/>
        <v>0</v>
      </c>
      <c r="AL36" s="143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572</v>
      </c>
      <c r="C37" s="144" t="s">
        <v>573</v>
      </c>
      <c r="D37" s="144" t="s">
        <v>226</v>
      </c>
      <c r="E37" s="148"/>
      <c r="F37" s="146"/>
      <c r="G37" s="146"/>
      <c r="H37" s="146"/>
      <c r="I37" s="146"/>
      <c r="J37" s="146"/>
      <c r="K37" s="146"/>
      <c r="L37" s="146"/>
      <c r="M37" s="146"/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 t="s">
        <v>8</v>
      </c>
      <c r="Y37" s="146" t="s">
        <v>8</v>
      </c>
      <c r="Z37" s="146" t="s">
        <v>8</v>
      </c>
      <c r="AA37" s="146" t="s">
        <v>8</v>
      </c>
      <c r="AB37" s="146"/>
      <c r="AC37" s="146"/>
      <c r="AD37" s="146" t="s">
        <v>8</v>
      </c>
      <c r="AE37" s="146" t="s">
        <v>8</v>
      </c>
      <c r="AF37" s="146" t="s">
        <v>8</v>
      </c>
      <c r="AG37" s="146"/>
      <c r="AH37" s="146"/>
      <c r="AI37" s="146"/>
      <c r="AJ37" s="143">
        <f t="shared" si="3"/>
        <v>7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144" t="s">
        <v>574</v>
      </c>
      <c r="C38" s="144" t="s">
        <v>575</v>
      </c>
      <c r="D38" s="14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 t="s">
        <v>8</v>
      </c>
      <c r="AF38" s="146"/>
      <c r="AG38" s="146"/>
      <c r="AH38" s="146"/>
      <c r="AI38" s="146"/>
      <c r="AJ38" s="143">
        <f t="shared" si="3"/>
        <v>1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144" t="s">
        <v>576</v>
      </c>
      <c r="C39" s="144" t="s">
        <v>73</v>
      </c>
      <c r="D39" s="14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15">
        <v>32</v>
      </c>
      <c r="B40" s="144" t="s">
        <v>577</v>
      </c>
      <c r="C40" s="144" t="s">
        <v>578</v>
      </c>
      <c r="D40" s="144" t="s">
        <v>63</v>
      </c>
      <c r="E40" s="7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579</v>
      </c>
      <c r="C41" s="144" t="s">
        <v>580</v>
      </c>
      <c r="D41" s="144" t="s">
        <v>38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 t="s">
        <v>8</v>
      </c>
      <c r="S41" s="96"/>
      <c r="T41" s="96"/>
      <c r="U41" s="96"/>
      <c r="V41" s="96"/>
      <c r="W41" s="96"/>
      <c r="X41" s="96"/>
      <c r="Y41" s="96" t="s">
        <v>8</v>
      </c>
      <c r="Z41" s="96"/>
      <c r="AA41" s="96"/>
      <c r="AB41" s="96"/>
      <c r="AC41" s="96"/>
      <c r="AD41" s="96"/>
      <c r="AE41" s="96" t="s">
        <v>10</v>
      </c>
      <c r="AF41" s="96"/>
      <c r="AG41" s="96"/>
      <c r="AH41" s="96"/>
      <c r="AI41" s="96"/>
      <c r="AJ41" s="3">
        <f t="shared" si="2"/>
        <v>2</v>
      </c>
      <c r="AK41" s="3">
        <f t="shared" si="0"/>
        <v>0</v>
      </c>
      <c r="AL41" s="3">
        <f t="shared" si="1"/>
        <v>1</v>
      </c>
      <c r="AM41" s="53"/>
      <c r="AN41" s="53"/>
      <c r="AO41" s="53"/>
    </row>
    <row r="42" spans="1:44" s="50" customFormat="1" ht="41.25" customHeight="1">
      <c r="A42" s="115">
        <v>34</v>
      </c>
      <c r="B42" s="144" t="s">
        <v>581</v>
      </c>
      <c r="C42" s="144" t="s">
        <v>582</v>
      </c>
      <c r="D42" s="144" t="s">
        <v>38</v>
      </c>
      <c r="E42" s="7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15">
        <v>35</v>
      </c>
      <c r="B43" s="144" t="s">
        <v>583</v>
      </c>
      <c r="C43" s="144" t="s">
        <v>584</v>
      </c>
      <c r="D43" s="144" t="s">
        <v>60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3">
        <v>30</v>
      </c>
      <c r="B44" s="77"/>
      <c r="C44" s="78" t="s">
        <v>13</v>
      </c>
      <c r="D44" s="79" t="s">
        <v>96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 t="s">
        <v>8</v>
      </c>
      <c r="AG44" s="96"/>
      <c r="AH44" s="96"/>
      <c r="AI44" s="96"/>
      <c r="AJ44" s="3">
        <f t="shared" si="2"/>
        <v>1</v>
      </c>
      <c r="AK44" s="3">
        <f t="shared" si="0"/>
        <v>0</v>
      </c>
      <c r="AL44" s="3">
        <f t="shared" si="1"/>
        <v>0</v>
      </c>
      <c r="AM44" s="180"/>
      <c r="AN44" s="181"/>
    </row>
    <row r="45" spans="1:44" s="50" customFormat="1" ht="30" customHeight="1">
      <c r="A45" s="3">
        <v>31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185" t="s">
        <v>16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3">
        <f>SUM(AJ9:AJ45)</f>
        <v>23</v>
      </c>
      <c r="AK46" s="3">
        <f>SUM(AK9:AK45)</f>
        <v>2</v>
      </c>
      <c r="AL46" s="3">
        <f>SUM(AL9:AL45)</f>
        <v>8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186" t="s">
        <v>17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7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83" t="s">
        <v>7</v>
      </c>
      <c r="D49" s="184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80"/>
      <c r="AQ57" s="181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0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185" t="s">
        <v>16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3">
        <f>SUM(AJ50:AJ84)</f>
        <v>0</v>
      </c>
      <c r="AK85" s="3">
        <f>SUM(AK50:AK84)</f>
        <v>0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73"/>
      <c r="D86" s="173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73"/>
      <c r="D89" s="173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73"/>
      <c r="D90" s="173"/>
      <c r="E90" s="173"/>
      <c r="F90" s="173"/>
      <c r="G90" s="173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73"/>
      <c r="D91" s="173"/>
      <c r="E91" s="173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73"/>
      <c r="D92" s="173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4"/>
  <sheetViews>
    <sheetView topLeftCell="A5" zoomScale="55" zoomScaleNormal="55" workbookViewId="0">
      <selection activeCell="AF21" sqref="AF2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2" t="s">
        <v>766</v>
      </c>
      <c r="AG6" s="182"/>
      <c r="AH6" s="182"/>
      <c r="AI6" s="182"/>
      <c r="AJ6" s="182"/>
      <c r="AK6" s="18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585</v>
      </c>
      <c r="C9" s="144" t="s">
        <v>586</v>
      </c>
      <c r="D9" s="144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 t="s">
        <v>8</v>
      </c>
      <c r="R9" s="96" t="s">
        <v>8</v>
      </c>
      <c r="S9" s="96" t="s">
        <v>8</v>
      </c>
      <c r="T9" s="96" t="s">
        <v>8</v>
      </c>
      <c r="U9" s="96"/>
      <c r="V9" s="96"/>
      <c r="W9" s="96"/>
      <c r="X9" s="96"/>
      <c r="Y9" s="96" t="s">
        <v>8</v>
      </c>
      <c r="Z9" s="96" t="s">
        <v>9</v>
      </c>
      <c r="AA9" s="96"/>
      <c r="AB9" s="96"/>
      <c r="AC9" s="96"/>
      <c r="AD9" s="96" t="s">
        <v>9</v>
      </c>
      <c r="AE9" s="83" t="s">
        <v>9</v>
      </c>
      <c r="AF9" s="96" t="s">
        <v>9</v>
      </c>
      <c r="AG9" s="96"/>
      <c r="AH9" s="96"/>
      <c r="AI9" s="96"/>
      <c r="AJ9" s="3">
        <f>COUNTIF(E9:AI9,"K")+2*COUNTIF(E9:AI9,"2K")+COUNTIF(E9:AI9,"TK")+COUNTIF(E9:AI9,"KT")</f>
        <v>5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587</v>
      </c>
      <c r="C10" s="144" t="s">
        <v>588</v>
      </c>
      <c r="D10" s="14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 t="s">
        <v>8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589</v>
      </c>
      <c r="C11" s="144" t="s">
        <v>590</v>
      </c>
      <c r="D11" s="144" t="s">
        <v>65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591</v>
      </c>
      <c r="C12" s="144" t="s">
        <v>64</v>
      </c>
      <c r="D12" s="14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592</v>
      </c>
      <c r="C13" s="144" t="s">
        <v>593</v>
      </c>
      <c r="D13" s="144" t="s">
        <v>66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594</v>
      </c>
      <c r="C14" s="144" t="s">
        <v>595</v>
      </c>
      <c r="D14" s="144" t="s">
        <v>83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 t="s">
        <v>8</v>
      </c>
      <c r="R14" s="96"/>
      <c r="S14" s="96"/>
      <c r="T14" s="96" t="s">
        <v>8</v>
      </c>
      <c r="U14" s="96"/>
      <c r="V14" s="96"/>
      <c r="W14" s="96" t="s">
        <v>8</v>
      </c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3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596</v>
      </c>
      <c r="C15" s="144" t="s">
        <v>597</v>
      </c>
      <c r="D15" s="144" t="s">
        <v>11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 t="s">
        <v>8</v>
      </c>
      <c r="Y15" s="96"/>
      <c r="Z15" s="96"/>
      <c r="AA15" s="96"/>
      <c r="AB15" s="96"/>
      <c r="AC15" s="96"/>
      <c r="AD15" s="96"/>
      <c r="AE15" s="83"/>
      <c r="AF15" s="96" t="s">
        <v>8</v>
      </c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598</v>
      </c>
      <c r="C16" s="144" t="s">
        <v>116</v>
      </c>
      <c r="D16" s="14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599</v>
      </c>
      <c r="C17" s="144" t="s">
        <v>600</v>
      </c>
      <c r="D17" s="14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 t="s">
        <v>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601</v>
      </c>
      <c r="C18" s="144" t="s">
        <v>602</v>
      </c>
      <c r="D18" s="14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603</v>
      </c>
      <c r="C19" s="144" t="s">
        <v>604</v>
      </c>
      <c r="D19" s="144" t="s">
        <v>40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96"/>
      <c r="R19" s="96"/>
      <c r="S19" s="96"/>
      <c r="T19" s="96" t="s">
        <v>8</v>
      </c>
      <c r="U19" s="96"/>
      <c r="V19" s="96"/>
      <c r="W19" s="96"/>
      <c r="X19" s="96"/>
      <c r="Y19" s="96" t="s">
        <v>8</v>
      </c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2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605</v>
      </c>
      <c r="C20" s="144" t="s">
        <v>578</v>
      </c>
      <c r="D20" s="14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606</v>
      </c>
      <c r="C21" s="144" t="s">
        <v>607</v>
      </c>
      <c r="D21" s="14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608</v>
      </c>
      <c r="C22" s="144" t="s">
        <v>609</v>
      </c>
      <c r="D22" s="14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 t="s">
        <v>8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1</v>
      </c>
      <c r="AK22" s="3">
        <f t="shared" si="0"/>
        <v>0</v>
      </c>
      <c r="AL22" s="3">
        <f t="shared" si="1"/>
        <v>0</v>
      </c>
      <c r="AM22" s="180"/>
      <c r="AN22" s="181"/>
      <c r="AO22" s="53"/>
    </row>
    <row r="23" spans="1:41" s="50" customFormat="1" ht="30" customHeight="1">
      <c r="A23" s="115">
        <v>15</v>
      </c>
      <c r="B23" s="144" t="s">
        <v>610</v>
      </c>
      <c r="C23" s="144" t="s">
        <v>611</v>
      </c>
      <c r="D23" s="14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 t="s">
        <v>8</v>
      </c>
      <c r="S23" s="96" t="s">
        <v>8</v>
      </c>
      <c r="T23" s="96" t="s">
        <v>8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3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612</v>
      </c>
      <c r="C24" s="144" t="s">
        <v>100</v>
      </c>
      <c r="D24" s="14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 t="s">
        <v>8</v>
      </c>
      <c r="R24" s="96" t="s">
        <v>8</v>
      </c>
      <c r="S24" s="96" t="s">
        <v>8</v>
      </c>
      <c r="T24" s="96" t="s">
        <v>8</v>
      </c>
      <c r="U24" s="96"/>
      <c r="V24" s="96"/>
      <c r="W24" s="96" t="s">
        <v>8</v>
      </c>
      <c r="X24" s="96"/>
      <c r="Y24" s="96"/>
      <c r="Z24" s="96"/>
      <c r="AA24" s="96"/>
      <c r="AB24" s="96"/>
      <c r="AC24" s="96"/>
      <c r="AD24" s="96"/>
      <c r="AE24" s="83" t="s">
        <v>8</v>
      </c>
      <c r="AF24" s="96" t="s">
        <v>8</v>
      </c>
      <c r="AG24" s="96"/>
      <c r="AH24" s="96"/>
      <c r="AI24" s="96"/>
      <c r="AJ24" s="3">
        <f t="shared" si="2"/>
        <v>7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613</v>
      </c>
      <c r="C25" s="144" t="s">
        <v>39</v>
      </c>
      <c r="D25" s="14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 t="s">
        <v>8</v>
      </c>
      <c r="S25" s="96"/>
      <c r="T25" s="96"/>
      <c r="U25" s="96"/>
      <c r="V25" s="96"/>
      <c r="W25" s="96"/>
      <c r="X25" s="96"/>
      <c r="Y25" s="96" t="s">
        <v>8</v>
      </c>
      <c r="Z25" s="96" t="s">
        <v>8</v>
      </c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3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615</v>
      </c>
      <c r="C26" s="144" t="s">
        <v>616</v>
      </c>
      <c r="D26" s="144" t="s">
        <v>152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 t="s">
        <v>8</v>
      </c>
      <c r="R26" s="96"/>
      <c r="S26" s="96"/>
      <c r="T26" s="96"/>
      <c r="U26" s="96"/>
      <c r="V26" s="96"/>
      <c r="W26" s="96"/>
      <c r="X26" s="96" t="s">
        <v>8</v>
      </c>
      <c r="Y26" s="96"/>
      <c r="Z26" s="96" t="s">
        <v>8</v>
      </c>
      <c r="AA26" s="96"/>
      <c r="AB26" s="96"/>
      <c r="AC26" s="96"/>
      <c r="AD26" s="96"/>
      <c r="AE26" s="83" t="s">
        <v>8</v>
      </c>
      <c r="AF26" s="96" t="s">
        <v>8</v>
      </c>
      <c r="AG26" s="96"/>
      <c r="AH26" s="96"/>
      <c r="AI26" s="96"/>
      <c r="AJ26" s="3">
        <f t="shared" si="2"/>
        <v>5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617</v>
      </c>
      <c r="C27" s="144" t="s">
        <v>73</v>
      </c>
      <c r="D27" s="144" t="s">
        <v>79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618</v>
      </c>
      <c r="C28" s="144" t="s">
        <v>318</v>
      </c>
      <c r="D28" s="144" t="s">
        <v>46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619</v>
      </c>
      <c r="C29" s="144" t="s">
        <v>620</v>
      </c>
      <c r="D29" s="144" t="s">
        <v>55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621</v>
      </c>
      <c r="C30" s="144" t="s">
        <v>358</v>
      </c>
      <c r="D30" s="144" t="s">
        <v>82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6"/>
      <c r="R30" s="146" t="s">
        <v>8</v>
      </c>
      <c r="S30" s="146"/>
      <c r="T30" s="96" t="s">
        <v>8</v>
      </c>
      <c r="U30" s="146"/>
      <c r="V30" s="146"/>
      <c r="W30" s="146" t="s">
        <v>8</v>
      </c>
      <c r="X30" s="146"/>
      <c r="Y30" s="146"/>
      <c r="Z30" s="146"/>
      <c r="AA30" s="146"/>
      <c r="AB30" s="146"/>
      <c r="AC30" s="146"/>
      <c r="AD30" s="146"/>
      <c r="AE30" s="147" t="s">
        <v>8</v>
      </c>
      <c r="AF30" s="146" t="s">
        <v>10</v>
      </c>
      <c r="AG30" s="146"/>
      <c r="AH30" s="146"/>
      <c r="AI30" s="146"/>
      <c r="AJ30" s="172">
        <f t="shared" ref="AJ30:AJ36" si="3">COUNTIF(E30:AI30,"K")+2*COUNTIF(E30:AI30,"2K")+COUNTIF(E30:AI30,"TK")+COUNTIF(E30:AI30,"KT")</f>
        <v>4</v>
      </c>
      <c r="AK30" s="172">
        <f t="shared" ref="AK30:AK36" si="4">COUNTIF(E30:AI30,"P")+2*COUNTIF(F30:AJ30,"2P")</f>
        <v>0</v>
      </c>
      <c r="AL30" s="172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622</v>
      </c>
      <c r="C31" s="144" t="s">
        <v>37</v>
      </c>
      <c r="D31" s="144" t="s">
        <v>220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 t="s">
        <v>8</v>
      </c>
      <c r="AA31" s="146"/>
      <c r="AB31" s="146"/>
      <c r="AC31" s="146"/>
      <c r="AD31" s="146"/>
      <c r="AE31" s="147"/>
      <c r="AF31" s="146"/>
      <c r="AG31" s="146"/>
      <c r="AH31" s="146"/>
      <c r="AI31" s="146"/>
      <c r="AJ31" s="172">
        <f t="shared" si="3"/>
        <v>1</v>
      </c>
      <c r="AK31" s="172">
        <f t="shared" si="4"/>
        <v>0</v>
      </c>
      <c r="AL31" s="172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623</v>
      </c>
      <c r="C32" s="144" t="s">
        <v>624</v>
      </c>
      <c r="D32" s="144" t="s">
        <v>31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72">
        <f t="shared" si="3"/>
        <v>0</v>
      </c>
      <c r="AK32" s="172">
        <f t="shared" si="4"/>
        <v>0</v>
      </c>
      <c r="AL32" s="172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625</v>
      </c>
      <c r="C33" s="144" t="s">
        <v>626</v>
      </c>
      <c r="D33" s="144" t="s">
        <v>14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6"/>
      <c r="R33" s="146"/>
      <c r="S33" s="146"/>
      <c r="T33" s="96" t="s">
        <v>8</v>
      </c>
      <c r="U33" s="146"/>
      <c r="V33" s="146"/>
      <c r="W33" s="146"/>
      <c r="X33" s="146"/>
      <c r="Y33" s="146"/>
      <c r="Z33" s="146"/>
      <c r="AA33" s="146"/>
      <c r="AB33" s="146"/>
      <c r="AC33" s="146"/>
      <c r="AD33" s="146" t="s">
        <v>9</v>
      </c>
      <c r="AE33" s="147" t="s">
        <v>9</v>
      </c>
      <c r="AF33" s="146" t="s">
        <v>9</v>
      </c>
      <c r="AG33" s="146"/>
      <c r="AH33" s="146"/>
      <c r="AI33" s="146"/>
      <c r="AJ33" s="172">
        <f t="shared" si="3"/>
        <v>1</v>
      </c>
      <c r="AK33" s="172">
        <f t="shared" si="4"/>
        <v>3</v>
      </c>
      <c r="AL33" s="172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627</v>
      </c>
      <c r="C34" s="144" t="s">
        <v>628</v>
      </c>
      <c r="D34" s="14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 t="s">
        <v>8</v>
      </c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72">
        <f t="shared" si="3"/>
        <v>1</v>
      </c>
      <c r="AK34" s="172">
        <f t="shared" si="4"/>
        <v>0</v>
      </c>
      <c r="AL34" s="172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629</v>
      </c>
      <c r="C35" s="144" t="s">
        <v>97</v>
      </c>
      <c r="D35" s="144" t="s">
        <v>15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72">
        <f t="shared" si="3"/>
        <v>0</v>
      </c>
      <c r="AK35" s="172">
        <f t="shared" si="4"/>
        <v>0</v>
      </c>
      <c r="AL35" s="172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630</v>
      </c>
      <c r="C36" s="144" t="s">
        <v>631</v>
      </c>
      <c r="D36" s="144" t="s">
        <v>632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 t="s">
        <v>10</v>
      </c>
      <c r="AG36" s="146"/>
      <c r="AH36" s="146"/>
      <c r="AI36" s="146"/>
      <c r="AJ36" s="172">
        <f t="shared" si="3"/>
        <v>1</v>
      </c>
      <c r="AK36" s="172">
        <f t="shared" si="4"/>
        <v>0</v>
      </c>
      <c r="AL36" s="172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633</v>
      </c>
      <c r="C37" s="144" t="s">
        <v>634</v>
      </c>
      <c r="D37" s="144" t="s">
        <v>78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96" t="s">
        <v>8</v>
      </c>
      <c r="R37" s="96"/>
      <c r="S37" s="96" t="s">
        <v>8</v>
      </c>
      <c r="T37" s="96" t="s">
        <v>8</v>
      </c>
      <c r="U37" s="96"/>
      <c r="V37" s="96"/>
      <c r="W37" s="96" t="s">
        <v>8</v>
      </c>
      <c r="X37" s="96" t="s">
        <v>8</v>
      </c>
      <c r="Y37" s="96" t="s">
        <v>8</v>
      </c>
      <c r="Z37" s="96" t="s">
        <v>8</v>
      </c>
      <c r="AA37" s="96"/>
      <c r="AB37" s="96"/>
      <c r="AC37" s="96"/>
      <c r="AD37" s="96"/>
      <c r="AE37" s="83" t="s">
        <v>8</v>
      </c>
      <c r="AF37" s="96" t="s">
        <v>8</v>
      </c>
      <c r="AG37" s="96"/>
      <c r="AH37" s="96"/>
      <c r="AI37" s="96"/>
      <c r="AJ37" s="3">
        <f t="shared" si="2"/>
        <v>9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144" t="s">
        <v>635</v>
      </c>
      <c r="C38" s="144" t="s">
        <v>636</v>
      </c>
      <c r="D38" s="144" t="s">
        <v>78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144" t="s">
        <v>637</v>
      </c>
      <c r="C39" s="144" t="s">
        <v>201</v>
      </c>
      <c r="D39" s="144" t="s">
        <v>96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96" t="s">
        <v>8</v>
      </c>
      <c r="R39" s="96"/>
      <c r="S39" s="96" t="s">
        <v>8</v>
      </c>
      <c r="T39" s="96" t="s">
        <v>8</v>
      </c>
      <c r="U39" s="96"/>
      <c r="V39" s="96"/>
      <c r="W39" s="96" t="s">
        <v>8</v>
      </c>
      <c r="X39" s="96" t="s">
        <v>8</v>
      </c>
      <c r="Y39" s="96"/>
      <c r="Z39" s="96" t="s">
        <v>10</v>
      </c>
      <c r="AA39" s="96"/>
      <c r="AB39" s="96"/>
      <c r="AC39" s="96"/>
      <c r="AD39" s="96" t="s">
        <v>9</v>
      </c>
      <c r="AE39" s="83"/>
      <c r="AF39" s="96"/>
      <c r="AG39" s="96"/>
      <c r="AH39" s="96"/>
      <c r="AI39" s="96"/>
      <c r="AJ39" s="3">
        <f t="shared" si="2"/>
        <v>5</v>
      </c>
      <c r="AK39" s="3">
        <f t="shared" si="0"/>
        <v>1</v>
      </c>
      <c r="AL39" s="3">
        <f t="shared" si="1"/>
        <v>1</v>
      </c>
      <c r="AM39" s="53"/>
      <c r="AN39" s="53"/>
      <c r="AO39" s="53"/>
    </row>
    <row r="40" spans="1:44" s="50" customFormat="1" ht="41.25" customHeight="1">
      <c r="A40" s="115">
        <v>32</v>
      </c>
      <c r="B40" s="144" t="s">
        <v>638</v>
      </c>
      <c r="C40" s="144" t="s">
        <v>639</v>
      </c>
      <c r="D40" s="144" t="s">
        <v>59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 t="s">
        <v>8</v>
      </c>
      <c r="R40" s="96"/>
      <c r="S40" s="96"/>
      <c r="T40" s="96"/>
      <c r="U40" s="96"/>
      <c r="V40" s="96"/>
      <c r="W40" s="96" t="s">
        <v>8</v>
      </c>
      <c r="X40" s="96"/>
      <c r="Y40" s="96" t="s">
        <v>8</v>
      </c>
      <c r="Z40" s="96" t="s">
        <v>8</v>
      </c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4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144" t="s">
        <v>640</v>
      </c>
      <c r="C41" s="144" t="s">
        <v>641</v>
      </c>
      <c r="D41" s="144" t="s">
        <v>229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 t="s">
        <v>8</v>
      </c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1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144" t="s">
        <v>642</v>
      </c>
      <c r="C42" s="144" t="s">
        <v>102</v>
      </c>
      <c r="D42" s="144" t="s">
        <v>38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 t="s">
        <v>8</v>
      </c>
      <c r="X42" s="96"/>
      <c r="Y42" s="96"/>
      <c r="Z42" s="96"/>
      <c r="AA42" s="96"/>
      <c r="AB42" s="96"/>
      <c r="AC42" s="96"/>
      <c r="AD42" s="96" t="s">
        <v>8</v>
      </c>
      <c r="AE42" s="83" t="s">
        <v>8</v>
      </c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0</v>
      </c>
      <c r="AM42" s="33">
        <f t="shared" ref="AM42:AM79" si="6">COUNTIF(H49:AL49,"CT")</f>
        <v>0</v>
      </c>
      <c r="AN42" s="33">
        <f>COUNTIF(I42:AM42,"HT")</f>
        <v>0</v>
      </c>
      <c r="AO42" s="33">
        <f>COUNTIF(J42:AN42,"VK")</f>
        <v>0</v>
      </c>
      <c r="AP42" s="180"/>
      <c r="AQ42" s="181"/>
    </row>
    <row r="43" spans="1:44" s="50" customFormat="1" ht="30" customHeight="1">
      <c r="A43" s="115">
        <v>35</v>
      </c>
      <c r="B43" s="144" t="s">
        <v>643</v>
      </c>
      <c r="C43" s="144" t="s">
        <v>644</v>
      </c>
      <c r="D43" s="144" t="s">
        <v>93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 t="s">
        <v>9</v>
      </c>
      <c r="AE43" s="8"/>
      <c r="AF43" s="8"/>
      <c r="AG43" s="8"/>
      <c r="AH43" s="8"/>
      <c r="AI43" s="8"/>
      <c r="AJ43" s="3">
        <f t="shared" si="2"/>
        <v>0</v>
      </c>
      <c r="AK43" s="3">
        <f t="shared" si="0"/>
        <v>1</v>
      </c>
      <c r="AL43" s="3">
        <f t="shared" si="1"/>
        <v>0</v>
      </c>
      <c r="AM43" s="33">
        <f t="shared" si="6"/>
        <v>0</v>
      </c>
      <c r="AN43" s="33">
        <f t="shared" ref="AN43:AN79" si="7">COUNTIF(I43:AM43,"HT")</f>
        <v>0</v>
      </c>
      <c r="AO43" s="33">
        <f t="shared" ref="AO43:AO79" si="8">COUNTIF(J43:AN43,"VK")</f>
        <v>0</v>
      </c>
      <c r="AP43" s="53"/>
      <c r="AQ43" s="53"/>
    </row>
    <row r="44" spans="1:44" s="50" customFormat="1" ht="30" customHeight="1">
      <c r="A44" s="115">
        <v>36</v>
      </c>
      <c r="B44" s="144" t="s">
        <v>645</v>
      </c>
      <c r="C44" s="144" t="s">
        <v>646</v>
      </c>
      <c r="D44" s="144" t="s">
        <v>647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0</v>
      </c>
      <c r="AK44" s="3">
        <f t="shared" si="0"/>
        <v>0</v>
      </c>
      <c r="AL44" s="3">
        <f t="shared" si="1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174" t="s">
        <v>16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75"/>
      <c r="AJ45" s="3">
        <f>SUM(AJ9:AJ44)</f>
        <v>63</v>
      </c>
      <c r="AK45" s="3">
        <f>SUM(AK9:AK44)</f>
        <v>9</v>
      </c>
      <c r="AL45" s="3">
        <f>SUM(AL9:AL44)</f>
        <v>3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86" t="s">
        <v>17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7"/>
      <c r="AJ47" s="44" t="s">
        <v>18</v>
      </c>
      <c r="AK47" s="44" t="s">
        <v>19</v>
      </c>
      <c r="AL47" s="44" t="s">
        <v>20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83" t="s">
        <v>7</v>
      </c>
      <c r="D48" s="184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80"/>
      <c r="AQ55" s="181"/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ref="AM67:AM73" si="12">COUNTIF(H78:AL78,"CT")</f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>
        <f t="shared" si="12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s="50" customFormat="1" ht="30.75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51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/>
      <c r="AN77" s="33"/>
      <c r="AO77" s="33"/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">
        <f>SUM(AM42:AM79)</f>
        <v>0</v>
      </c>
      <c r="AN80" s="3">
        <f>SUM(AN42:AN79)</f>
        <v>0</v>
      </c>
      <c r="AO80" s="3">
        <f>SUM(AO42:AO79)</f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 ht="15.75" customHeight="1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74" t="s">
        <v>16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75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73"/>
      <c r="D88" s="173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73"/>
      <c r="D91" s="173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73"/>
      <c r="D92" s="173"/>
      <c r="E92" s="173"/>
      <c r="F92" s="173"/>
      <c r="G92" s="173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73"/>
      <c r="D93" s="173"/>
      <c r="E93" s="173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73"/>
      <c r="D94" s="173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5:AQ55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AF25" sqref="AF2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 t="s">
        <v>1</v>
      </c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41" ht="22.5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 t="s">
        <v>3</v>
      </c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7" t="s">
        <v>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82" t="s">
        <v>767</v>
      </c>
      <c r="AG6" s="182"/>
      <c r="AH6" s="182"/>
      <c r="AI6" s="182"/>
      <c r="AJ6" s="182"/>
      <c r="AK6" s="182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648</v>
      </c>
      <c r="C9" s="144" t="s">
        <v>649</v>
      </c>
      <c r="D9" s="144" t="s">
        <v>46</v>
      </c>
      <c r="E9" s="94"/>
      <c r="F9" s="96"/>
      <c r="G9" s="83"/>
      <c r="H9" s="96"/>
      <c r="I9" s="96"/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 t="s">
        <v>774</v>
      </c>
      <c r="AA9" s="96" t="s">
        <v>774</v>
      </c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650</v>
      </c>
      <c r="C10" s="144" t="s">
        <v>651</v>
      </c>
      <c r="D10" s="144" t="s">
        <v>652</v>
      </c>
      <c r="E10" s="94"/>
      <c r="F10" s="96"/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653</v>
      </c>
      <c r="C11" s="144" t="s">
        <v>287</v>
      </c>
      <c r="D11" s="144" t="s">
        <v>124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 t="s">
        <v>8</v>
      </c>
      <c r="Q11" s="96"/>
      <c r="R11" s="96" t="s">
        <v>8</v>
      </c>
      <c r="S11" s="96" t="s">
        <v>8</v>
      </c>
      <c r="T11" s="96" t="s">
        <v>8</v>
      </c>
      <c r="U11" s="96"/>
      <c r="V11" s="83"/>
      <c r="W11" s="83" t="s">
        <v>8</v>
      </c>
      <c r="X11" s="96"/>
      <c r="Y11" s="96" t="s">
        <v>8</v>
      </c>
      <c r="Z11" s="96"/>
      <c r="AA11" s="96"/>
      <c r="AB11" s="83"/>
      <c r="AC11" s="83"/>
      <c r="AD11" s="83" t="s">
        <v>8</v>
      </c>
      <c r="AE11" s="83"/>
      <c r="AF11" s="96" t="s">
        <v>8</v>
      </c>
      <c r="AG11" s="96"/>
      <c r="AH11" s="96"/>
      <c r="AI11" s="96"/>
      <c r="AJ11" s="3">
        <f t="shared" si="2"/>
        <v>8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654</v>
      </c>
      <c r="C12" s="144" t="s">
        <v>655</v>
      </c>
      <c r="D12" s="144" t="s">
        <v>61</v>
      </c>
      <c r="E12" s="94"/>
      <c r="F12" s="96"/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658</v>
      </c>
      <c r="C13" s="144" t="s">
        <v>105</v>
      </c>
      <c r="D13" s="14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 t="s">
        <v>8</v>
      </c>
      <c r="Q13" s="96"/>
      <c r="R13" s="96" t="s">
        <v>8</v>
      </c>
      <c r="S13" s="96" t="s">
        <v>8</v>
      </c>
      <c r="T13" s="96" t="s">
        <v>8</v>
      </c>
      <c r="U13" s="96"/>
      <c r="V13" s="83"/>
      <c r="W13" s="83" t="s">
        <v>8</v>
      </c>
      <c r="X13" s="96"/>
      <c r="Y13" s="96" t="s">
        <v>8</v>
      </c>
      <c r="Z13" s="96"/>
      <c r="AA13" s="96"/>
      <c r="AB13" s="83"/>
      <c r="AC13" s="83"/>
      <c r="AD13" s="83" t="s">
        <v>8</v>
      </c>
      <c r="AE13" s="83"/>
      <c r="AF13" s="96" t="s">
        <v>8</v>
      </c>
      <c r="AG13" s="96"/>
      <c r="AH13" s="96"/>
      <c r="AI13" s="96"/>
      <c r="AJ13" s="3">
        <f t="shared" si="2"/>
        <v>8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659</v>
      </c>
      <c r="C14" s="144" t="s">
        <v>660</v>
      </c>
      <c r="D14" s="144" t="s">
        <v>71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 t="s">
        <v>8</v>
      </c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144" t="s">
        <v>663</v>
      </c>
      <c r="C15" s="144" t="s">
        <v>664</v>
      </c>
      <c r="D15" s="144" t="s">
        <v>90</v>
      </c>
      <c r="E15" s="100"/>
      <c r="F15" s="97"/>
      <c r="G15" s="83"/>
      <c r="H15" s="97"/>
      <c r="I15" s="97"/>
      <c r="J15" s="97"/>
      <c r="K15" s="97"/>
      <c r="L15" s="97"/>
      <c r="M15" s="83"/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144" t="s">
        <v>665</v>
      </c>
      <c r="C16" s="144" t="s">
        <v>609</v>
      </c>
      <c r="D16" s="14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666</v>
      </c>
      <c r="C17" s="144" t="s">
        <v>667</v>
      </c>
      <c r="D17" s="14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668</v>
      </c>
      <c r="C18" s="144" t="s">
        <v>80</v>
      </c>
      <c r="D18" s="14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144" t="s">
        <v>669</v>
      </c>
      <c r="C19" s="144" t="s">
        <v>87</v>
      </c>
      <c r="D19" s="14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144" t="s">
        <v>673</v>
      </c>
      <c r="C20" s="144" t="s">
        <v>528</v>
      </c>
      <c r="D20" s="14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674</v>
      </c>
      <c r="C21" s="144" t="s">
        <v>675</v>
      </c>
      <c r="D21" s="14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 t="s">
        <v>8</v>
      </c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1</v>
      </c>
      <c r="AK21" s="44">
        <f t="shared" si="4"/>
        <v>0</v>
      </c>
      <c r="AL21" s="44">
        <f t="shared" si="5"/>
        <v>0</v>
      </c>
      <c r="AM21" s="178"/>
      <c r="AN21" s="179"/>
      <c r="AO21" s="69"/>
    </row>
    <row r="22" spans="1:41" s="68" customFormat="1" ht="30" customHeight="1">
      <c r="A22" s="115">
        <v>14</v>
      </c>
      <c r="B22" s="144" t="s">
        <v>676</v>
      </c>
      <c r="C22" s="144" t="s">
        <v>677</v>
      </c>
      <c r="D22" s="14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144" t="s">
        <v>678</v>
      </c>
      <c r="C23" s="144" t="s">
        <v>70</v>
      </c>
      <c r="D23" s="14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680</v>
      </c>
      <c r="C24" s="144" t="s">
        <v>47</v>
      </c>
      <c r="D24" s="144" t="s">
        <v>220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 t="s">
        <v>8</v>
      </c>
      <c r="AG24" s="97"/>
      <c r="AH24" s="97"/>
      <c r="AI24" s="97"/>
      <c r="AJ24" s="44">
        <f t="shared" si="3"/>
        <v>1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681</v>
      </c>
      <c r="C25" s="144" t="s">
        <v>682</v>
      </c>
      <c r="D25" s="144" t="s">
        <v>14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 t="s">
        <v>8</v>
      </c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683</v>
      </c>
      <c r="C26" s="144" t="s">
        <v>123</v>
      </c>
      <c r="D26" s="144" t="s">
        <v>684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685</v>
      </c>
      <c r="C27" s="144" t="s">
        <v>358</v>
      </c>
      <c r="D27" s="144" t="s">
        <v>110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 t="s">
        <v>8</v>
      </c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 t="s">
        <v>8</v>
      </c>
      <c r="AE27" s="83"/>
      <c r="AF27" s="96" t="s">
        <v>8</v>
      </c>
      <c r="AG27" s="96"/>
      <c r="AH27" s="96"/>
      <c r="AI27" s="96"/>
      <c r="AJ27" s="3">
        <f t="shared" si="2"/>
        <v>3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686</v>
      </c>
      <c r="C28" s="144" t="s">
        <v>73</v>
      </c>
      <c r="D28" s="144" t="s">
        <v>35</v>
      </c>
      <c r="E28" s="100"/>
      <c r="F28" s="97"/>
      <c r="G28" s="83"/>
      <c r="H28" s="97"/>
      <c r="I28" s="97"/>
      <c r="J28" s="97"/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 t="s">
        <v>8</v>
      </c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1</v>
      </c>
      <c r="AK28" s="44">
        <f t="shared" si="0"/>
        <v>0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687</v>
      </c>
      <c r="C29" s="144" t="s">
        <v>688</v>
      </c>
      <c r="D29" s="144" t="s">
        <v>56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689</v>
      </c>
      <c r="C30" s="144" t="s">
        <v>690</v>
      </c>
      <c r="D30" s="144" t="s">
        <v>691</v>
      </c>
      <c r="E30" s="94"/>
      <c r="F30" s="94"/>
      <c r="G30" s="83"/>
      <c r="H30" s="94"/>
      <c r="I30" s="94"/>
      <c r="J30" s="94"/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0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692</v>
      </c>
      <c r="C31" s="144" t="s">
        <v>86</v>
      </c>
      <c r="D31" s="144" t="s">
        <v>693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 t="s">
        <v>8</v>
      </c>
      <c r="Q31" s="96"/>
      <c r="R31" s="96" t="s">
        <v>8</v>
      </c>
      <c r="S31" s="96" t="s">
        <v>8</v>
      </c>
      <c r="T31" s="96" t="s">
        <v>8</v>
      </c>
      <c r="U31" s="96"/>
      <c r="V31" s="83"/>
      <c r="W31" s="83" t="s">
        <v>8</v>
      </c>
      <c r="X31" s="96"/>
      <c r="Y31" s="96" t="s">
        <v>8</v>
      </c>
      <c r="Z31" s="96"/>
      <c r="AA31" s="96"/>
      <c r="AB31" s="83"/>
      <c r="AC31" s="83"/>
      <c r="AD31" s="83" t="s">
        <v>8</v>
      </c>
      <c r="AE31" s="83"/>
      <c r="AF31" s="96" t="s">
        <v>8</v>
      </c>
      <c r="AG31" s="96"/>
      <c r="AH31" s="96"/>
      <c r="AI31" s="96"/>
      <c r="AJ31" s="4">
        <f t="shared" si="2"/>
        <v>8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44" t="s">
        <v>694</v>
      </c>
      <c r="C32" s="144" t="s">
        <v>695</v>
      </c>
      <c r="D32" s="144" t="s">
        <v>226</v>
      </c>
      <c r="E32" s="94"/>
      <c r="F32" s="96"/>
      <c r="G32" s="83"/>
      <c r="H32" s="96"/>
      <c r="I32" s="96"/>
      <c r="J32" s="96"/>
      <c r="K32" s="96"/>
      <c r="L32" s="96"/>
      <c r="M32" s="83"/>
      <c r="N32" s="83"/>
      <c r="O32" s="83"/>
      <c r="P32" s="96" t="s">
        <v>8</v>
      </c>
      <c r="Q32" s="96"/>
      <c r="R32" s="96" t="s">
        <v>8</v>
      </c>
      <c r="S32" s="96" t="s">
        <v>8</v>
      </c>
      <c r="T32" s="96" t="s">
        <v>8</v>
      </c>
      <c r="U32" s="96"/>
      <c r="V32" s="83"/>
      <c r="W32" s="83" t="s">
        <v>8</v>
      </c>
      <c r="X32" s="96"/>
      <c r="Y32" s="96" t="s">
        <v>8</v>
      </c>
      <c r="Z32" s="96"/>
      <c r="AA32" s="96"/>
      <c r="AB32" s="83"/>
      <c r="AC32" s="83"/>
      <c r="AD32" s="83" t="s">
        <v>8</v>
      </c>
      <c r="AE32" s="83"/>
      <c r="AF32" s="96" t="s">
        <v>8</v>
      </c>
      <c r="AG32" s="96"/>
      <c r="AH32" s="96"/>
      <c r="AI32" s="96"/>
      <c r="AJ32" s="4">
        <f t="shared" si="2"/>
        <v>8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4" s="68" customFormat="1" ht="30" customHeight="1">
      <c r="A33" s="115">
        <v>25</v>
      </c>
      <c r="B33" s="144" t="s">
        <v>696</v>
      </c>
      <c r="C33" s="144" t="s">
        <v>697</v>
      </c>
      <c r="D33" s="144" t="s">
        <v>59</v>
      </c>
      <c r="E33" s="94"/>
      <c r="F33" s="96"/>
      <c r="G33" s="83"/>
      <c r="H33" s="96"/>
      <c r="I33" s="96"/>
      <c r="J33" s="96"/>
      <c r="K33" s="96"/>
      <c r="L33" s="96"/>
      <c r="M33" s="83"/>
      <c r="N33" s="83"/>
      <c r="O33" s="83"/>
      <c r="P33" s="96" t="s">
        <v>8</v>
      </c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698</v>
      </c>
      <c r="C34" s="144" t="s">
        <v>699</v>
      </c>
      <c r="D34" s="144" t="s">
        <v>700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 t="s">
        <v>8</v>
      </c>
      <c r="S34" s="96"/>
      <c r="T34" s="96" t="s">
        <v>8</v>
      </c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2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4" s="68" customFormat="1" ht="30" customHeight="1">
      <c r="A35" s="115">
        <v>27</v>
      </c>
      <c r="B35" s="144" t="s">
        <v>701</v>
      </c>
      <c r="C35" s="144" t="s">
        <v>702</v>
      </c>
      <c r="D35" s="144" t="s">
        <v>700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 t="s">
        <v>8</v>
      </c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1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4" s="68" customFormat="1" ht="30" customHeight="1">
      <c r="A36" s="115">
        <v>28</v>
      </c>
      <c r="B36" s="144" t="s">
        <v>703</v>
      </c>
      <c r="C36" s="144" t="s">
        <v>86</v>
      </c>
      <c r="D36" s="144" t="s">
        <v>63</v>
      </c>
      <c r="E36" s="94"/>
      <c r="F36" s="96"/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 t="s">
        <v>9</v>
      </c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0</v>
      </c>
      <c r="AK36" s="4">
        <f t="shared" si="0"/>
        <v>1</v>
      </c>
      <c r="AL36" s="4">
        <f t="shared" si="1"/>
        <v>0</v>
      </c>
      <c r="AM36" s="69"/>
      <c r="AN36" s="69"/>
      <c r="AO36" s="69"/>
    </row>
    <row r="37" spans="1:44" s="50" customFormat="1" ht="48" customHeight="1">
      <c r="A37" s="115">
        <v>29</v>
      </c>
      <c r="B37" s="144" t="s">
        <v>704</v>
      </c>
      <c r="C37" s="144" t="s">
        <v>87</v>
      </c>
      <c r="D37" s="144" t="s">
        <v>38</v>
      </c>
      <c r="E37" s="94"/>
      <c r="F37" s="96"/>
      <c r="G37" s="83"/>
      <c r="H37" s="96"/>
      <c r="I37" s="96"/>
      <c r="J37" s="96"/>
      <c r="K37" s="96"/>
      <c r="L37" s="96"/>
      <c r="M37" s="83"/>
      <c r="N37" s="83"/>
      <c r="O37" s="83"/>
      <c r="P37" s="96"/>
      <c r="Q37" s="96"/>
      <c r="R37" s="96" t="s">
        <v>8</v>
      </c>
      <c r="S37" s="96"/>
      <c r="T37" s="96"/>
      <c r="U37" s="96"/>
      <c r="V37" s="83"/>
      <c r="W37" s="83"/>
      <c r="X37" s="96"/>
      <c r="Y37" s="96" t="s">
        <v>8</v>
      </c>
      <c r="Z37" s="96"/>
      <c r="AA37" s="96"/>
      <c r="AB37" s="83"/>
      <c r="AC37" s="83"/>
      <c r="AD37" s="83"/>
      <c r="AE37" s="83"/>
      <c r="AF37" s="96" t="s">
        <v>8</v>
      </c>
      <c r="AG37" s="96"/>
      <c r="AH37" s="96"/>
      <c r="AI37" s="96"/>
      <c r="AJ37" s="4">
        <f t="shared" si="2"/>
        <v>3</v>
      </c>
      <c r="AK37" s="4">
        <f t="shared" si="0"/>
        <v>0</v>
      </c>
      <c r="AL37" s="4">
        <f t="shared" si="1"/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5">
        <v>30</v>
      </c>
      <c r="B38" s="144" t="s">
        <v>705</v>
      </c>
      <c r="C38" s="144" t="s">
        <v>706</v>
      </c>
      <c r="D38" s="144" t="s">
        <v>93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4">
        <f t="shared" si="2"/>
        <v>0</v>
      </c>
      <c r="AK38" s="4">
        <f t="shared" si="0"/>
        <v>0</v>
      </c>
      <c r="AL38" s="4">
        <f t="shared" si="1"/>
        <v>0</v>
      </c>
      <c r="AM38" s="53"/>
      <c r="AN38" s="53"/>
      <c r="AO38" s="53"/>
    </row>
    <row r="39" spans="1:44" s="50" customFormat="1" ht="30" customHeight="1">
      <c r="A39" s="4">
        <v>28</v>
      </c>
      <c r="B39" s="77"/>
      <c r="C39" s="78"/>
      <c r="D39" s="79"/>
      <c r="E39" s="95"/>
      <c r="F39" s="96"/>
      <c r="G39" s="83"/>
      <c r="H39" s="96"/>
      <c r="I39" s="96"/>
      <c r="J39" s="96"/>
      <c r="K39" s="96"/>
      <c r="L39" s="96"/>
      <c r="M39" s="83"/>
      <c r="N39" s="83"/>
      <c r="O39" s="83"/>
      <c r="P39" s="96"/>
      <c r="Q39" s="96"/>
      <c r="R39" s="96"/>
      <c r="S39" s="96"/>
      <c r="T39" s="96"/>
      <c r="U39" s="96"/>
      <c r="V39" s="83"/>
      <c r="W39" s="96"/>
      <c r="X39" s="96"/>
      <c r="Y39" s="96"/>
      <c r="Z39" s="96"/>
      <c r="AA39" s="96"/>
      <c r="AB39" s="83"/>
      <c r="AC39" s="83"/>
      <c r="AD39" s="96"/>
      <c r="AE39" s="83"/>
      <c r="AF39" s="96"/>
      <c r="AG39" s="96"/>
      <c r="AH39" s="96"/>
      <c r="AI39" s="96"/>
      <c r="AJ39" s="4">
        <f t="shared" si="2"/>
        <v>0</v>
      </c>
      <c r="AK39" s="4">
        <f t="shared" si="0"/>
        <v>0</v>
      </c>
      <c r="AL39" s="4">
        <f t="shared" si="1"/>
        <v>0</v>
      </c>
      <c r="AM39" s="53"/>
      <c r="AN39" s="53"/>
    </row>
    <row r="40" spans="1:44" s="50" customFormat="1" ht="30" customHeight="1">
      <c r="A40" s="174" t="s">
        <v>16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75"/>
      <c r="AJ40" s="3">
        <f>SUM(AJ9:AJ39)</f>
        <v>47</v>
      </c>
      <c r="AK40" s="3">
        <f>SUM(AK9:AK39)</f>
        <v>1</v>
      </c>
      <c r="AL40" s="3">
        <f>SUM(AL9:AL39)</f>
        <v>0</v>
      </c>
      <c r="AM40" s="53"/>
      <c r="AN40" s="53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</row>
    <row r="42" spans="1:44" s="50" customFormat="1" ht="30" customHeight="1">
      <c r="A42" s="186" t="s">
        <v>17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7"/>
      <c r="AJ42" s="44" t="s">
        <v>18</v>
      </c>
      <c r="AK42" s="44" t="s">
        <v>19</v>
      </c>
      <c r="AL42" s="44" t="s">
        <v>20</v>
      </c>
      <c r="AM42" s="54" t="s">
        <v>21</v>
      </c>
      <c r="AN42" s="54" t="s">
        <v>22</v>
      </c>
      <c r="AO42" s="54" t="s">
        <v>23</v>
      </c>
      <c r="AP42" s="53"/>
      <c r="AQ42" s="53"/>
    </row>
    <row r="43" spans="1:44" s="50" customFormat="1" ht="30" customHeight="1">
      <c r="A43" s="3" t="s">
        <v>5</v>
      </c>
      <c r="B43" s="46"/>
      <c r="C43" s="183" t="s">
        <v>7</v>
      </c>
      <c r="D43" s="184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24</v>
      </c>
      <c r="AK43" s="31" t="s">
        <v>25</v>
      </c>
      <c r="AL43" s="31" t="s">
        <v>26</v>
      </c>
      <c r="AM43" s="31" t="s">
        <v>27</v>
      </c>
      <c r="AN43" s="55" t="s">
        <v>28</v>
      </c>
      <c r="AO43" s="55" t="s">
        <v>29</v>
      </c>
      <c r="AP43" s="53"/>
      <c r="AQ43" s="53"/>
    </row>
    <row r="44" spans="1:44" s="50" customFormat="1" ht="30" customHeight="1">
      <c r="A44" s="3">
        <v>1</v>
      </c>
      <c r="B44" s="144" t="s">
        <v>648</v>
      </c>
      <c r="C44" s="144" t="s">
        <v>649</v>
      </c>
      <c r="D44" s="144" t="s">
        <v>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P44" s="53"/>
      <c r="AQ44" s="53"/>
    </row>
    <row r="45" spans="1:44" s="50" customFormat="1" ht="30" customHeight="1">
      <c r="A45" s="3">
        <v>2</v>
      </c>
      <c r="B45" s="144" t="s">
        <v>650</v>
      </c>
      <c r="C45" s="144" t="s">
        <v>651</v>
      </c>
      <c r="D45" s="144" t="s">
        <v>652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6" si="6">COUNTIF(E45:AI45,"BT")</f>
        <v>0</v>
      </c>
      <c r="AK45" s="33">
        <f t="shared" ref="AK45:AK76" si="7">COUNTIF(F45:AJ45,"D")</f>
        <v>0</v>
      </c>
      <c r="AL45" s="33">
        <f t="shared" ref="AL45:AL76" si="8">COUNTIF(G45:AK45,"ĐP")</f>
        <v>0</v>
      </c>
      <c r="AM45" s="33">
        <f t="shared" ref="AM45:AM77" si="9">COUNTIF(H53:AL53,"CT")</f>
        <v>0</v>
      </c>
      <c r="AN45" s="33">
        <f t="shared" ref="AN45:AN77" si="10">COUNTIF(I44:AM44,"HT")</f>
        <v>0</v>
      </c>
      <c r="AO45" s="33">
        <f t="shared" ref="AO45:AO77" si="11">COUNTIF(J44:AN44,"VK")</f>
        <v>0</v>
      </c>
      <c r="AP45" s="53"/>
      <c r="AQ45" s="53"/>
    </row>
    <row r="46" spans="1:44" s="50" customFormat="1" ht="30" customHeight="1">
      <c r="A46" s="3">
        <v>3</v>
      </c>
      <c r="B46" s="144" t="s">
        <v>653</v>
      </c>
      <c r="C46" s="144" t="s">
        <v>287</v>
      </c>
      <c r="D46" s="144" t="s">
        <v>124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  <c r="AP46" s="53"/>
      <c r="AQ46" s="53"/>
    </row>
    <row r="47" spans="1:44" s="50" customFormat="1" ht="30" customHeight="1">
      <c r="A47" s="3">
        <v>4</v>
      </c>
      <c r="B47" s="144" t="s">
        <v>654</v>
      </c>
      <c r="C47" s="144" t="s">
        <v>655</v>
      </c>
      <c r="D47" s="144" t="s">
        <v>61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  <c r="AP47" s="53"/>
      <c r="AQ47" s="53"/>
    </row>
    <row r="48" spans="1:44" s="50" customFormat="1" ht="30" customHeight="1">
      <c r="A48" s="3">
        <v>5</v>
      </c>
      <c r="B48" s="144" t="s">
        <v>658</v>
      </c>
      <c r="C48" s="144" t="s">
        <v>105</v>
      </c>
      <c r="D48" s="144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  <c r="AP48" s="180"/>
      <c r="AQ48" s="181"/>
    </row>
    <row r="49" spans="1:41" s="50" customFormat="1" ht="30" customHeight="1">
      <c r="A49" s="101">
        <v>6</v>
      </c>
      <c r="B49" s="144" t="s">
        <v>659</v>
      </c>
      <c r="C49" s="144" t="s">
        <v>660</v>
      </c>
      <c r="D49" s="144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7</v>
      </c>
      <c r="B50" s="144" t="s">
        <v>663</v>
      </c>
      <c r="C50" s="144" t="s">
        <v>664</v>
      </c>
      <c r="D50" s="144" t="s">
        <v>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8</v>
      </c>
      <c r="B51" s="144" t="s">
        <v>665</v>
      </c>
      <c r="C51" s="144" t="s">
        <v>609</v>
      </c>
      <c r="D51" s="144" t="s">
        <v>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9</v>
      </c>
      <c r="B52" s="144" t="s">
        <v>666</v>
      </c>
      <c r="C52" s="144" t="s">
        <v>667</v>
      </c>
      <c r="D52" s="144" t="s">
        <v>40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10</v>
      </c>
      <c r="B53" s="144" t="s">
        <v>668</v>
      </c>
      <c r="C53" s="144" t="s">
        <v>80</v>
      </c>
      <c r="D53" s="144" t="s">
        <v>84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101">
        <v>11</v>
      </c>
      <c r="B54" s="144" t="s">
        <v>669</v>
      </c>
      <c r="C54" s="144" t="s">
        <v>87</v>
      </c>
      <c r="D54" s="144" t="s">
        <v>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101">
        <v>12</v>
      </c>
      <c r="B55" s="144" t="s">
        <v>673</v>
      </c>
      <c r="C55" s="144" t="s">
        <v>528</v>
      </c>
      <c r="D55" s="144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101">
        <v>13</v>
      </c>
      <c r="B56" s="144" t="s">
        <v>674</v>
      </c>
      <c r="C56" s="144" t="s">
        <v>675</v>
      </c>
      <c r="D56" s="144" t="s">
        <v>104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3">
        <v>14</v>
      </c>
      <c r="B57" s="144" t="s">
        <v>676</v>
      </c>
      <c r="C57" s="144" t="s">
        <v>677</v>
      </c>
      <c r="D57" s="144" t="s">
        <v>41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3">
        <v>15</v>
      </c>
      <c r="B58" s="144" t="s">
        <v>678</v>
      </c>
      <c r="C58" s="144" t="s">
        <v>70</v>
      </c>
      <c r="D58" s="144" t="s">
        <v>498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3">
        <v>16</v>
      </c>
      <c r="B59" s="144" t="s">
        <v>680</v>
      </c>
      <c r="C59" s="144" t="s">
        <v>47</v>
      </c>
      <c r="D59" s="144" t="s">
        <v>220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9">
        <v>17</v>
      </c>
      <c r="B60" s="144" t="s">
        <v>681</v>
      </c>
      <c r="C60" s="144" t="s">
        <v>682</v>
      </c>
      <c r="D60" s="144" t="s">
        <v>14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ref="AJ60:AJ64" si="12">COUNTIF(E60:AI60,"BT")</f>
        <v>0</v>
      </c>
      <c r="AK60" s="33">
        <f t="shared" ref="AK60:AK64" si="13">COUNTIF(F60:AJ60,"D")</f>
        <v>0</v>
      </c>
      <c r="AL60" s="33">
        <f t="shared" ref="AL60:AL64" si="14">COUNTIF(G60:AK60,"ĐP")</f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9">
        <v>18</v>
      </c>
      <c r="B61" s="144" t="s">
        <v>683</v>
      </c>
      <c r="C61" s="144" t="s">
        <v>123</v>
      </c>
      <c r="D61" s="144" t="s">
        <v>684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9">
        <v>19</v>
      </c>
      <c r="B62" s="144" t="s">
        <v>685</v>
      </c>
      <c r="C62" s="144" t="s">
        <v>358</v>
      </c>
      <c r="D62" s="144" t="s">
        <v>110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9">
        <v>20</v>
      </c>
      <c r="B63" s="144" t="s">
        <v>686</v>
      </c>
      <c r="C63" s="144" t="s">
        <v>73</v>
      </c>
      <c r="D63" s="144" t="s">
        <v>35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1" s="50" customFormat="1" ht="30" customHeight="1">
      <c r="A64" s="169">
        <v>21</v>
      </c>
      <c r="B64" s="144" t="s">
        <v>687</v>
      </c>
      <c r="C64" s="144" t="s">
        <v>688</v>
      </c>
      <c r="D64" s="144" t="s">
        <v>56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22</v>
      </c>
      <c r="B65" s="144" t="s">
        <v>689</v>
      </c>
      <c r="C65" s="144" t="s">
        <v>690</v>
      </c>
      <c r="D65" s="144" t="s">
        <v>691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23</v>
      </c>
      <c r="B66" s="144" t="s">
        <v>692</v>
      </c>
      <c r="C66" s="144" t="s">
        <v>86</v>
      </c>
      <c r="D66" s="144" t="s">
        <v>693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ref="AJ66:AJ74" si="15">COUNTIF(E66:AI66,"BT")</f>
        <v>0</v>
      </c>
      <c r="AK66" s="33">
        <f t="shared" ref="AK66:AK74" si="16">COUNTIF(F66:AJ66,"D")</f>
        <v>0</v>
      </c>
      <c r="AL66" s="33">
        <f t="shared" ref="AL66:AL74" si="17">COUNTIF(G66:AK66,"ĐP")</f>
        <v>0</v>
      </c>
      <c r="AM66" s="33">
        <f t="shared" ref="AM66:AM74" si="18">COUNTIF(H74:AL74,"CT")</f>
        <v>0</v>
      </c>
      <c r="AN66" s="33">
        <f t="shared" ref="AN66:AN74" si="19">COUNTIF(I65:AM65,"HT")</f>
        <v>0</v>
      </c>
      <c r="AO66" s="33">
        <f t="shared" ref="AO66:AO74" si="20">COUNTIF(J65:AN65,"VK")</f>
        <v>0</v>
      </c>
    </row>
    <row r="67" spans="1:41" s="50" customFormat="1" ht="30.75" customHeight="1">
      <c r="A67" s="169">
        <v>24</v>
      </c>
      <c r="B67" s="144" t="s">
        <v>694</v>
      </c>
      <c r="C67" s="144" t="s">
        <v>695</v>
      </c>
      <c r="D67" s="144" t="s">
        <v>226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s="50" customFormat="1" ht="30.75" customHeight="1">
      <c r="A68" s="169">
        <v>25</v>
      </c>
      <c r="B68" s="144" t="s">
        <v>696</v>
      </c>
      <c r="C68" s="144" t="s">
        <v>697</v>
      </c>
      <c r="D68" s="144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51" customHeight="1">
      <c r="A69" s="169">
        <v>26</v>
      </c>
      <c r="B69" s="144" t="s">
        <v>698</v>
      </c>
      <c r="C69" s="144" t="s">
        <v>699</v>
      </c>
      <c r="D69" s="144" t="s">
        <v>700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9">
        <v>27</v>
      </c>
      <c r="B70" s="144" t="s">
        <v>701</v>
      </c>
      <c r="C70" s="144" t="s">
        <v>702</v>
      </c>
      <c r="D70" s="144" t="s">
        <v>700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 ht="15.75" customHeight="1">
      <c r="A71" s="169">
        <v>28</v>
      </c>
      <c r="B71" s="144" t="s">
        <v>703</v>
      </c>
      <c r="C71" s="144" t="s">
        <v>86</v>
      </c>
      <c r="D71" s="144" t="s">
        <v>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 ht="15.75" customHeight="1">
      <c r="A72" s="169">
        <v>29</v>
      </c>
      <c r="B72" s="144" t="s">
        <v>704</v>
      </c>
      <c r="C72" s="144" t="s">
        <v>87</v>
      </c>
      <c r="D72" s="144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15"/>
        <v>0</v>
      </c>
      <c r="AK72" s="33">
        <f t="shared" si="16"/>
        <v>0</v>
      </c>
      <c r="AL72" s="33">
        <f t="shared" si="17"/>
        <v>0</v>
      </c>
      <c r="AM72" s="33">
        <f t="shared" si="18"/>
        <v>0</v>
      </c>
      <c r="AN72" s="33">
        <f t="shared" si="19"/>
        <v>0</v>
      </c>
      <c r="AO72" s="33">
        <f t="shared" si="20"/>
        <v>0</v>
      </c>
    </row>
    <row r="73" spans="1:41" ht="15.75" customHeight="1">
      <c r="A73" s="169">
        <v>30</v>
      </c>
      <c r="B73" s="144" t="s">
        <v>705</v>
      </c>
      <c r="C73" s="144" t="s">
        <v>706</v>
      </c>
      <c r="D73" s="144" t="s">
        <v>93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15"/>
        <v>0</v>
      </c>
      <c r="AK73" s="33">
        <f t="shared" si="16"/>
        <v>0</v>
      </c>
      <c r="AL73" s="33">
        <f t="shared" si="17"/>
        <v>0</v>
      </c>
      <c r="AM73" s="33">
        <f t="shared" si="18"/>
        <v>0</v>
      </c>
      <c r="AN73" s="33">
        <f t="shared" si="19"/>
        <v>0</v>
      </c>
      <c r="AO73" s="33">
        <f t="shared" si="20"/>
        <v>0</v>
      </c>
    </row>
    <row r="74" spans="1:41">
      <c r="A74" s="3">
        <v>32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15"/>
        <v>0</v>
      </c>
      <c r="AK74" s="33">
        <f t="shared" si="16"/>
        <v>0</v>
      </c>
      <c r="AL74" s="33">
        <f t="shared" si="17"/>
        <v>0</v>
      </c>
      <c r="AM74" s="33">
        <f t="shared" si="18"/>
        <v>0</v>
      </c>
      <c r="AN74" s="33">
        <f t="shared" si="19"/>
        <v>0</v>
      </c>
      <c r="AO74" s="33">
        <f t="shared" si="20"/>
        <v>0</v>
      </c>
    </row>
    <row r="75" spans="1:41">
      <c r="A75" s="3">
        <v>33</v>
      </c>
      <c r="B75" s="46"/>
      <c r="C75" s="9"/>
      <c r="D75" s="10"/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>
      <c r="A76" s="3">
        <v>34</v>
      </c>
      <c r="B76" s="4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>
      <c r="A77" s="174" t="s">
        <v>16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75"/>
      <c r="AJ77" s="3">
        <f>SUM(AJ44:AJ76)</f>
        <v>0</v>
      </c>
      <c r="AK77" s="3">
        <f>SUM(AK44:AK76)</f>
        <v>0</v>
      </c>
      <c r="AL77" s="3">
        <f>SUM(AL44:AL76)</f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>
      <c r="A78" s="27"/>
      <c r="B78" s="27"/>
      <c r="C78" s="173"/>
      <c r="D78" s="173"/>
      <c r="H78" s="56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73"/>
      <c r="D81" s="17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73"/>
      <c r="D82" s="173"/>
      <c r="E82" s="173"/>
      <c r="F82" s="173"/>
      <c r="G82" s="17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73"/>
      <c r="D83" s="173"/>
      <c r="E83" s="17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>
      <c r="C84" s="173"/>
      <c r="D84" s="17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</sheetData>
  <mergeCells count="19">
    <mergeCell ref="AP48:AQ48"/>
    <mergeCell ref="A77:AI77"/>
    <mergeCell ref="C78:D78"/>
    <mergeCell ref="C81:D81"/>
    <mergeCell ref="AM21:AN21"/>
    <mergeCell ref="A40:AI40"/>
    <mergeCell ref="A42:AI42"/>
    <mergeCell ref="C83:E83"/>
    <mergeCell ref="C84:D84"/>
    <mergeCell ref="C82:G82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F17" sqref="AF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92" t="s">
        <v>768</v>
      </c>
      <c r="AG6" s="192"/>
      <c r="AH6" s="192"/>
      <c r="AI6" s="192"/>
      <c r="AJ6" s="192"/>
      <c r="AK6" s="192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44" t="s">
        <v>707</v>
      </c>
      <c r="C9" s="144" t="s">
        <v>86</v>
      </c>
      <c r="D9" s="144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 t="s">
        <v>775</v>
      </c>
      <c r="U9" s="96"/>
      <c r="V9" s="96"/>
      <c r="W9" s="96"/>
      <c r="X9" s="96"/>
      <c r="Y9" s="96"/>
      <c r="Z9" s="96" t="s">
        <v>774</v>
      </c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44" t="s">
        <v>708</v>
      </c>
      <c r="C10" s="144" t="s">
        <v>73</v>
      </c>
      <c r="D10" s="14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44" t="s">
        <v>709</v>
      </c>
      <c r="C11" s="144" t="s">
        <v>710</v>
      </c>
      <c r="D11" s="14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44" t="s">
        <v>711</v>
      </c>
      <c r="C12" s="144" t="s">
        <v>712</v>
      </c>
      <c r="D12" s="14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44" t="s">
        <v>714</v>
      </c>
      <c r="C13" s="144" t="s">
        <v>715</v>
      </c>
      <c r="D13" s="14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44" t="s">
        <v>716</v>
      </c>
      <c r="C14" s="144" t="s">
        <v>717</v>
      </c>
      <c r="D14" s="14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44" t="s">
        <v>718</v>
      </c>
      <c r="C15" s="144" t="s">
        <v>719</v>
      </c>
      <c r="D15" s="14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 t="s">
        <v>8</v>
      </c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44" t="s">
        <v>720</v>
      </c>
      <c r="C16" s="144" t="s">
        <v>721</v>
      </c>
      <c r="D16" s="144" t="s">
        <v>30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 t="s">
        <v>8</v>
      </c>
      <c r="AG16" s="96"/>
      <c r="AH16" s="96"/>
      <c r="AI16" s="96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44" t="s">
        <v>722</v>
      </c>
      <c r="C17" s="144" t="s">
        <v>723</v>
      </c>
      <c r="D17" s="14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44" t="s">
        <v>724</v>
      </c>
      <c r="C18" s="144" t="s">
        <v>103</v>
      </c>
      <c r="D18" s="14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44" t="s">
        <v>725</v>
      </c>
      <c r="C19" s="144" t="s">
        <v>121</v>
      </c>
      <c r="D19" s="14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44" t="s">
        <v>726</v>
      </c>
      <c r="C20" s="144" t="s">
        <v>245</v>
      </c>
      <c r="D20" s="14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44" t="s">
        <v>727</v>
      </c>
      <c r="C21" s="144" t="s">
        <v>728</v>
      </c>
      <c r="D21" s="144" t="s">
        <v>41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44" t="s">
        <v>729</v>
      </c>
      <c r="C22" s="144" t="s">
        <v>730</v>
      </c>
      <c r="D22" s="14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3"/>
      <c r="AN22" s="194"/>
      <c r="AO22" s="25"/>
    </row>
    <row r="23" spans="1:41" s="1" customFormat="1" ht="30" customHeight="1">
      <c r="A23" s="115">
        <v>15</v>
      </c>
      <c r="B23" s="144" t="s">
        <v>731</v>
      </c>
      <c r="C23" s="144" t="s">
        <v>732</v>
      </c>
      <c r="D23" s="14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44" t="s">
        <v>733</v>
      </c>
      <c r="C24" s="144" t="s">
        <v>734</v>
      </c>
      <c r="D24" s="14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44" t="s">
        <v>735</v>
      </c>
      <c r="C25" s="144" t="s">
        <v>70</v>
      </c>
      <c r="D25" s="14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 t="s">
        <v>9</v>
      </c>
      <c r="AE25" s="96" t="s">
        <v>8</v>
      </c>
      <c r="AF25" s="96"/>
      <c r="AG25" s="96"/>
      <c r="AH25" s="96"/>
      <c r="AI25" s="96"/>
      <c r="AJ25" s="3">
        <f t="shared" si="2"/>
        <v>1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44" t="s">
        <v>736</v>
      </c>
      <c r="C26" s="144" t="s">
        <v>737</v>
      </c>
      <c r="D26" s="14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44" t="s">
        <v>738</v>
      </c>
      <c r="C27" s="144" t="s">
        <v>117</v>
      </c>
      <c r="D27" s="14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44" t="s">
        <v>739</v>
      </c>
      <c r="C28" s="144" t="s">
        <v>39</v>
      </c>
      <c r="D28" s="144" t="s">
        <v>15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 t="s">
        <v>10</v>
      </c>
      <c r="Y28" s="96" t="s">
        <v>9</v>
      </c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0</v>
      </c>
      <c r="AK28" s="3">
        <f t="shared" si="0"/>
        <v>1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115">
        <v>21</v>
      </c>
      <c r="B29" s="144" t="s">
        <v>740</v>
      </c>
      <c r="C29" s="144" t="s">
        <v>741</v>
      </c>
      <c r="D29" s="14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44" t="s">
        <v>742</v>
      </c>
      <c r="C30" s="144" t="s">
        <v>743</v>
      </c>
      <c r="D30" s="14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 t="s">
        <v>9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44" t="s">
        <v>744</v>
      </c>
      <c r="C31" s="144" t="s">
        <v>193</v>
      </c>
      <c r="D31" s="14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44" t="s">
        <v>745</v>
      </c>
      <c r="C32" s="144" t="s">
        <v>36</v>
      </c>
      <c r="D32" s="14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44" t="s">
        <v>746</v>
      </c>
      <c r="C33" s="144" t="s">
        <v>201</v>
      </c>
      <c r="D33" s="144" t="s">
        <v>96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0</v>
      </c>
      <c r="AM33" s="25"/>
      <c r="AN33" s="25"/>
      <c r="AO33" s="25"/>
    </row>
    <row r="34" spans="1:44" s="1" customFormat="1" ht="30" customHeight="1">
      <c r="A34" s="115">
        <v>26</v>
      </c>
      <c r="B34" s="144" t="s">
        <v>747</v>
      </c>
      <c r="C34" s="144" t="s">
        <v>292</v>
      </c>
      <c r="D34" s="14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44" t="s">
        <v>748</v>
      </c>
      <c r="C35" s="144" t="s">
        <v>42</v>
      </c>
      <c r="D35" s="144" t="s">
        <v>96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44" t="s">
        <v>749</v>
      </c>
      <c r="C36" s="144" t="s">
        <v>750</v>
      </c>
      <c r="D36" s="144" t="s">
        <v>751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44" t="s">
        <v>752</v>
      </c>
      <c r="C37" s="144" t="s">
        <v>753</v>
      </c>
      <c r="D37" s="144" t="s">
        <v>63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44" t="s">
        <v>754</v>
      </c>
      <c r="C38" s="144" t="s">
        <v>755</v>
      </c>
      <c r="D38" s="144" t="s">
        <v>229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44" t="s">
        <v>756</v>
      </c>
      <c r="C39" s="144" t="s">
        <v>757</v>
      </c>
      <c r="D39" s="144" t="s">
        <v>38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0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44" t="s">
        <v>758</v>
      </c>
      <c r="C40" s="144" t="s">
        <v>245</v>
      </c>
      <c r="D40" s="144" t="s">
        <v>81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44" t="s">
        <v>759</v>
      </c>
      <c r="C41" s="144" t="s">
        <v>760</v>
      </c>
      <c r="D41" s="144" t="s">
        <v>115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193"/>
      <c r="AQ41" s="194"/>
    </row>
    <row r="42" spans="1:44" s="1" customFormat="1" ht="30" customHeight="1">
      <c r="A42" s="115">
        <v>34</v>
      </c>
      <c r="B42" s="144" t="s">
        <v>761</v>
      </c>
      <c r="C42" s="144" t="s">
        <v>762</v>
      </c>
      <c r="D42" s="144" t="s">
        <v>763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  <c r="AM42" s="33"/>
      <c r="AN42" s="33"/>
      <c r="AO42" s="33"/>
      <c r="AP42" s="25"/>
      <c r="AQ42" s="25"/>
    </row>
    <row r="43" spans="1:44" s="1" customFormat="1" ht="30" customHeight="1">
      <c r="A43" s="115">
        <v>35</v>
      </c>
      <c r="B43" s="77"/>
      <c r="C43" s="78"/>
      <c r="D43" s="79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  <c r="AM43" s="33"/>
      <c r="AN43" s="33"/>
      <c r="AO43" s="33"/>
      <c r="AP43" s="25"/>
      <c r="AQ43" s="25"/>
    </row>
    <row r="44" spans="1:44" s="1" customFormat="1" ht="30" customHeight="1">
      <c r="A44" s="195" t="s">
        <v>16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41">
        <f>SUM(AJ9:AJ43)</f>
        <v>3</v>
      </c>
      <c r="AK44" s="41">
        <f>SUM(AK9:AK43)</f>
        <v>3</v>
      </c>
      <c r="AL44" s="41">
        <f>SUM(AL9:AL43)</f>
        <v>1</v>
      </c>
      <c r="AM44" s="33"/>
      <c r="AN44" s="33"/>
      <c r="AO44" s="33"/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33"/>
      <c r="AN45" s="33"/>
      <c r="AO45" s="33"/>
      <c r="AP45" s="25"/>
      <c r="AQ45" s="25"/>
    </row>
    <row r="46" spans="1:44" s="1" customFormat="1" ht="30" customHeight="1">
      <c r="A46" s="196" t="s">
        <v>17</v>
      </c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  <c r="AP46" s="25"/>
      <c r="AQ46" s="25"/>
    </row>
    <row r="47" spans="1:44" s="1" customFormat="1" ht="30" customHeight="1">
      <c r="A47" s="3" t="s">
        <v>5</v>
      </c>
      <c r="B47" s="40"/>
      <c r="C47" s="183" t="s">
        <v>7</v>
      </c>
      <c r="D47" s="18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91" t="s">
        <v>28</v>
      </c>
      <c r="AO47" s="32" t="s">
        <v>29</v>
      </c>
      <c r="AP47" s="25"/>
      <c r="AQ47" s="25"/>
    </row>
    <row r="48" spans="1:44" s="1" customFormat="1" ht="30" customHeight="1">
      <c r="A48" s="3">
        <v>1</v>
      </c>
      <c r="B48" s="77"/>
      <c r="C48" s="116"/>
      <c r="D48" s="11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 t="shared" ref="AM48:AM68" si="6">COUNTIF(H55:AL55,"CT")</f>
        <v>0</v>
      </c>
      <c r="AN48" s="33">
        <f t="shared" ref="AN48:AN68" si="7">COUNTIF(I48:AM48,"HT")</f>
        <v>0</v>
      </c>
      <c r="AO48" s="33">
        <f t="shared" ref="AO48:AO68" si="8">COUNTIF(J48:AN48,"VK")</f>
        <v>0</v>
      </c>
      <c r="AP48" s="25"/>
      <c r="AQ48" s="25"/>
    </row>
    <row r="49" spans="1:43" s="1" customFormat="1" ht="30" customHeight="1">
      <c r="A49" s="3">
        <v>2</v>
      </c>
      <c r="B49" s="77"/>
      <c r="C49" s="116"/>
      <c r="D49" s="117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75" si="9">COUNTIF(E49:AI49,"BT")</f>
        <v>0</v>
      </c>
      <c r="AK49" s="33">
        <f t="shared" ref="AK49:AK75" si="10">COUNTIF(F49:AJ49,"D")</f>
        <v>0</v>
      </c>
      <c r="AL49" s="33">
        <f t="shared" ref="AL49:AL75" si="11"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3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4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5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6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7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93"/>
      <c r="AQ54" s="194"/>
    </row>
    <row r="55" spans="1:43" s="1" customFormat="1" ht="30" customHeight="1">
      <c r="A55" s="3">
        <v>8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9</v>
      </c>
      <c r="B56" s="77"/>
      <c r="C56" s="116"/>
      <c r="D56" s="11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10</v>
      </c>
      <c r="B57" s="77"/>
      <c r="C57" s="116"/>
      <c r="D57" s="117"/>
      <c r="E57" s="9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11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12</v>
      </c>
      <c r="B59" s="77"/>
      <c r="C59" s="116"/>
      <c r="D59" s="11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13</v>
      </c>
      <c r="B60" s="85"/>
      <c r="C60" s="119"/>
      <c r="D60" s="12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14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15</v>
      </c>
      <c r="B62" s="77"/>
      <c r="C62" s="116"/>
      <c r="D62" s="11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16</v>
      </c>
      <c r="B63" s="80"/>
      <c r="C63" s="121"/>
      <c r="D63" s="122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17</v>
      </c>
      <c r="B64" s="77"/>
      <c r="C64" s="116"/>
      <c r="D64" s="11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18</v>
      </c>
      <c r="B65" s="80"/>
      <c r="C65" s="121"/>
      <c r="D65" s="122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19</v>
      </c>
      <c r="B66" s="77"/>
      <c r="C66" s="116"/>
      <c r="D66" s="11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20</v>
      </c>
      <c r="B67" s="80"/>
      <c r="C67" s="121"/>
      <c r="D67" s="122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3">
        <v>21</v>
      </c>
      <c r="B68" s="77"/>
      <c r="C68" s="116"/>
      <c r="D68" s="117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3">
        <v>22</v>
      </c>
      <c r="B69" s="80"/>
      <c r="C69" s="81"/>
      <c r="D69" s="82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41">
        <f t="shared" ref="AJ69:AO76" si="12">SUM(AM41:AM68)</f>
        <v>0</v>
      </c>
      <c r="AN69" s="41">
        <f t="shared" si="12"/>
        <v>0</v>
      </c>
      <c r="AO69" s="41">
        <f t="shared" si="12"/>
        <v>0</v>
      </c>
    </row>
    <row r="70" spans="1:41" ht="15.75" customHeight="1">
      <c r="A70" s="3">
        <v>23</v>
      </c>
      <c r="B70" s="77"/>
      <c r="C70" s="78"/>
      <c r="D70" s="79"/>
      <c r="E70" s="9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24</v>
      </c>
      <c r="B71" s="80"/>
      <c r="C71" s="81"/>
      <c r="D71" s="82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25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26</v>
      </c>
      <c r="B73" s="77"/>
      <c r="C73" s="78"/>
      <c r="D73" s="7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27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3">
        <v>28</v>
      </c>
      <c r="B75" s="77"/>
      <c r="C75" s="78"/>
      <c r="D75" s="7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9"/>
        <v>0</v>
      </c>
      <c r="AK75" s="33">
        <f t="shared" si="10"/>
        <v>0</v>
      </c>
      <c r="AL75" s="33">
        <f t="shared" si="11"/>
        <v>0</v>
      </c>
    </row>
    <row r="76" spans="1:41" ht="15.75" customHeight="1">
      <c r="A76" s="195" t="s">
        <v>16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41">
        <f t="shared" si="12"/>
        <v>0</v>
      </c>
      <c r="AK76" s="41">
        <f t="shared" si="12"/>
        <v>0</v>
      </c>
      <c r="AL76" s="41">
        <f t="shared" si="12"/>
        <v>0</v>
      </c>
    </row>
    <row r="77" spans="1:41" ht="19.5">
      <c r="A77" s="27"/>
      <c r="B77" s="27"/>
      <c r="C77" s="173"/>
      <c r="D77" s="173"/>
      <c r="E77" s="35"/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73"/>
      <c r="D80" s="173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73"/>
      <c r="D81" s="173"/>
      <c r="E81" s="173"/>
      <c r="F81" s="173"/>
      <c r="G81" s="173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73"/>
      <c r="D82" s="173"/>
      <c r="E82" s="173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9.5">
      <c r="C83" s="173"/>
      <c r="D83" s="173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20">
    <mergeCell ref="AM22:AN22"/>
    <mergeCell ref="A44:AI44"/>
    <mergeCell ref="A46:AI46"/>
    <mergeCell ref="C82:E82"/>
    <mergeCell ref="AP41:AQ41"/>
    <mergeCell ref="AP54:AQ54"/>
    <mergeCell ref="A76:AI76"/>
    <mergeCell ref="C77:D77"/>
    <mergeCell ref="C83:D83"/>
    <mergeCell ref="C81:G81"/>
    <mergeCell ref="C47:D47"/>
    <mergeCell ref="A5:AL5"/>
    <mergeCell ref="AF6:AK6"/>
    <mergeCell ref="C8:D8"/>
    <mergeCell ref="C80:D80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F11" sqref="AF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129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80" t="s">
        <v>135</v>
      </c>
      <c r="C9" s="121" t="s">
        <v>136</v>
      </c>
      <c r="D9" s="122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 t="s">
        <v>9</v>
      </c>
      <c r="Q9" s="96" t="s">
        <v>9</v>
      </c>
      <c r="R9" s="96" t="s">
        <v>9</v>
      </c>
      <c r="S9" s="96" t="s">
        <v>9</v>
      </c>
      <c r="T9" s="96" t="s">
        <v>9</v>
      </c>
      <c r="U9" s="96" t="s">
        <v>9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6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80" t="s">
        <v>137</v>
      </c>
      <c r="C10" s="121" t="s">
        <v>138</v>
      </c>
      <c r="D10" s="122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 t="s">
        <v>8</v>
      </c>
      <c r="AC10" s="83"/>
      <c r="AD10" s="96"/>
      <c r="AE10" s="96"/>
      <c r="AF10" s="96" t="s">
        <v>10</v>
      </c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80" t="s">
        <v>390</v>
      </c>
      <c r="C11" s="121" t="s">
        <v>391</v>
      </c>
      <c r="D11" s="122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80" t="s">
        <v>139</v>
      </c>
      <c r="C12" s="121" t="s">
        <v>140</v>
      </c>
      <c r="D12" s="122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80" t="s">
        <v>141</v>
      </c>
      <c r="C13" s="121" t="s">
        <v>142</v>
      </c>
      <c r="D13" s="122" t="s">
        <v>67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 t="s">
        <v>8</v>
      </c>
      <c r="R13" s="96" t="s">
        <v>8</v>
      </c>
      <c r="S13" s="96"/>
      <c r="T13" s="96"/>
      <c r="U13" s="96"/>
      <c r="V13" s="96"/>
      <c r="W13" s="96" t="s">
        <v>9</v>
      </c>
      <c r="X13" s="96"/>
      <c r="Y13" s="96" t="s">
        <v>9</v>
      </c>
      <c r="Z13" s="96" t="s">
        <v>8</v>
      </c>
      <c r="AA13" s="96"/>
      <c r="AB13" s="96" t="s">
        <v>8</v>
      </c>
      <c r="AC13" s="83"/>
      <c r="AD13" s="96"/>
      <c r="AE13" s="96" t="s">
        <v>8</v>
      </c>
      <c r="AF13" s="96"/>
      <c r="AG13" s="96"/>
      <c r="AH13" s="96"/>
      <c r="AI13" s="96"/>
      <c r="AJ13" s="74">
        <f t="shared" si="2"/>
        <v>5</v>
      </c>
      <c r="AK13" s="74">
        <f t="shared" si="0"/>
        <v>2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3" t="s">
        <v>143</v>
      </c>
      <c r="C14" s="124" t="s">
        <v>144</v>
      </c>
      <c r="D14" s="125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 t="s">
        <v>8</v>
      </c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80" t="s">
        <v>145</v>
      </c>
      <c r="C15" s="121" t="s">
        <v>126</v>
      </c>
      <c r="D15" s="122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80" t="s">
        <v>146</v>
      </c>
      <c r="C16" s="121" t="s">
        <v>147</v>
      </c>
      <c r="D16" s="122" t="s">
        <v>148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80" t="s">
        <v>392</v>
      </c>
      <c r="C17" s="121" t="s">
        <v>393</v>
      </c>
      <c r="D17" s="122" t="s">
        <v>152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 t="s">
        <v>9</v>
      </c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80" t="s">
        <v>150</v>
      </c>
      <c r="C18" s="121" t="s">
        <v>151</v>
      </c>
      <c r="D18" s="122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80" t="s">
        <v>153</v>
      </c>
      <c r="C19" s="121" t="s">
        <v>154</v>
      </c>
      <c r="D19" s="122" t="s">
        <v>152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 t="s">
        <v>9</v>
      </c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1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80" t="s">
        <v>155</v>
      </c>
      <c r="C20" s="121" t="s">
        <v>37</v>
      </c>
      <c r="D20" s="122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 t="s">
        <v>8</v>
      </c>
      <c r="Z20" s="96"/>
      <c r="AA20" s="96"/>
      <c r="AB20" s="96" t="s">
        <v>8</v>
      </c>
      <c r="AC20" s="83"/>
      <c r="AD20" s="96" t="s">
        <v>8</v>
      </c>
      <c r="AE20" s="96" t="s">
        <v>8</v>
      </c>
      <c r="AF20" s="96" t="s">
        <v>10</v>
      </c>
      <c r="AG20" s="96"/>
      <c r="AH20" s="96"/>
      <c r="AI20" s="96"/>
      <c r="AJ20" s="74">
        <f t="shared" si="2"/>
        <v>7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80" t="s">
        <v>156</v>
      </c>
      <c r="C21" s="121" t="s">
        <v>42</v>
      </c>
      <c r="D21" s="122" t="s">
        <v>44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80" t="s">
        <v>157</v>
      </c>
      <c r="C22" s="121" t="s">
        <v>70</v>
      </c>
      <c r="D22" s="122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 t="s">
        <v>8</v>
      </c>
      <c r="Z22" s="96"/>
      <c r="AA22" s="96"/>
      <c r="AB22" s="96" t="s">
        <v>8</v>
      </c>
      <c r="AC22" s="83"/>
      <c r="AD22" s="96"/>
      <c r="AE22" s="96"/>
      <c r="AF22" s="96" t="s">
        <v>10</v>
      </c>
      <c r="AG22" s="96"/>
      <c r="AH22" s="96"/>
      <c r="AI22" s="96"/>
      <c r="AJ22" s="74">
        <f t="shared" si="2"/>
        <v>2</v>
      </c>
      <c r="AK22" s="74">
        <f t="shared" si="0"/>
        <v>0</v>
      </c>
      <c r="AL22" s="74">
        <f t="shared" si="1"/>
        <v>1</v>
      </c>
      <c r="AM22" s="193"/>
      <c r="AN22" s="194"/>
      <c r="AO22" s="25"/>
    </row>
    <row r="23" spans="1:41" s="1" customFormat="1" ht="30" customHeight="1">
      <c r="A23" s="77">
        <v>15</v>
      </c>
      <c r="B23" s="80" t="s">
        <v>158</v>
      </c>
      <c r="C23" s="121" t="s">
        <v>159</v>
      </c>
      <c r="D23" s="122" t="s">
        <v>45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 t="s">
        <v>10</v>
      </c>
      <c r="U23" s="96" t="s">
        <v>9</v>
      </c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1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80" t="s">
        <v>160</v>
      </c>
      <c r="C24" s="121" t="s">
        <v>161</v>
      </c>
      <c r="D24" s="122" t="s">
        <v>55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80" t="s">
        <v>162</v>
      </c>
      <c r="C25" s="121" t="s">
        <v>163</v>
      </c>
      <c r="D25" s="122" t="s">
        <v>55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 t="s">
        <v>8</v>
      </c>
      <c r="R25" s="96" t="s">
        <v>9</v>
      </c>
      <c r="S25" s="96"/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 t="s">
        <v>8</v>
      </c>
      <c r="AC25" s="83"/>
      <c r="AD25" s="96" t="s">
        <v>8</v>
      </c>
      <c r="AE25" s="96"/>
      <c r="AF25" s="96"/>
      <c r="AG25" s="96"/>
      <c r="AH25" s="96"/>
      <c r="AI25" s="96"/>
      <c r="AJ25" s="74">
        <f t="shared" si="2"/>
        <v>5</v>
      </c>
      <c r="AK25" s="74">
        <f t="shared" si="0"/>
        <v>1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80" t="s">
        <v>164</v>
      </c>
      <c r="C26" s="121" t="s">
        <v>165</v>
      </c>
      <c r="D26" s="122" t="s">
        <v>33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80" t="s">
        <v>167</v>
      </c>
      <c r="C27" s="121" t="s">
        <v>168</v>
      </c>
      <c r="D27" s="122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80" t="s">
        <v>169</v>
      </c>
      <c r="C28" s="121" t="s">
        <v>170</v>
      </c>
      <c r="D28" s="122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 t="s">
        <v>8</v>
      </c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23" t="s">
        <v>171</v>
      </c>
      <c r="C29" s="124" t="s">
        <v>172</v>
      </c>
      <c r="D29" s="125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80" t="s">
        <v>173</v>
      </c>
      <c r="C30" s="121" t="s">
        <v>174</v>
      </c>
      <c r="D30" s="122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80" t="s">
        <v>175</v>
      </c>
      <c r="C31" s="121" t="s">
        <v>176</v>
      </c>
      <c r="D31" s="122" t="s">
        <v>78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 t="s">
        <v>8</v>
      </c>
      <c r="U31" s="96" t="s">
        <v>8</v>
      </c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80" t="s">
        <v>177</v>
      </c>
      <c r="C32" s="121" t="s">
        <v>70</v>
      </c>
      <c r="D32" s="122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 t="s">
        <v>9</v>
      </c>
      <c r="AC32" s="83"/>
      <c r="AD32" s="96" t="s">
        <v>9</v>
      </c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2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80" t="s">
        <v>178</v>
      </c>
      <c r="C33" s="121" t="s">
        <v>179</v>
      </c>
      <c r="D33" s="122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 t="s">
        <v>8</v>
      </c>
      <c r="S33" s="96"/>
      <c r="T33" s="96" t="s">
        <v>8</v>
      </c>
      <c r="U33" s="96" t="s">
        <v>8</v>
      </c>
      <c r="V33" s="96"/>
      <c r="W33" s="96"/>
      <c r="X33" s="96"/>
      <c r="Y33" s="96"/>
      <c r="Z33" s="96" t="s">
        <v>8</v>
      </c>
      <c r="AA33" s="96"/>
      <c r="AB33" s="96"/>
      <c r="AC33" s="83"/>
      <c r="AD33" s="96" t="s">
        <v>8</v>
      </c>
      <c r="AE33" s="96"/>
      <c r="AF33" s="96"/>
      <c r="AG33" s="96"/>
      <c r="AH33" s="96"/>
      <c r="AI33" s="96"/>
      <c r="AJ33" s="74">
        <f t="shared" si="2"/>
        <v>5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80" t="s">
        <v>180</v>
      </c>
      <c r="C34" s="121" t="s">
        <v>120</v>
      </c>
      <c r="D34" s="122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195" t="s">
        <v>16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76">
        <f>SUM(AJ9:AJ34)</f>
        <v>29</v>
      </c>
      <c r="AK35" s="76">
        <f>SUM(AK9:AK34)</f>
        <v>14</v>
      </c>
      <c r="AL35" s="76">
        <f>SUM(AL9:AL34)</f>
        <v>4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196" t="s">
        <v>17</v>
      </c>
      <c r="B37" s="196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83" t="s">
        <v>7</v>
      </c>
      <c r="D38" s="184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193"/>
      <c r="AQ39" s="194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93"/>
      <c r="AQ52" s="194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195" t="s">
        <v>16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73"/>
      <c r="D66" s="173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73"/>
      <c r="D69" s="173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73"/>
      <c r="D70" s="173"/>
      <c r="E70" s="173"/>
      <c r="F70" s="173"/>
      <c r="G70" s="17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73"/>
      <c r="D71" s="173"/>
      <c r="E71" s="173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73"/>
      <c r="D72" s="173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F18" sqref="AF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130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26" t="s">
        <v>401</v>
      </c>
      <c r="D9" s="127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26" t="s">
        <v>403</v>
      </c>
      <c r="D10" s="127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26" t="s">
        <v>405</v>
      </c>
      <c r="D11" s="127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26" t="s">
        <v>99</v>
      </c>
      <c r="D12" s="127" t="s">
        <v>61</v>
      </c>
      <c r="E12" s="94"/>
      <c r="F12" s="96"/>
      <c r="G12" s="96"/>
      <c r="H12" s="96"/>
      <c r="I12" s="96"/>
      <c r="J12" s="96"/>
      <c r="K12" s="83"/>
      <c r="L12" s="96"/>
      <c r="M12" s="96"/>
      <c r="N12" s="83"/>
      <c r="O12" s="142"/>
      <c r="P12" s="96"/>
      <c r="Q12" s="96"/>
      <c r="R12" s="96"/>
      <c r="S12" s="96" t="s">
        <v>8</v>
      </c>
      <c r="T12" s="96"/>
      <c r="U12" s="96" t="s">
        <v>8</v>
      </c>
      <c r="V12" s="96"/>
      <c r="W12" s="96" t="s">
        <v>8</v>
      </c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3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26" t="s">
        <v>111</v>
      </c>
      <c r="D13" s="127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26" t="s">
        <v>410</v>
      </c>
      <c r="D14" s="127" t="s">
        <v>49</v>
      </c>
      <c r="E14" s="94"/>
      <c r="F14" s="96"/>
      <c r="G14" s="96"/>
      <c r="H14" s="96"/>
      <c r="I14" s="96"/>
      <c r="J14" s="96"/>
      <c r="K14" s="83"/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 t="s">
        <v>8</v>
      </c>
      <c r="Y14" s="96"/>
      <c r="Z14" s="96"/>
      <c r="AA14" s="96"/>
      <c r="AB14" s="96"/>
      <c r="AC14" s="96"/>
      <c r="AD14" s="96"/>
      <c r="AE14" s="96"/>
      <c r="AF14" s="96" t="s">
        <v>10</v>
      </c>
      <c r="AG14" s="96"/>
      <c r="AH14" s="96"/>
      <c r="AI14" s="96"/>
      <c r="AJ14" s="74">
        <f t="shared" si="2"/>
        <v>2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26" t="s">
        <v>412</v>
      </c>
      <c r="D15" s="127" t="s">
        <v>67</v>
      </c>
      <c r="E15" s="94"/>
      <c r="F15" s="96"/>
      <c r="G15" s="96"/>
      <c r="H15" s="96"/>
      <c r="I15" s="96"/>
      <c r="J15" s="96"/>
      <c r="K15" s="83"/>
      <c r="L15" s="96"/>
      <c r="M15" s="96"/>
      <c r="N15" s="83"/>
      <c r="O15" s="142"/>
      <c r="P15" s="96"/>
      <c r="Q15" s="96"/>
      <c r="R15" s="96" t="s">
        <v>8</v>
      </c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26" t="s">
        <v>414</v>
      </c>
      <c r="D16" s="127" t="s">
        <v>181</v>
      </c>
      <c r="E16" s="94"/>
      <c r="F16" s="96"/>
      <c r="G16" s="96"/>
      <c r="H16" s="96"/>
      <c r="I16" s="96"/>
      <c r="J16" s="96"/>
      <c r="K16" s="83"/>
      <c r="L16" s="96"/>
      <c r="M16" s="96"/>
      <c r="N16" s="83"/>
      <c r="O16" s="142"/>
      <c r="P16" s="96"/>
      <c r="Q16" s="96"/>
      <c r="R16" s="96"/>
      <c r="S16" s="96"/>
      <c r="T16" s="96" t="s">
        <v>8</v>
      </c>
      <c r="U16" s="96" t="s">
        <v>8</v>
      </c>
      <c r="V16" s="96"/>
      <c r="W16" s="96" t="s">
        <v>8</v>
      </c>
      <c r="X16" s="96"/>
      <c r="Y16" s="96" t="s">
        <v>8</v>
      </c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4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26" t="s">
        <v>416</v>
      </c>
      <c r="D17" s="127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26" t="s">
        <v>418</v>
      </c>
      <c r="D18" s="127" t="s">
        <v>30</v>
      </c>
      <c r="E18" s="94"/>
      <c r="F18" s="96"/>
      <c r="G18" s="96"/>
      <c r="H18" s="96"/>
      <c r="I18" s="96"/>
      <c r="J18" s="96"/>
      <c r="K18" s="83"/>
      <c r="L18" s="96"/>
      <c r="M18" s="96"/>
      <c r="N18" s="83"/>
      <c r="O18" s="142"/>
      <c r="P18" s="96" t="s">
        <v>8</v>
      </c>
      <c r="Q18" s="96"/>
      <c r="R18" s="96"/>
      <c r="S18" s="96"/>
      <c r="T18" s="96" t="s">
        <v>8</v>
      </c>
      <c r="U18" s="96" t="s">
        <v>8</v>
      </c>
      <c r="V18" s="96"/>
      <c r="W18" s="96" t="s">
        <v>8</v>
      </c>
      <c r="X18" s="96"/>
      <c r="Y18" s="96" t="s">
        <v>8</v>
      </c>
      <c r="Z18" s="96" t="s">
        <v>10</v>
      </c>
      <c r="AA18" s="96"/>
      <c r="AB18" s="96"/>
      <c r="AC18" s="96"/>
      <c r="AD18" s="96"/>
      <c r="AE18" s="96" t="s">
        <v>9</v>
      </c>
      <c r="AF18" s="96"/>
      <c r="AG18" s="96"/>
      <c r="AH18" s="96"/>
      <c r="AI18" s="96"/>
      <c r="AJ18" s="74">
        <f t="shared" si="2"/>
        <v>5</v>
      </c>
      <c r="AK18" s="74">
        <f t="shared" si="0"/>
        <v>1</v>
      </c>
      <c r="AL18" s="74">
        <f t="shared" si="1"/>
        <v>1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26" t="s">
        <v>420</v>
      </c>
      <c r="D19" s="127" t="s">
        <v>52</v>
      </c>
      <c r="E19" s="94"/>
      <c r="F19" s="96"/>
      <c r="G19" s="96"/>
      <c r="H19" s="96"/>
      <c r="I19" s="96"/>
      <c r="J19" s="96"/>
      <c r="K19" s="83"/>
      <c r="L19" s="96"/>
      <c r="M19" s="96"/>
      <c r="N19" s="83"/>
      <c r="O19" s="142"/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26" t="s">
        <v>182</v>
      </c>
      <c r="D20" s="127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26" t="s">
        <v>423</v>
      </c>
      <c r="D21" s="127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26" t="s">
        <v>424</v>
      </c>
      <c r="D22" s="127" t="s">
        <v>13</v>
      </c>
      <c r="E22" s="94"/>
      <c r="F22" s="96"/>
      <c r="G22" s="96"/>
      <c r="H22" s="96"/>
      <c r="I22" s="96"/>
      <c r="J22" s="96"/>
      <c r="K22" s="83"/>
      <c r="L22" s="96"/>
      <c r="M22" s="96"/>
      <c r="N22" s="83"/>
      <c r="O22" s="142"/>
      <c r="P22" s="96" t="s">
        <v>8</v>
      </c>
      <c r="Q22" s="96"/>
      <c r="R22" s="96"/>
      <c r="S22" s="96"/>
      <c r="T22" s="96"/>
      <c r="U22" s="96" t="s">
        <v>9</v>
      </c>
      <c r="V22" s="96"/>
      <c r="W22" s="96" t="s">
        <v>8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1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128" t="s">
        <v>425</v>
      </c>
      <c r="C23" s="129" t="s">
        <v>426</v>
      </c>
      <c r="D23" s="130" t="s">
        <v>44</v>
      </c>
      <c r="E23" s="94"/>
      <c r="F23" s="96"/>
      <c r="G23" s="96"/>
      <c r="H23" s="96"/>
      <c r="I23" s="96"/>
      <c r="J23" s="96"/>
      <c r="K23" s="83"/>
      <c r="L23" s="96"/>
      <c r="M23" s="96"/>
      <c r="N23" s="83"/>
      <c r="O23" s="142"/>
      <c r="P23" s="96"/>
      <c r="Q23" s="96"/>
      <c r="R23" s="96" t="s">
        <v>8</v>
      </c>
      <c r="S23" s="96"/>
      <c r="T23" s="96"/>
      <c r="U23" s="96" t="s">
        <v>8</v>
      </c>
      <c r="V23" s="96"/>
      <c r="W23" s="96"/>
      <c r="X23" s="96"/>
      <c r="Y23" s="96"/>
      <c r="Z23" s="96"/>
      <c r="AA23" s="96"/>
      <c r="AB23" s="96"/>
      <c r="AC23" s="96"/>
      <c r="AD23" s="96"/>
      <c r="AE23" s="96" t="s">
        <v>9</v>
      </c>
      <c r="AF23" s="96"/>
      <c r="AG23" s="96"/>
      <c r="AH23" s="96"/>
      <c r="AI23" s="96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/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/>
      <c r="I26" s="96"/>
      <c r="J26" s="96"/>
      <c r="K26" s="83"/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 t="s">
        <v>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/>
      <c r="I29" s="96"/>
      <c r="J29" s="96"/>
      <c r="K29" s="83"/>
      <c r="L29" s="96"/>
      <c r="M29" s="96"/>
      <c r="N29" s="83"/>
      <c r="O29" s="142"/>
      <c r="P29" s="96"/>
      <c r="Q29" s="96"/>
      <c r="R29" s="96" t="s">
        <v>8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/>
      <c r="G31" s="96"/>
      <c r="H31" s="96"/>
      <c r="I31" s="96"/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/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/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/>
      <c r="H35" s="96"/>
      <c r="I35" s="96"/>
      <c r="J35" s="96"/>
      <c r="K35" s="83"/>
      <c r="L35" s="96"/>
      <c r="M35" s="96"/>
      <c r="N35" s="83"/>
      <c r="O35" s="142"/>
      <c r="P35" s="96" t="s">
        <v>8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195" t="s">
        <v>16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76">
        <f>SUM(AJ9:AJ36)</f>
        <v>28</v>
      </c>
      <c r="AK37" s="76">
        <f>SUM(AK9:AK36)</f>
        <v>3</v>
      </c>
      <c r="AL37" s="76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196" t="s">
        <v>17</v>
      </c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83" t="s">
        <v>7</v>
      </c>
      <c r="D40" s="184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193"/>
      <c r="AQ41" s="194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93"/>
      <c r="AQ54" s="194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195" t="s">
        <v>16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73"/>
      <c r="D70" s="173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73"/>
      <c r="D73" s="173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73"/>
      <c r="D74" s="173"/>
      <c r="E74" s="173"/>
      <c r="F74" s="173"/>
      <c r="G74" s="173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73"/>
      <c r="D75" s="173"/>
      <c r="E75" s="173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73"/>
      <c r="D76" s="173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zoomScale="55" zoomScaleNormal="55" workbookViewId="0">
      <selection activeCell="AF17" sqref="AF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131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3" t="s">
        <v>271</v>
      </c>
      <c r="C9" s="154" t="s">
        <v>272</v>
      </c>
      <c r="D9" s="155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 t="s">
        <v>775</v>
      </c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189</v>
      </c>
      <c r="C10" s="157" t="s">
        <v>190</v>
      </c>
      <c r="D10" s="158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191</v>
      </c>
      <c r="C11" s="157" t="s">
        <v>97</v>
      </c>
      <c r="D11" s="158" t="s">
        <v>66</v>
      </c>
      <c r="E11" s="107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192</v>
      </c>
      <c r="C12" s="157" t="s">
        <v>193</v>
      </c>
      <c r="D12" s="158" t="s">
        <v>71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 t="s">
        <v>8</v>
      </c>
      <c r="S12" s="109"/>
      <c r="T12" s="109"/>
      <c r="U12" s="109" t="s">
        <v>8</v>
      </c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277</v>
      </c>
      <c r="C13" s="154" t="s">
        <v>278</v>
      </c>
      <c r="D13" s="155" t="s">
        <v>67</v>
      </c>
      <c r="E13" s="107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6" t="s">
        <v>194</v>
      </c>
      <c r="C14" s="157" t="s">
        <v>195</v>
      </c>
      <c r="D14" s="158" t="s">
        <v>98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196</v>
      </c>
      <c r="C15" s="157" t="s">
        <v>197</v>
      </c>
      <c r="D15" s="158" t="s">
        <v>198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 t="s">
        <v>8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199</v>
      </c>
      <c r="C16" s="157" t="s">
        <v>200</v>
      </c>
      <c r="D16" s="158" t="s">
        <v>30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 t="s">
        <v>8</v>
      </c>
      <c r="S16" s="109" t="s">
        <v>10</v>
      </c>
      <c r="T16" s="109" t="s">
        <v>8</v>
      </c>
      <c r="U16" s="109" t="s">
        <v>8</v>
      </c>
      <c r="V16" s="109"/>
      <c r="W16" s="109" t="s">
        <v>8</v>
      </c>
      <c r="X16" s="109"/>
      <c r="Y16" s="109" t="s">
        <v>8</v>
      </c>
      <c r="Z16" s="109" t="s">
        <v>8</v>
      </c>
      <c r="AA16" s="109"/>
      <c r="AB16" s="109" t="s">
        <v>8</v>
      </c>
      <c r="AC16" s="109"/>
      <c r="AD16" s="109"/>
      <c r="AE16" s="109" t="s">
        <v>10</v>
      </c>
      <c r="AF16" s="109" t="s">
        <v>10</v>
      </c>
      <c r="AG16" s="109"/>
      <c r="AH16" s="109"/>
      <c r="AI16" s="8"/>
      <c r="AJ16" s="74">
        <f t="shared" si="2"/>
        <v>7</v>
      </c>
      <c r="AK16" s="74">
        <f t="shared" si="0"/>
        <v>0</v>
      </c>
      <c r="AL16" s="74">
        <f t="shared" si="1"/>
        <v>3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202</v>
      </c>
      <c r="C17" s="157" t="s">
        <v>203</v>
      </c>
      <c r="D17" s="158" t="s">
        <v>204</v>
      </c>
      <c r="E17" s="107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09"/>
      <c r="R17" s="109" t="s">
        <v>8</v>
      </c>
      <c r="S17" s="109" t="s">
        <v>8</v>
      </c>
      <c r="T17" s="109" t="s">
        <v>8</v>
      </c>
      <c r="U17" s="109" t="s">
        <v>8</v>
      </c>
      <c r="V17" s="109"/>
      <c r="W17" s="109"/>
      <c r="X17" s="109"/>
      <c r="Y17" s="109" t="s">
        <v>8</v>
      </c>
      <c r="Z17" s="109"/>
      <c r="AA17" s="109"/>
      <c r="AB17" s="109" t="s">
        <v>8</v>
      </c>
      <c r="AC17" s="109"/>
      <c r="AD17" s="109"/>
      <c r="AE17" s="109"/>
      <c r="AF17" s="109"/>
      <c r="AG17" s="109"/>
      <c r="AH17" s="109"/>
      <c r="AI17" s="8"/>
      <c r="AJ17" s="74">
        <f t="shared" si="2"/>
        <v>6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205</v>
      </c>
      <c r="C18" s="157" t="s">
        <v>32</v>
      </c>
      <c r="D18" s="158" t="s">
        <v>52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394</v>
      </c>
      <c r="C19" s="157" t="s">
        <v>100</v>
      </c>
      <c r="D19" s="158" t="s">
        <v>72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6" t="s">
        <v>206</v>
      </c>
      <c r="C20" s="157" t="s">
        <v>207</v>
      </c>
      <c r="D20" s="158" t="s">
        <v>208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6" t="s">
        <v>209</v>
      </c>
      <c r="C21" s="157" t="s">
        <v>210</v>
      </c>
      <c r="D21" s="158" t="s">
        <v>183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11"/>
      <c r="Q21" s="107"/>
      <c r="R21" s="107" t="s">
        <v>8</v>
      </c>
      <c r="S21" s="107" t="s">
        <v>8</v>
      </c>
      <c r="T21" s="107" t="s">
        <v>8</v>
      </c>
      <c r="U21" s="107" t="s">
        <v>8</v>
      </c>
      <c r="V21" s="107"/>
      <c r="W21" s="107"/>
      <c r="X21" s="107"/>
      <c r="Y21" s="107"/>
      <c r="Z21" s="107"/>
      <c r="AA21" s="107"/>
      <c r="AB21" s="107" t="s">
        <v>8</v>
      </c>
      <c r="AC21" s="107"/>
      <c r="AD21" s="107" t="s">
        <v>10</v>
      </c>
      <c r="AE21" s="107"/>
      <c r="AF21" s="107"/>
      <c r="AG21" s="107"/>
      <c r="AH21" s="107"/>
      <c r="AI21" s="74"/>
      <c r="AJ21" s="74">
        <f t="shared" si="2"/>
        <v>5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211</v>
      </c>
      <c r="C22" s="157" t="s">
        <v>212</v>
      </c>
      <c r="D22" s="158" t="s">
        <v>213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 t="s">
        <v>8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153" t="s">
        <v>293</v>
      </c>
      <c r="C23" s="154" t="s">
        <v>294</v>
      </c>
      <c r="D23" s="155" t="s">
        <v>53</v>
      </c>
      <c r="E23" s="107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109"/>
      <c r="R23" s="109" t="s">
        <v>8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1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214</v>
      </c>
      <c r="C24" s="157" t="s">
        <v>215</v>
      </c>
      <c r="D24" s="158" t="s">
        <v>69</v>
      </c>
      <c r="E24" s="107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0"/>
      <c r="Q24" s="109"/>
      <c r="R24" s="109"/>
      <c r="S24" s="109"/>
      <c r="T24" s="109"/>
      <c r="U24" s="109" t="s">
        <v>8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216</v>
      </c>
      <c r="C25" s="157" t="s">
        <v>106</v>
      </c>
      <c r="D25" s="158" t="s">
        <v>46</v>
      </c>
      <c r="E25" s="107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0"/>
      <c r="Q25" s="109"/>
      <c r="R25" s="109"/>
      <c r="S25" s="109" t="s">
        <v>8</v>
      </c>
      <c r="T25" s="109"/>
      <c r="U25" s="109" t="s">
        <v>8</v>
      </c>
      <c r="V25" s="109"/>
      <c r="W25" s="109"/>
      <c r="X25" s="109"/>
      <c r="Y25" s="109"/>
      <c r="Z25" s="109"/>
      <c r="AA25" s="109"/>
      <c r="AB25" s="109" t="s">
        <v>8</v>
      </c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217</v>
      </c>
      <c r="C26" s="157" t="s">
        <v>218</v>
      </c>
      <c r="D26" s="158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 t="s">
        <v>8</v>
      </c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295</v>
      </c>
      <c r="C27" s="154" t="s">
        <v>296</v>
      </c>
      <c r="D27" s="155" t="s">
        <v>55</v>
      </c>
      <c r="E27" s="107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221</v>
      </c>
      <c r="C28" s="157" t="s">
        <v>222</v>
      </c>
      <c r="D28" s="158" t="s">
        <v>34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 t="s">
        <v>10</v>
      </c>
      <c r="T28" s="109"/>
      <c r="U28" s="109"/>
      <c r="V28" s="109"/>
      <c r="W28" s="109"/>
      <c r="X28" s="109"/>
      <c r="Y28" s="109"/>
      <c r="Z28" s="109" t="s">
        <v>8</v>
      </c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1</v>
      </c>
      <c r="AK28" s="74">
        <f t="shared" si="0"/>
        <v>0</v>
      </c>
      <c r="AL28" s="74">
        <f t="shared" si="1"/>
        <v>1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223</v>
      </c>
      <c r="C29" s="157" t="s">
        <v>224</v>
      </c>
      <c r="D29" s="158" t="s">
        <v>91</v>
      </c>
      <c r="E29" s="107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395</v>
      </c>
      <c r="C30" s="157" t="s">
        <v>225</v>
      </c>
      <c r="D30" s="158" t="s">
        <v>57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 t="s">
        <v>8</v>
      </c>
      <c r="U30" s="109"/>
      <c r="V30" s="109"/>
      <c r="W30" s="109" t="s">
        <v>8</v>
      </c>
      <c r="X30" s="109"/>
      <c r="Y30" s="109" t="s">
        <v>10</v>
      </c>
      <c r="Z30" s="109" t="s">
        <v>8</v>
      </c>
      <c r="AA30" s="109"/>
      <c r="AB30" s="109" t="s">
        <v>8</v>
      </c>
      <c r="AC30" s="109"/>
      <c r="AD30" s="109"/>
      <c r="AE30" s="109"/>
      <c r="AF30" s="109"/>
      <c r="AG30" s="109"/>
      <c r="AH30" s="109"/>
      <c r="AI30" s="8"/>
      <c r="AJ30" s="74">
        <f t="shared" si="2"/>
        <v>4</v>
      </c>
      <c r="AK30" s="74">
        <f t="shared" si="0"/>
        <v>0</v>
      </c>
      <c r="AL30" s="74">
        <f t="shared" si="1"/>
        <v>1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299</v>
      </c>
      <c r="C31" s="154" t="s">
        <v>300</v>
      </c>
      <c r="D31" s="155" t="s">
        <v>107</v>
      </c>
      <c r="E31" s="107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Q31" s="109"/>
      <c r="R31" s="109"/>
      <c r="S31" s="109" t="s">
        <v>8</v>
      </c>
      <c r="T31" s="109" t="s">
        <v>10</v>
      </c>
      <c r="U31" s="109" t="s">
        <v>8</v>
      </c>
      <c r="V31" s="109"/>
      <c r="W31" s="109" t="s">
        <v>8</v>
      </c>
      <c r="X31" s="109"/>
      <c r="Y31" s="109"/>
      <c r="Z31" s="109"/>
      <c r="AA31" s="109"/>
      <c r="AB31" s="109" t="s">
        <v>8</v>
      </c>
      <c r="AC31" s="109"/>
      <c r="AD31" s="109"/>
      <c r="AE31" s="109"/>
      <c r="AF31" s="109"/>
      <c r="AG31" s="109"/>
      <c r="AH31" s="109"/>
      <c r="AI31" s="8"/>
      <c r="AJ31" s="74">
        <f t="shared" si="2"/>
        <v>4</v>
      </c>
      <c r="AK31" s="74">
        <f t="shared" si="0"/>
        <v>0</v>
      </c>
      <c r="AL31" s="74">
        <f t="shared" si="1"/>
        <v>1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301</v>
      </c>
      <c r="C32" s="154" t="s">
        <v>127</v>
      </c>
      <c r="D32" s="155" t="s">
        <v>184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 t="s">
        <v>8</v>
      </c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302</v>
      </c>
      <c r="C33" s="154" t="s">
        <v>303</v>
      </c>
      <c r="D33" s="155" t="s">
        <v>75</v>
      </c>
      <c r="E33" s="112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109"/>
      <c r="R33" s="109" t="s">
        <v>8</v>
      </c>
      <c r="S33" s="109"/>
      <c r="T33" s="109"/>
      <c r="U33" s="109" t="s">
        <v>8</v>
      </c>
      <c r="V33" s="109"/>
      <c r="W33" s="109"/>
      <c r="X33" s="109"/>
      <c r="Y33" s="109" t="s">
        <v>8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3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 t="s">
        <v>227</v>
      </c>
      <c r="C34" s="157" t="s">
        <v>228</v>
      </c>
      <c r="D34" s="158" t="s">
        <v>229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 t="s">
        <v>8</v>
      </c>
      <c r="T34" s="109" t="s">
        <v>10</v>
      </c>
      <c r="U34" s="109"/>
      <c r="V34" s="109"/>
      <c r="W34" s="109"/>
      <c r="X34" s="109"/>
      <c r="Y34" s="109" t="s">
        <v>8</v>
      </c>
      <c r="Z34" s="109"/>
      <c r="AA34" s="109"/>
      <c r="AB34" s="109" t="s">
        <v>8</v>
      </c>
      <c r="AC34" s="109"/>
      <c r="AD34" s="109" t="s">
        <v>8</v>
      </c>
      <c r="AE34" s="109"/>
      <c r="AF34" s="109"/>
      <c r="AG34" s="109"/>
      <c r="AH34" s="109"/>
      <c r="AI34" s="8"/>
      <c r="AJ34" s="74">
        <f t="shared" si="2"/>
        <v>4</v>
      </c>
      <c r="AK34" s="74">
        <f t="shared" si="0"/>
        <v>0</v>
      </c>
      <c r="AL34" s="74">
        <f t="shared" si="1"/>
        <v>1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304</v>
      </c>
      <c r="C35" s="154" t="s">
        <v>305</v>
      </c>
      <c r="D35" s="155" t="s">
        <v>93</v>
      </c>
      <c r="E35" s="112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 t="s">
        <v>8</v>
      </c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230</v>
      </c>
      <c r="C36" s="157" t="s">
        <v>149</v>
      </c>
      <c r="D36" s="158" t="s">
        <v>60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 t="s">
        <v>8</v>
      </c>
      <c r="AA36" s="109"/>
      <c r="AB36" s="109" t="s">
        <v>8</v>
      </c>
      <c r="AC36" s="109"/>
      <c r="AD36" s="109"/>
      <c r="AE36" s="109"/>
      <c r="AF36" s="109"/>
      <c r="AG36" s="109"/>
      <c r="AH36" s="109"/>
      <c r="AI36" s="8"/>
      <c r="AJ36" s="74">
        <f t="shared" si="2"/>
        <v>2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 t="s">
        <v>777</v>
      </c>
      <c r="D37" s="82" t="s">
        <v>30</v>
      </c>
      <c r="E37" s="112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09"/>
      <c r="R37" s="109"/>
      <c r="S37" s="109"/>
      <c r="T37" s="109"/>
      <c r="U37" s="109" t="s">
        <v>8</v>
      </c>
      <c r="V37" s="109"/>
      <c r="W37" s="109"/>
      <c r="X37" s="109"/>
      <c r="Y37" s="109" t="s">
        <v>8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2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195" t="s">
        <v>16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76">
        <f>SUM(AJ9:AJ40)</f>
        <v>50</v>
      </c>
      <c r="AK41" s="76">
        <f>SUM(AK9:AK40)</f>
        <v>0</v>
      </c>
      <c r="AL41" s="76">
        <f>SUM(AL9:AL40)</f>
        <v>8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196" t="s">
        <v>17</v>
      </c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8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83" t="s">
        <v>7</v>
      </c>
      <c r="D44" s="184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193"/>
      <c r="AQ45" s="194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193"/>
      <c r="AQ58" s="194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195" t="s">
        <v>16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73"/>
      <c r="D80" s="173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73"/>
      <c r="D83" s="173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73"/>
      <c r="D84" s="173"/>
      <c r="E84" s="173"/>
      <c r="F84" s="173"/>
      <c r="G84" s="173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73"/>
      <c r="D85" s="173"/>
      <c r="E85" s="173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73"/>
      <c r="D86" s="173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AE11" sqref="AE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90" t="s">
        <v>1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</row>
    <row r="2" spans="1:41" ht="22.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 t="s">
        <v>3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</row>
    <row r="5" spans="1:41">
      <c r="A5" s="177" t="s">
        <v>516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2" t="s">
        <v>132</v>
      </c>
      <c r="AG6" s="192"/>
      <c r="AH6" s="192"/>
      <c r="AI6" s="192"/>
      <c r="AJ6" s="192"/>
      <c r="AK6" s="192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83" t="s">
        <v>7</v>
      </c>
      <c r="D8" s="18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6" t="s">
        <v>231</v>
      </c>
      <c r="C9" s="157" t="s">
        <v>73</v>
      </c>
      <c r="D9" s="158" t="s">
        <v>773</v>
      </c>
      <c r="E9" s="94"/>
      <c r="F9" s="83"/>
      <c r="G9" s="96"/>
      <c r="H9" s="96"/>
      <c r="I9" s="96"/>
      <c r="J9" s="96"/>
      <c r="K9" s="96"/>
      <c r="L9" s="96"/>
      <c r="M9" s="83"/>
      <c r="N9" s="96"/>
      <c r="O9" s="96"/>
      <c r="P9" s="96"/>
      <c r="Q9" s="96"/>
      <c r="R9" s="96" t="s">
        <v>8</v>
      </c>
      <c r="S9" s="96"/>
      <c r="T9" s="96" t="s">
        <v>8</v>
      </c>
      <c r="U9" s="96" t="s">
        <v>9</v>
      </c>
      <c r="V9" s="96"/>
      <c r="W9" s="96"/>
      <c r="X9" s="96"/>
      <c r="Y9" s="96"/>
      <c r="Z9" s="96"/>
      <c r="AA9" s="83"/>
      <c r="AB9" s="83"/>
      <c r="AC9" s="96"/>
      <c r="AD9" s="96" t="s">
        <v>8</v>
      </c>
      <c r="AE9" s="96" t="s">
        <v>775</v>
      </c>
      <c r="AF9" s="96"/>
      <c r="AG9" s="96"/>
      <c r="AH9" s="96"/>
      <c r="AI9" s="96"/>
      <c r="AJ9" s="74">
        <f>COUNTIF(E9:AI9,"K")+2*COUNTIF(E9:AI9,"2K")+COUNTIF(E9:AI9,"TK")+COUNTIF(E9:AI9,"KT")</f>
        <v>3</v>
      </c>
      <c r="AK9" s="74">
        <f t="shared" ref="AK9:AK42" si="0">COUNTIF(E9:AI9,"P")+2*COUNTIF(F9:AJ9,"2P")</f>
        <v>1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232</v>
      </c>
      <c r="C10" s="157" t="s">
        <v>73</v>
      </c>
      <c r="D10" s="158" t="s">
        <v>71</v>
      </c>
      <c r="E10" s="94"/>
      <c r="F10" s="83"/>
      <c r="G10" s="96"/>
      <c r="H10" s="96"/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 t="s">
        <v>8</v>
      </c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233</v>
      </c>
      <c r="C11" s="157" t="s">
        <v>234</v>
      </c>
      <c r="D11" s="158" t="s">
        <v>181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235</v>
      </c>
      <c r="C12" s="157" t="s">
        <v>168</v>
      </c>
      <c r="D12" s="158" t="s">
        <v>98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6" t="s">
        <v>237</v>
      </c>
      <c r="C13" s="157" t="s">
        <v>238</v>
      </c>
      <c r="D13" s="158" t="s">
        <v>92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8" t="s">
        <v>448</v>
      </c>
      <c r="C14" s="129" t="s">
        <v>449</v>
      </c>
      <c r="D14" s="137" t="s">
        <v>450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 t="s">
        <v>9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1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239</v>
      </c>
      <c r="C15" s="159" t="s">
        <v>240</v>
      </c>
      <c r="D15" s="160" t="s">
        <v>241</v>
      </c>
      <c r="E15" s="94"/>
      <c r="F15" s="83"/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 t="s">
        <v>9</v>
      </c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396</v>
      </c>
      <c r="C16" s="159" t="s">
        <v>397</v>
      </c>
      <c r="D16" s="160" t="s">
        <v>74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242</v>
      </c>
      <c r="C17" s="159" t="s">
        <v>243</v>
      </c>
      <c r="D17" s="160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244</v>
      </c>
      <c r="C18" s="159" t="s">
        <v>245</v>
      </c>
      <c r="D18" s="160" t="s">
        <v>183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246</v>
      </c>
      <c r="C19" s="159" t="s">
        <v>769</v>
      </c>
      <c r="D19" s="160" t="s">
        <v>13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4" t="s">
        <v>289</v>
      </c>
      <c r="C20" s="140" t="s">
        <v>290</v>
      </c>
      <c r="D20" s="141" t="s">
        <v>41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3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4" t="s">
        <v>291</v>
      </c>
      <c r="C21" s="140" t="s">
        <v>292</v>
      </c>
      <c r="D21" s="141" t="s">
        <v>41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247</v>
      </c>
      <c r="C22" s="159" t="s">
        <v>248</v>
      </c>
      <c r="D22" s="160" t="s">
        <v>79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193"/>
      <c r="AN22" s="194"/>
      <c r="AO22" s="25"/>
    </row>
    <row r="23" spans="1:41" s="1" customFormat="1" ht="30" customHeight="1">
      <c r="A23" s="77">
        <v>15</v>
      </c>
      <c r="B23" s="156" t="s">
        <v>249</v>
      </c>
      <c r="C23" s="159" t="s">
        <v>165</v>
      </c>
      <c r="D23" s="160" t="s">
        <v>77</v>
      </c>
      <c r="E23" s="94"/>
      <c r="F23" s="83"/>
      <c r="G23" s="96"/>
      <c r="H23" s="96"/>
      <c r="I23" s="96"/>
      <c r="J23" s="96"/>
      <c r="K23" s="96"/>
      <c r="L23" s="96"/>
      <c r="M23" s="83"/>
      <c r="N23" s="96"/>
      <c r="O23" s="96"/>
      <c r="P23" s="96" t="s">
        <v>9</v>
      </c>
      <c r="Q23" s="96"/>
      <c r="R23" s="96"/>
      <c r="S23" s="96"/>
      <c r="T23" s="96" t="s">
        <v>8</v>
      </c>
      <c r="U23" s="96" t="s">
        <v>8</v>
      </c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250</v>
      </c>
      <c r="C24" s="159" t="s">
        <v>251</v>
      </c>
      <c r="D24" s="160" t="s">
        <v>45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252</v>
      </c>
      <c r="C25" s="159" t="s">
        <v>253</v>
      </c>
      <c r="D25" s="160" t="s">
        <v>88</v>
      </c>
      <c r="E25" s="94"/>
      <c r="F25" s="83"/>
      <c r="G25" s="96"/>
      <c r="H25" s="96"/>
      <c r="I25" s="96"/>
      <c r="J25" s="96"/>
      <c r="K25" s="96"/>
      <c r="L25" s="96"/>
      <c r="M25" s="83"/>
      <c r="N25" s="96"/>
      <c r="O25" s="96"/>
      <c r="P25" s="96"/>
      <c r="Q25" s="96"/>
      <c r="R25" s="96"/>
      <c r="S25" s="96"/>
      <c r="T25" s="96"/>
      <c r="U25" s="96"/>
      <c r="V25" s="96"/>
      <c r="W25" s="96" t="s">
        <v>8</v>
      </c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254</v>
      </c>
      <c r="C26" s="159" t="s">
        <v>255</v>
      </c>
      <c r="D26" s="160" t="s">
        <v>220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6" t="s">
        <v>256</v>
      </c>
      <c r="C27" s="159" t="s">
        <v>257</v>
      </c>
      <c r="D27" s="160" t="s">
        <v>14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258</v>
      </c>
      <c r="C28" s="159" t="s">
        <v>259</v>
      </c>
      <c r="D28" s="160" t="s">
        <v>35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 t="s">
        <v>8</v>
      </c>
      <c r="U28" s="96" t="s">
        <v>8</v>
      </c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262</v>
      </c>
      <c r="C29" s="159" t="s">
        <v>122</v>
      </c>
      <c r="D29" s="160" t="s">
        <v>226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260</v>
      </c>
      <c r="C30" s="159" t="s">
        <v>261</v>
      </c>
      <c r="D30" s="160" t="s">
        <v>226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6" t="s">
        <v>398</v>
      </c>
      <c r="C31" s="159" t="s">
        <v>399</v>
      </c>
      <c r="D31" s="160" t="s">
        <v>340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6" t="s">
        <v>263</v>
      </c>
      <c r="C32" s="159" t="s">
        <v>264</v>
      </c>
      <c r="D32" s="160" t="s">
        <v>59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6" t="s">
        <v>265</v>
      </c>
      <c r="C33" s="159" t="s">
        <v>266</v>
      </c>
      <c r="D33" s="160" t="s">
        <v>267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>
        <v>1910020169</v>
      </c>
      <c r="C34" s="159" t="s">
        <v>281</v>
      </c>
      <c r="D34" s="160" t="s">
        <v>75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6" t="s">
        <v>268</v>
      </c>
      <c r="C35" s="159" t="s">
        <v>770</v>
      </c>
      <c r="D35" s="160" t="s">
        <v>63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269</v>
      </c>
      <c r="C36" s="159" t="s">
        <v>270</v>
      </c>
      <c r="D36" s="160" t="s">
        <v>60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/>
      <c r="D37" s="82" t="s">
        <v>41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 t="s">
        <v>8</v>
      </c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1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 t="s">
        <v>776</v>
      </c>
      <c r="D38" s="82" t="s">
        <v>53</v>
      </c>
      <c r="E38" s="95"/>
      <c r="F38" s="83"/>
      <c r="G38" s="96"/>
      <c r="H38" s="96"/>
      <c r="I38" s="96"/>
      <c r="J38" s="96"/>
      <c r="K38" s="96"/>
      <c r="L38" s="96"/>
      <c r="M38" s="83"/>
      <c r="N38" s="96"/>
      <c r="O38" s="96"/>
      <c r="P38" s="96"/>
      <c r="Q38" s="96"/>
      <c r="R38" s="96"/>
      <c r="S38" s="96"/>
      <c r="T38" s="96"/>
      <c r="U38" s="96" t="s">
        <v>8</v>
      </c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1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195" t="s">
        <v>16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76">
        <f>SUM(AJ9:AJ42)</f>
        <v>15</v>
      </c>
      <c r="AK44" s="76">
        <f>SUM(AK9:AK42)</f>
        <v>4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196" t="s">
        <v>17</v>
      </c>
      <c r="B46" s="196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83" t="s">
        <v>7</v>
      </c>
      <c r="D47" s="184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231</v>
      </c>
      <c r="C48" s="135" t="s">
        <v>73</v>
      </c>
      <c r="D48" s="136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193"/>
      <c r="AQ48" s="194"/>
    </row>
    <row r="49" spans="1:43" s="1" customFormat="1" ht="30" customHeight="1">
      <c r="A49" s="74">
        <v>2</v>
      </c>
      <c r="B49" s="118" t="s">
        <v>232</v>
      </c>
      <c r="C49" s="135" t="s">
        <v>73</v>
      </c>
      <c r="D49" s="136" t="s">
        <v>71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74">
        <v>3</v>
      </c>
      <c r="B50" s="118" t="s">
        <v>233</v>
      </c>
      <c r="C50" s="135" t="s">
        <v>234</v>
      </c>
      <c r="D50" s="136" t="s">
        <v>181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4</v>
      </c>
      <c r="B51" s="118" t="s">
        <v>235</v>
      </c>
      <c r="C51" s="135" t="s">
        <v>168</v>
      </c>
      <c r="D51" s="136" t="s">
        <v>98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5</v>
      </c>
      <c r="B52" s="118" t="s">
        <v>237</v>
      </c>
      <c r="C52" s="135" t="s">
        <v>238</v>
      </c>
      <c r="D52" s="136" t="s">
        <v>92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6</v>
      </c>
      <c r="B53" s="118" t="s">
        <v>448</v>
      </c>
      <c r="C53" s="135" t="s">
        <v>449</v>
      </c>
      <c r="D53" s="136" t="s">
        <v>450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7</v>
      </c>
      <c r="B54" s="128" t="s">
        <v>239</v>
      </c>
      <c r="C54" s="129" t="s">
        <v>240</v>
      </c>
      <c r="D54" s="137" t="s">
        <v>241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8</v>
      </c>
      <c r="B55" s="118" t="s">
        <v>396</v>
      </c>
      <c r="C55" s="135" t="s">
        <v>397</v>
      </c>
      <c r="D55" s="136" t="s">
        <v>74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9</v>
      </c>
      <c r="B56" s="118" t="s">
        <v>242</v>
      </c>
      <c r="C56" s="135" t="s">
        <v>243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10</v>
      </c>
      <c r="B57" s="118" t="s">
        <v>244</v>
      </c>
      <c r="C57" s="135" t="s">
        <v>245</v>
      </c>
      <c r="D57" s="136" t="s">
        <v>183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11</v>
      </c>
      <c r="B58" s="118" t="s">
        <v>246</v>
      </c>
      <c r="C58" s="135" t="s">
        <v>769</v>
      </c>
      <c r="D58" s="136" t="s">
        <v>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12</v>
      </c>
      <c r="B59" s="118" t="s">
        <v>289</v>
      </c>
      <c r="C59" s="138" t="s">
        <v>290</v>
      </c>
      <c r="D59" s="136" t="s">
        <v>41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13</v>
      </c>
      <c r="B60" s="118" t="s">
        <v>291</v>
      </c>
      <c r="C60" s="135" t="s">
        <v>292</v>
      </c>
      <c r="D60" s="136" t="s">
        <v>41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74">
        <v>14</v>
      </c>
      <c r="B61" s="118" t="s">
        <v>247</v>
      </c>
      <c r="C61" s="135" t="s">
        <v>248</v>
      </c>
      <c r="D61" s="136" t="s">
        <v>79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193"/>
      <c r="AQ61" s="194"/>
    </row>
    <row r="62" spans="1:43" s="1" customFormat="1" ht="30" customHeight="1">
      <c r="A62" s="74">
        <v>15</v>
      </c>
      <c r="B62" s="118" t="s">
        <v>249</v>
      </c>
      <c r="C62" s="135" t="s">
        <v>165</v>
      </c>
      <c r="D62" s="13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16</v>
      </c>
      <c r="B63" s="118" t="s">
        <v>250</v>
      </c>
      <c r="C63" s="135" t="s">
        <v>251</v>
      </c>
      <c r="D63" s="136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17</v>
      </c>
      <c r="B64" s="118" t="s">
        <v>252</v>
      </c>
      <c r="C64" s="135" t="s">
        <v>253</v>
      </c>
      <c r="D64" s="136" t="s">
        <v>88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18</v>
      </c>
      <c r="B65" s="118" t="s">
        <v>254</v>
      </c>
      <c r="C65" s="135" t="s">
        <v>255</v>
      </c>
      <c r="D65" s="136" t="s">
        <v>220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19</v>
      </c>
      <c r="B66" s="118" t="s">
        <v>256</v>
      </c>
      <c r="C66" s="135" t="s">
        <v>257</v>
      </c>
      <c r="D66" s="136" t="s">
        <v>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20</v>
      </c>
      <c r="B67" s="118" t="s">
        <v>258</v>
      </c>
      <c r="C67" s="135" t="s">
        <v>259</v>
      </c>
      <c r="D67" s="136" t="s">
        <v>35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21</v>
      </c>
      <c r="B68" s="118" t="s">
        <v>262</v>
      </c>
      <c r="C68" s="135" t="s">
        <v>122</v>
      </c>
      <c r="D68" s="136" t="s">
        <v>226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22</v>
      </c>
      <c r="B69" s="118" t="s">
        <v>260</v>
      </c>
      <c r="C69" s="135" t="s">
        <v>261</v>
      </c>
      <c r="D69" s="136" t="s">
        <v>226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23</v>
      </c>
      <c r="B70" s="118" t="s">
        <v>398</v>
      </c>
      <c r="C70" s="135" t="s">
        <v>399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24</v>
      </c>
      <c r="B71" s="118" t="s">
        <v>263</v>
      </c>
      <c r="C71" s="135" t="s">
        <v>264</v>
      </c>
      <c r="D71" s="136" t="s">
        <v>59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25</v>
      </c>
      <c r="B72" s="118" t="s">
        <v>265</v>
      </c>
      <c r="C72" s="135" t="s">
        <v>266</v>
      </c>
      <c r="D72" s="136" t="s">
        <v>267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26</v>
      </c>
      <c r="B73" s="118">
        <v>1910020169</v>
      </c>
      <c r="C73" s="135" t="s">
        <v>281</v>
      </c>
      <c r="D73" s="136" t="s">
        <v>75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27</v>
      </c>
      <c r="B74" s="118" t="s">
        <v>268</v>
      </c>
      <c r="C74" s="135" t="s">
        <v>770</v>
      </c>
      <c r="D74" s="136" t="s">
        <v>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28</v>
      </c>
      <c r="B75" s="80" t="s">
        <v>269</v>
      </c>
      <c r="C75" s="81" t="s">
        <v>270</v>
      </c>
      <c r="D75" s="82" t="s">
        <v>60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29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30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74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74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74">
        <v>33</v>
      </c>
      <c r="B80" s="73"/>
      <c r="C80" s="9"/>
      <c r="D80" s="10"/>
      <c r="E80" s="7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74">
        <v>34</v>
      </c>
      <c r="B81" s="73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195" t="s">
        <v>16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76">
        <f t="shared" ref="AJ82:AO82" si="9">SUM(AJ48:AJ81)</f>
        <v>0</v>
      </c>
      <c r="AK82" s="76">
        <f t="shared" si="9"/>
        <v>0</v>
      </c>
      <c r="AL82" s="76">
        <f t="shared" si="9"/>
        <v>0</v>
      </c>
      <c r="AM82" s="76">
        <f t="shared" si="9"/>
        <v>0</v>
      </c>
      <c r="AN82" s="76">
        <f t="shared" si="9"/>
        <v>0</v>
      </c>
      <c r="AO82" s="76">
        <f t="shared" si="9"/>
        <v>0</v>
      </c>
    </row>
    <row r="83" spans="1:41" ht="15.75" customHeight="1">
      <c r="A83" s="27"/>
      <c r="B83" s="27"/>
      <c r="C83" s="173"/>
      <c r="D83" s="173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72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173"/>
      <c r="D86" s="173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73"/>
      <c r="D87" s="173"/>
      <c r="E87" s="173"/>
      <c r="F87" s="173"/>
      <c r="G87" s="173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73"/>
      <c r="D88" s="173"/>
      <c r="E88" s="173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73"/>
      <c r="D89" s="173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CKCT20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2019-11-04T08:57:32Z</cp:lastPrinted>
  <dcterms:created xsi:type="dcterms:W3CDTF">2001-09-21T17:17:00Z</dcterms:created>
  <dcterms:modified xsi:type="dcterms:W3CDTF">2020-10-28T06:33:21Z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