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6" tabRatio="949" activeTab="1"/>
  </bookViews>
  <sheets>
    <sheet name="CSCĐ20.1" sheetId="224" r:id="rId1"/>
    <sheet name="CSCĐ20.2" sheetId="225" r:id="rId2"/>
    <sheet name="CSSĐ20.3" sheetId="245" r:id="rId3"/>
    <sheet name="TKTT20" sheetId="237" r:id="rId4"/>
    <sheet name="ĐCN 20.1" sheetId="231" r:id="rId5"/>
    <sheet name="ĐCN 20.2" sheetId="232" r:id="rId6"/>
    <sheet name="TBN20.1" sheetId="233" r:id="rId7"/>
    <sheet name="TBN20.2" sheetId="234" r:id="rId8"/>
    <sheet name="TBN20.3" sheetId="236" r:id="rId9"/>
    <sheet name="ĐCN19" sheetId="238" r:id="rId10"/>
    <sheet name="TBN19.1" sheetId="239" r:id="rId11"/>
    <sheet name="TBN19.2" sheetId="240" r:id="rId12"/>
    <sheet name="TKTT19" sheetId="242" r:id="rId13"/>
    <sheet name="Sheet1" sheetId="243" r:id="rId14"/>
  </sheets>
  <definedNames>
    <definedName name="_xlnm._FilterDatabase" localSheetId="0" hidden="1">CSCĐ20.1!$A$8:$AL$91</definedName>
    <definedName name="_xlnm._FilterDatabase" localSheetId="1" hidden="1">CSCĐ20.2!$A$8:$AL$91</definedName>
    <definedName name="_xlnm._FilterDatabase" localSheetId="4" hidden="1">'ĐCN 20.1'!$A$8:$AL$91</definedName>
    <definedName name="_xlnm._FilterDatabase" localSheetId="5" hidden="1">'ĐCN 20.2'!$A$8:$AL$91</definedName>
    <definedName name="_xlnm._FilterDatabase" localSheetId="9" hidden="1">ĐCN19!$A$8:$AL$95</definedName>
    <definedName name="_xlnm._FilterDatabase" localSheetId="10" hidden="1">TBN19.1!$A$8:$AL$83</definedName>
    <definedName name="_xlnm._FilterDatabase" localSheetId="11" hidden="1">TBN19.2!$A$8:$AL$91</definedName>
    <definedName name="_xlnm._FilterDatabase" localSheetId="6" hidden="1">TBN20.1!$A$8:$AL$93</definedName>
    <definedName name="_xlnm._FilterDatabase" localSheetId="7" hidden="1">TBN20.2!$A$8:$AL$91</definedName>
    <definedName name="_xlnm._FilterDatabase" localSheetId="8" hidden="1">TBN20.3!$A$8:$AL$91</definedName>
    <definedName name="_xlnm._FilterDatabase" localSheetId="12" hidden="1">TKTT19!$A$8:$AL$91</definedName>
    <definedName name="_xlnm._FilterDatabase" localSheetId="3" hidden="1">TKTT20!$A$8:$AL$70</definedName>
    <definedName name="_xlnm.Print_Titles" localSheetId="0">CSCĐ20.1!$8:$8</definedName>
    <definedName name="_xlnm.Print_Titles" localSheetId="1">CSCĐ20.2!$8:$8</definedName>
    <definedName name="_xlnm.Print_Titles" localSheetId="4">'ĐCN 20.1'!$8:$8</definedName>
    <definedName name="_xlnm.Print_Titles" localSheetId="5">'ĐCN 20.2'!$8:$8</definedName>
    <definedName name="_xlnm.Print_Titles" localSheetId="9">ĐCN19!$8:$8</definedName>
    <definedName name="_xlnm.Print_Titles" localSheetId="10">TBN19.1!$8:$8</definedName>
    <definedName name="_xlnm.Print_Titles" localSheetId="11">TBN19.2!$8:$8</definedName>
    <definedName name="_xlnm.Print_Titles" localSheetId="6">TBN20.1!$8:$8</definedName>
    <definedName name="_xlnm.Print_Titles" localSheetId="7">TBN20.2!$8:$8</definedName>
    <definedName name="_xlnm.Print_Titles" localSheetId="8">TBN20.3!$8:$8</definedName>
    <definedName name="_xlnm.Print_Titles" localSheetId="12">TKTT19!$8:$8</definedName>
    <definedName name="_xlnm.Print_Titles" localSheetId="3">TKTT20!$8:$8</definedName>
    <definedName name="Z_DC1AF667_86ED_4035_8279_B6038EE7C7B4_.wvu.PrintTitles" localSheetId="0" hidden="1">CSCĐ20.1!$8:$8</definedName>
    <definedName name="Z_DC1AF667_86ED_4035_8279_B6038EE7C7B4_.wvu.PrintTitles" localSheetId="1" hidden="1">CSCĐ20.2!$8:$8</definedName>
    <definedName name="Z_DC1AF667_86ED_4035_8279_B6038EE7C7B4_.wvu.PrintTitles" localSheetId="4" hidden="1">'ĐCN 20.1'!$8:$8</definedName>
    <definedName name="Z_DC1AF667_86ED_4035_8279_B6038EE7C7B4_.wvu.PrintTitles" localSheetId="5" hidden="1">'ĐCN 20.2'!$8:$8</definedName>
    <definedName name="Z_DC1AF667_86ED_4035_8279_B6038EE7C7B4_.wvu.PrintTitles" localSheetId="9" hidden="1">ĐCN19!$8:$8</definedName>
    <definedName name="Z_DC1AF667_86ED_4035_8279_B6038EE7C7B4_.wvu.PrintTitles" localSheetId="10" hidden="1">TBN19.1!$8:$8</definedName>
    <definedName name="Z_DC1AF667_86ED_4035_8279_B6038EE7C7B4_.wvu.PrintTitles" localSheetId="11" hidden="1">TBN19.2!$8:$8</definedName>
    <definedName name="Z_DC1AF667_86ED_4035_8279_B6038EE7C7B4_.wvu.PrintTitles" localSheetId="6" hidden="1">TBN20.1!$8:$8</definedName>
    <definedName name="Z_DC1AF667_86ED_4035_8279_B6038EE7C7B4_.wvu.PrintTitles" localSheetId="7" hidden="1">TBN20.2!$8:$8</definedName>
    <definedName name="Z_DC1AF667_86ED_4035_8279_B6038EE7C7B4_.wvu.PrintTitles" localSheetId="8" hidden="1">TBN20.3!$8:$8</definedName>
    <definedName name="Z_DC1AF667_86ED_4035_8279_B6038EE7C7B4_.wvu.PrintTitles" localSheetId="12" hidden="1">TKTT19!$8:$8</definedName>
    <definedName name="Z_DC1AF667_86ED_4035_8279_B6038EE7C7B4_.wvu.PrintTitles" localSheetId="3" hidden="1">TKTT20!$8:$8</definedName>
  </definedNames>
  <calcPr calcId="144525"/>
</workbook>
</file>

<file path=xl/calcChain.xml><?xml version="1.0" encoding="utf-8"?>
<calcChain xmlns="http://schemas.openxmlformats.org/spreadsheetml/2006/main">
  <c r="AJ35" i="239" l="1"/>
  <c r="AK35" i="239"/>
  <c r="AL35" i="239"/>
  <c r="AM38" i="237" l="1"/>
  <c r="AO38" i="237" s="1"/>
  <c r="AN38" i="237"/>
  <c r="AM41" i="237"/>
  <c r="AN41" i="237" s="1"/>
  <c r="AM43" i="237"/>
  <c r="AN43" i="237"/>
  <c r="AO43" i="237"/>
  <c r="AM44" i="237"/>
  <c r="AN44" i="237"/>
  <c r="AO44" i="237"/>
  <c r="AM45" i="237"/>
  <c r="AN45" i="237" s="1"/>
  <c r="AM46" i="237"/>
  <c r="AO46" i="237" s="1"/>
  <c r="AN46" i="237"/>
  <c r="AM47" i="237"/>
  <c r="AN47" i="237"/>
  <c r="AO47" i="237"/>
  <c r="AM48" i="237"/>
  <c r="AN48" i="237"/>
  <c r="AO48" i="237"/>
  <c r="AM49" i="237"/>
  <c r="AN49" i="237" s="1"/>
  <c r="AM51" i="237"/>
  <c r="AN51" i="237"/>
  <c r="AO51" i="237"/>
  <c r="AM52" i="237"/>
  <c r="AN52" i="237"/>
  <c r="AO52" i="237"/>
  <c r="AM53" i="237"/>
  <c r="AN53" i="237" s="1"/>
  <c r="AM55" i="237"/>
  <c r="AN55" i="237"/>
  <c r="AO55" i="237"/>
  <c r="AM56" i="237"/>
  <c r="AN56" i="237" s="1"/>
  <c r="AO56" i="237" s="1"/>
  <c r="AM57" i="237"/>
  <c r="AN57" i="237" s="1"/>
  <c r="AM58" i="237"/>
  <c r="AO58" i="237" s="1"/>
  <c r="AN58" i="237"/>
  <c r="AM59" i="237"/>
  <c r="AN59" i="237"/>
  <c r="AO59" i="237"/>
  <c r="AM60" i="237"/>
  <c r="AN60" i="237" s="1"/>
  <c r="AO60" i="237" s="1"/>
  <c r="AM61" i="237"/>
  <c r="AN61" i="237" s="1"/>
  <c r="AM62" i="237"/>
  <c r="AO62" i="237" s="1"/>
  <c r="AN62" i="237"/>
  <c r="AM63" i="237"/>
  <c r="AN63" i="237"/>
  <c r="AO63" i="237"/>
  <c r="AM64" i="237"/>
  <c r="AN64" i="237" s="1"/>
  <c r="AO64" i="237" s="1"/>
  <c r="AM65" i="237"/>
  <c r="AN65" i="237" s="1"/>
  <c r="AM66" i="237"/>
  <c r="AO66" i="237" s="1"/>
  <c r="AN66" i="237"/>
  <c r="AM67" i="237"/>
  <c r="AN67" i="237"/>
  <c r="AO67" i="237"/>
  <c r="AM68" i="237"/>
  <c r="AN68" i="237" s="1"/>
  <c r="AO68" i="237" s="1"/>
  <c r="AM69" i="237"/>
  <c r="AN69" i="237" s="1"/>
  <c r="AM70" i="237"/>
  <c r="AO70" i="237" s="1"/>
  <c r="AN70" i="237"/>
  <c r="AM71" i="237"/>
  <c r="AN71" i="237"/>
  <c r="AO71" i="237"/>
  <c r="AM83" i="239"/>
  <c r="AJ72" i="239"/>
  <c r="AK72" i="239"/>
  <c r="AJ73" i="239"/>
  <c r="AK73" i="239" s="1"/>
  <c r="AJ74" i="239"/>
  <c r="AK74" i="239" s="1"/>
  <c r="AJ75" i="239"/>
  <c r="AK75" i="239" s="1"/>
  <c r="AJ40" i="239"/>
  <c r="AK40" i="239" s="1"/>
  <c r="AL40" i="239"/>
  <c r="AJ41" i="239"/>
  <c r="AK41" i="239" s="1"/>
  <c r="AL41" i="239"/>
  <c r="AJ42" i="239"/>
  <c r="AK42" i="239" s="1"/>
  <c r="AL42" i="239"/>
  <c r="AJ43" i="239"/>
  <c r="AK43" i="239" s="1"/>
  <c r="AL43" i="239"/>
  <c r="AO69" i="237" l="1"/>
  <c r="AO65" i="237"/>
  <c r="AO61" i="237"/>
  <c r="AO57" i="237"/>
  <c r="AO53" i="237"/>
  <c r="AO49" i="237"/>
  <c r="AO45" i="237"/>
  <c r="AO41" i="237"/>
  <c r="AL74" i="239"/>
  <c r="AL72" i="239"/>
  <c r="AL75" i="239"/>
  <c r="AL73" i="239"/>
  <c r="AJ14" i="237"/>
  <c r="AK14" i="237"/>
  <c r="AL14" i="237"/>
  <c r="AJ15" i="237"/>
  <c r="AK15" i="237" s="1"/>
  <c r="AL15" i="237"/>
  <c r="AJ16" i="237"/>
  <c r="AK16" i="237" s="1"/>
  <c r="AL16" i="237"/>
  <c r="AJ17" i="237"/>
  <c r="AK17" i="237" s="1"/>
  <c r="AL17" i="237"/>
  <c r="AJ18" i="237"/>
  <c r="AL18" i="237"/>
  <c r="AJ19" i="237"/>
  <c r="AL19" i="237"/>
  <c r="AJ20" i="237"/>
  <c r="AK20" i="237"/>
  <c r="AL20" i="237"/>
  <c r="AJ21" i="237"/>
  <c r="AL21" i="237"/>
  <c r="AJ22" i="237"/>
  <c r="AK22" i="237"/>
  <c r="AL22" i="237"/>
  <c r="AM71" i="233"/>
  <c r="AM84" i="233"/>
  <c r="AM85" i="233"/>
  <c r="AM86" i="233"/>
  <c r="AM87" i="233"/>
  <c r="AM88" i="233"/>
  <c r="AM89" i="233"/>
  <c r="AM90" i="233"/>
  <c r="AM91" i="233"/>
  <c r="AM92" i="233"/>
  <c r="AM93" i="233"/>
  <c r="AJ85" i="245"/>
  <c r="AJ84" i="245"/>
  <c r="AJ83" i="245"/>
  <c r="AJ82" i="245"/>
  <c r="AJ81" i="245"/>
  <c r="AJ80" i="245"/>
  <c r="AJ79" i="245"/>
  <c r="AJ78" i="245"/>
  <c r="AJ77" i="245"/>
  <c r="AJ76" i="245"/>
  <c r="AJ75" i="245"/>
  <c r="AJ74" i="245"/>
  <c r="AJ73" i="245"/>
  <c r="AJ72" i="245"/>
  <c r="AJ71" i="245"/>
  <c r="AJ70" i="245"/>
  <c r="AJ69" i="245"/>
  <c r="AJ68" i="245"/>
  <c r="AJ67" i="245"/>
  <c r="AJ66" i="245"/>
  <c r="AJ65" i="245"/>
  <c r="AJ64" i="245"/>
  <c r="AJ63" i="245"/>
  <c r="AJ62" i="245"/>
  <c r="AJ61" i="245"/>
  <c r="AJ60" i="245"/>
  <c r="AJ59" i="245"/>
  <c r="AJ58" i="245"/>
  <c r="AL53" i="245"/>
  <c r="AJ53" i="245"/>
  <c r="AK53" i="245" s="1"/>
  <c r="AL52" i="245"/>
  <c r="AJ52" i="245"/>
  <c r="AK52" i="245" s="1"/>
  <c r="AL51" i="245"/>
  <c r="AJ51" i="245"/>
  <c r="AK51" i="245" s="1"/>
  <c r="AL50" i="245"/>
  <c r="AJ50" i="245"/>
  <c r="AK50" i="245" s="1"/>
  <c r="AL49" i="245"/>
  <c r="AJ49" i="245"/>
  <c r="AK49" i="245" s="1"/>
  <c r="AL48" i="245"/>
  <c r="AJ48" i="245"/>
  <c r="AK48" i="245" s="1"/>
  <c r="AL47" i="245"/>
  <c r="AJ47" i="245"/>
  <c r="AK47" i="245" s="1"/>
  <c r="AL46" i="245"/>
  <c r="AJ46" i="245"/>
  <c r="AK46" i="245" s="1"/>
  <c r="AL45" i="245"/>
  <c r="AJ45" i="245"/>
  <c r="AK45" i="245" s="1"/>
  <c r="AL44" i="245"/>
  <c r="AJ44" i="245"/>
  <c r="AK44" i="245" s="1"/>
  <c r="AL43" i="245"/>
  <c r="AJ43" i="245"/>
  <c r="AK43" i="245" s="1"/>
  <c r="AL42" i="245"/>
  <c r="AJ42" i="245"/>
  <c r="AK42" i="245" s="1"/>
  <c r="AL41" i="245"/>
  <c r="AJ41" i="245"/>
  <c r="AK41" i="245" s="1"/>
  <c r="AL40" i="245"/>
  <c r="AJ40" i="245"/>
  <c r="AK40" i="245" s="1"/>
  <c r="AL39" i="245"/>
  <c r="AJ39" i="245"/>
  <c r="AK39" i="245" s="1"/>
  <c r="AL38" i="245"/>
  <c r="AJ38" i="245"/>
  <c r="AK38" i="245" s="1"/>
  <c r="AL37" i="245"/>
  <c r="AJ37" i="245"/>
  <c r="AK37" i="245" s="1"/>
  <c r="AL36" i="245"/>
  <c r="AJ36" i="245"/>
  <c r="AK36" i="245" s="1"/>
  <c r="AL35" i="245"/>
  <c r="AJ35" i="245"/>
  <c r="AK35" i="245" s="1"/>
  <c r="AL34" i="245"/>
  <c r="AJ34" i="245"/>
  <c r="AK34" i="245" s="1"/>
  <c r="AL33" i="245"/>
  <c r="AJ33" i="245"/>
  <c r="AK33" i="245" s="1"/>
  <c r="AL32" i="245"/>
  <c r="AJ32" i="245"/>
  <c r="AK32" i="245" s="1"/>
  <c r="AL31" i="245"/>
  <c r="AJ31" i="245"/>
  <c r="AK31" i="245" s="1"/>
  <c r="AL30" i="245"/>
  <c r="AJ30" i="245"/>
  <c r="AK30" i="245" s="1"/>
  <c r="AL29" i="245"/>
  <c r="AJ29" i="245"/>
  <c r="AK29" i="245" s="1"/>
  <c r="AL28" i="245"/>
  <c r="AJ28" i="245"/>
  <c r="AK28" i="245" s="1"/>
  <c r="AL27" i="245"/>
  <c r="AJ27" i="245"/>
  <c r="AK27" i="245" s="1"/>
  <c r="AL26" i="245"/>
  <c r="AJ26" i="245"/>
  <c r="AK26" i="245" s="1"/>
  <c r="AL25" i="245"/>
  <c r="AJ25" i="245"/>
  <c r="AK25" i="245" s="1"/>
  <c r="AL24" i="245"/>
  <c r="AJ24" i="245"/>
  <c r="AK24" i="245" s="1"/>
  <c r="AL23" i="245"/>
  <c r="AJ23" i="245"/>
  <c r="AK23" i="245" s="1"/>
  <c r="AL22" i="245"/>
  <c r="AJ22" i="245"/>
  <c r="AK22" i="245" s="1"/>
  <c r="AL21" i="245"/>
  <c r="AJ21" i="245"/>
  <c r="AK21" i="245" s="1"/>
  <c r="AL20" i="245"/>
  <c r="AJ20" i="245"/>
  <c r="AK20" i="245" s="1"/>
  <c r="AL19" i="245"/>
  <c r="AJ19" i="245"/>
  <c r="AK19" i="245" s="1"/>
  <c r="AL18" i="245"/>
  <c r="AJ18" i="245"/>
  <c r="AK18" i="245" s="1"/>
  <c r="AL16" i="245"/>
  <c r="AJ16" i="245"/>
  <c r="AK16" i="245" s="1"/>
  <c r="AL15" i="245"/>
  <c r="AK15" i="245"/>
  <c r="AJ15" i="245"/>
  <c r="AL14" i="245"/>
  <c r="AJ14" i="245"/>
  <c r="AK14" i="245" s="1"/>
  <c r="AL13" i="245"/>
  <c r="AJ13" i="245"/>
  <c r="AK13" i="245" s="1"/>
  <c r="AL12" i="245"/>
  <c r="AJ12" i="245"/>
  <c r="AK12" i="245" s="1"/>
  <c r="AL11" i="245"/>
  <c r="AJ11" i="245"/>
  <c r="AK11" i="245" s="1"/>
  <c r="AL10" i="245"/>
  <c r="AJ10" i="245"/>
  <c r="AK10" i="245" s="1"/>
  <c r="AL9" i="245"/>
  <c r="AJ9" i="245"/>
  <c r="AK9" i="245" s="1"/>
  <c r="AK21" i="237" l="1"/>
  <c r="AM42" i="237" s="1"/>
  <c r="AM37" i="237"/>
  <c r="AK19" i="237"/>
  <c r="AM40" i="237" s="1"/>
  <c r="AN40" i="237" s="1"/>
  <c r="AO40" i="237" s="1"/>
  <c r="AK18" i="237"/>
  <c r="AM39" i="237" s="1"/>
  <c r="AL54" i="245"/>
  <c r="AJ54" i="245"/>
  <c r="AK54" i="245"/>
  <c r="AK59" i="245"/>
  <c r="AK61" i="245"/>
  <c r="AK63" i="245"/>
  <c r="AL63" i="245" s="1"/>
  <c r="AK65" i="245"/>
  <c r="AK67" i="245"/>
  <c r="AK69" i="245"/>
  <c r="AL69" i="245" s="1"/>
  <c r="AK71" i="245"/>
  <c r="AL71" i="245" s="1"/>
  <c r="AK73" i="245"/>
  <c r="AL73" i="245" s="1"/>
  <c r="AK75" i="245"/>
  <c r="AK77" i="245"/>
  <c r="AK79" i="245"/>
  <c r="AL79" i="245" s="1"/>
  <c r="AK81" i="245"/>
  <c r="AL81" i="245" s="1"/>
  <c r="AK83" i="245"/>
  <c r="AK85" i="245"/>
  <c r="AL61" i="245"/>
  <c r="AL65" i="245"/>
  <c r="AL77" i="245"/>
  <c r="AL85" i="245"/>
  <c r="AJ86" i="245"/>
  <c r="AK58" i="245"/>
  <c r="AK60" i="245"/>
  <c r="AL60" i="245" s="1"/>
  <c r="AK62" i="245"/>
  <c r="AL62" i="245" s="1"/>
  <c r="AK64" i="245"/>
  <c r="AL64" i="245" s="1"/>
  <c r="AK66" i="245"/>
  <c r="AL66" i="245" s="1"/>
  <c r="AK68" i="245"/>
  <c r="AL68" i="245" s="1"/>
  <c r="AK70" i="245"/>
  <c r="AL70" i="245" s="1"/>
  <c r="AK72" i="245"/>
  <c r="AL72" i="245" s="1"/>
  <c r="AK74" i="245"/>
  <c r="AL74" i="245" s="1"/>
  <c r="AK76" i="245"/>
  <c r="AL76" i="245" s="1"/>
  <c r="AK78" i="245"/>
  <c r="AK80" i="245"/>
  <c r="AL80" i="245" s="1"/>
  <c r="AK82" i="245"/>
  <c r="AK84" i="245"/>
  <c r="AL84" i="245" s="1"/>
  <c r="AN42" i="237" l="1"/>
  <c r="AO42" i="237" s="1"/>
  <c r="AN37" i="237"/>
  <c r="AO37" i="237" s="1"/>
  <c r="AN39" i="237"/>
  <c r="AO39" i="237" s="1"/>
  <c r="AM81" i="245"/>
  <c r="AM73" i="245"/>
  <c r="AN73" i="245" s="1"/>
  <c r="AO73" i="245" s="1"/>
  <c r="AM65" i="245"/>
  <c r="AM79" i="245"/>
  <c r="AN79" i="245" s="1"/>
  <c r="AO79" i="245" s="1"/>
  <c r="AM71" i="245"/>
  <c r="AN71" i="245" s="1"/>
  <c r="AO71" i="245" s="1"/>
  <c r="AL83" i="245"/>
  <c r="AM83" i="245" s="1"/>
  <c r="AN83" i="245" s="1"/>
  <c r="AO83" i="245" s="1"/>
  <c r="AL75" i="245"/>
  <c r="AM75" i="245" s="1"/>
  <c r="AN75" i="245" s="1"/>
  <c r="AO75" i="245" s="1"/>
  <c r="AL67" i="245"/>
  <c r="AM67" i="245" s="1"/>
  <c r="AL59" i="245"/>
  <c r="AM59" i="245" s="1"/>
  <c r="AN59" i="245" s="1"/>
  <c r="AO59" i="245" s="1"/>
  <c r="AM69" i="245"/>
  <c r="AM84" i="245"/>
  <c r="AN84" i="245" s="1"/>
  <c r="AO84" i="245" s="1"/>
  <c r="AM76" i="245"/>
  <c r="AM68" i="245"/>
  <c r="AM60" i="245"/>
  <c r="AM85" i="245"/>
  <c r="AN85" i="245" s="1"/>
  <c r="AM63" i="245"/>
  <c r="AN63" i="245" s="1"/>
  <c r="AO63" i="245" s="1"/>
  <c r="AK86" i="245"/>
  <c r="AL58" i="245"/>
  <c r="AM70" i="245"/>
  <c r="AM62" i="245"/>
  <c r="AN62" i="245" s="1"/>
  <c r="AO62" i="245" s="1"/>
  <c r="AL82" i="245"/>
  <c r="AM82" i="245" s="1"/>
  <c r="AL78" i="245"/>
  <c r="AM78" i="245" s="1"/>
  <c r="AN65" i="245"/>
  <c r="AO65" i="245" s="1"/>
  <c r="AM77" i="245"/>
  <c r="AN76" i="245"/>
  <c r="AN68" i="245"/>
  <c r="AN60" i="245"/>
  <c r="AO60" i="245" s="1"/>
  <c r="AM80" i="245"/>
  <c r="AN80" i="245" s="1"/>
  <c r="AM72" i="245"/>
  <c r="AN72" i="245" s="1"/>
  <c r="AO72" i="245" s="1"/>
  <c r="AM64" i="245"/>
  <c r="AN81" i="245"/>
  <c r="AO81" i="245" s="1"/>
  <c r="AM61" i="245"/>
  <c r="AO76" i="245"/>
  <c r="AM74" i="245"/>
  <c r="AN74" i="245" s="1"/>
  <c r="AM66" i="245"/>
  <c r="AM58" i="245"/>
  <c r="AN69" i="245"/>
  <c r="AO69" i="245" s="1"/>
  <c r="AN58" i="245" l="1"/>
  <c r="AN67" i="245"/>
  <c r="AO67" i="245" s="1"/>
  <c r="AO68" i="245"/>
  <c r="AN61" i="245"/>
  <c r="AO61" i="245" s="1"/>
  <c r="AN82" i="245"/>
  <c r="AO80" i="245"/>
  <c r="AL86" i="245"/>
  <c r="AO82" i="245"/>
  <c r="AN78" i="245"/>
  <c r="AO78" i="245" s="1"/>
  <c r="AO85" i="245"/>
  <c r="AN66" i="245"/>
  <c r="AO66" i="245" s="1"/>
  <c r="AO58" i="245"/>
  <c r="AN70" i="245"/>
  <c r="AO70" i="245" s="1"/>
  <c r="AN77" i="245"/>
  <c r="AO77" i="245" s="1"/>
  <c r="AO74" i="245"/>
  <c r="AN64" i="245"/>
  <c r="AO64" i="245" s="1"/>
  <c r="AO86" i="245" l="1"/>
  <c r="AM86" i="245"/>
  <c r="AN86" i="245"/>
  <c r="AJ86" i="238" l="1"/>
  <c r="AJ85" i="238"/>
  <c r="AJ84" i="238"/>
  <c r="AJ83" i="238"/>
  <c r="AJ82" i="238"/>
  <c r="AJ81" i="238"/>
  <c r="AK81" i="238" l="1"/>
  <c r="AL81" i="238" s="1"/>
  <c r="AK82" i="238"/>
  <c r="AL82" i="238" s="1"/>
  <c r="AK83" i="238"/>
  <c r="AK84" i="238"/>
  <c r="AK85" i="238"/>
  <c r="AK86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K12" i="242"/>
  <c r="AJ12" i="242"/>
  <c r="AL11" i="242"/>
  <c r="AJ11" i="242"/>
  <c r="AK11" i="242" s="1"/>
  <c r="AL10" i="242"/>
  <c r="AJ10" i="242"/>
  <c r="AK10" i="242" s="1"/>
  <c r="AL9" i="242"/>
  <c r="AJ9" i="242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3" i="239"/>
  <c r="AJ82" i="239"/>
  <c r="AJ81" i="239"/>
  <c r="AJ80" i="239"/>
  <c r="AJ79" i="239"/>
  <c r="AJ78" i="239"/>
  <c r="AJ77" i="239"/>
  <c r="AJ76" i="239"/>
  <c r="AJ71" i="239"/>
  <c r="AJ70" i="239"/>
  <c r="AJ69" i="239"/>
  <c r="AJ68" i="239"/>
  <c r="AJ67" i="239"/>
  <c r="AJ66" i="239"/>
  <c r="AK66" i="239" s="1"/>
  <c r="AJ65" i="239"/>
  <c r="AK65" i="239" s="1"/>
  <c r="AJ64" i="239"/>
  <c r="AK64" i="239" s="1"/>
  <c r="AJ63" i="239"/>
  <c r="AK63" i="239" s="1"/>
  <c r="AJ62" i="239"/>
  <c r="AK62" i="239" s="1"/>
  <c r="AJ61" i="239"/>
  <c r="AK61" i="239" s="1"/>
  <c r="AJ60" i="239"/>
  <c r="AK60" i="239" s="1"/>
  <c r="AJ59" i="239"/>
  <c r="AK59" i="239" s="1"/>
  <c r="AJ58" i="239"/>
  <c r="AJ57" i="239"/>
  <c r="AJ56" i="239"/>
  <c r="AJ55" i="239"/>
  <c r="AJ54" i="239"/>
  <c r="AJ53" i="239"/>
  <c r="AJ52" i="239"/>
  <c r="AJ51" i="239"/>
  <c r="AJ50" i="239"/>
  <c r="AJ49" i="239"/>
  <c r="AL44" i="239"/>
  <c r="AJ44" i="239"/>
  <c r="AK44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95" i="238"/>
  <c r="AJ94" i="238"/>
  <c r="AJ93" i="238"/>
  <c r="AJ92" i="238"/>
  <c r="AJ91" i="238"/>
  <c r="AJ90" i="238"/>
  <c r="AJ89" i="238"/>
  <c r="AJ88" i="238"/>
  <c r="AJ87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J63" i="238"/>
  <c r="AJ62" i="238"/>
  <c r="AK62" i="238" s="1"/>
  <c r="AJ61" i="238"/>
  <c r="AK61" i="238" s="1"/>
  <c r="AJ60" i="238"/>
  <c r="AK60" i="238" s="1"/>
  <c r="AJ59" i="238"/>
  <c r="AK59" i="238" s="1"/>
  <c r="AJ58" i="238"/>
  <c r="AK58" i="238" s="1"/>
  <c r="AJ57" i="238"/>
  <c r="AK57" i="238" s="1"/>
  <c r="AJ56" i="238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86" i="238" l="1"/>
  <c r="AL85" i="238"/>
  <c r="AL84" i="238"/>
  <c r="AL83" i="238"/>
  <c r="AM86" i="238"/>
  <c r="AM85" i="238"/>
  <c r="AM84" i="238"/>
  <c r="AM83" i="238"/>
  <c r="AM82" i="238"/>
  <c r="AM81" i="238"/>
  <c r="AN81" i="238" s="1"/>
  <c r="AO81" i="238" s="1"/>
  <c r="AN86" i="238"/>
  <c r="AN85" i="238"/>
  <c r="AN82" i="238"/>
  <c r="AO82" i="238"/>
  <c r="AL52" i="238"/>
  <c r="AJ96" i="238"/>
  <c r="AK56" i="238"/>
  <c r="AJ92" i="240"/>
  <c r="AJ84" i="239"/>
  <c r="AL45" i="239"/>
  <c r="AJ52" i="238"/>
  <c r="AJ45" i="239"/>
  <c r="AJ54" i="242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5" i="239" s="1"/>
  <c r="AK49" i="239"/>
  <c r="AK50" i="239"/>
  <c r="AK51" i="239"/>
  <c r="AK52" i="239"/>
  <c r="AL59" i="239"/>
  <c r="AM57" i="239" s="1"/>
  <c r="AL60" i="239"/>
  <c r="AM58" i="239" s="1"/>
  <c r="AL61" i="239"/>
  <c r="AL62" i="239"/>
  <c r="AL63" i="239"/>
  <c r="AL64" i="239"/>
  <c r="AM62" i="239" s="1"/>
  <c r="AL65" i="239"/>
  <c r="AL66" i="239"/>
  <c r="AM64" i="239" s="1"/>
  <c r="AK53" i="239"/>
  <c r="AK54" i="239"/>
  <c r="AK55" i="239"/>
  <c r="AK56" i="239"/>
  <c r="AK57" i="239"/>
  <c r="AK58" i="239"/>
  <c r="AM59" i="239"/>
  <c r="AM60" i="239"/>
  <c r="AN60" i="239" s="1"/>
  <c r="AK67" i="239"/>
  <c r="AK68" i="239"/>
  <c r="AK69" i="239"/>
  <c r="AK70" i="239"/>
  <c r="AK71" i="239"/>
  <c r="AK76" i="239"/>
  <c r="AK77" i="239"/>
  <c r="AK78" i="239"/>
  <c r="AK79" i="239"/>
  <c r="AK80" i="239"/>
  <c r="AK81" i="239"/>
  <c r="AK82" i="239"/>
  <c r="AK83" i="239"/>
  <c r="AL56" i="238"/>
  <c r="AL57" i="238"/>
  <c r="AL58" i="238"/>
  <c r="AL59" i="238"/>
  <c r="AM59" i="238" s="1"/>
  <c r="AL60" i="238"/>
  <c r="AL61" i="238"/>
  <c r="AM61" i="238" s="1"/>
  <c r="AL62" i="238"/>
  <c r="AK9" i="238"/>
  <c r="AK52" i="238" s="1"/>
  <c r="AM56" i="238"/>
  <c r="AM57" i="238"/>
  <c r="AM58" i="238"/>
  <c r="AK63" i="238"/>
  <c r="AK64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7" i="238"/>
  <c r="AK88" i="238"/>
  <c r="AK89" i="238"/>
  <c r="AK90" i="238"/>
  <c r="AK91" i="238"/>
  <c r="AK92" i="238"/>
  <c r="AK93" i="238"/>
  <c r="AK94" i="238"/>
  <c r="AK95" i="238"/>
  <c r="AJ70" i="237"/>
  <c r="AJ69" i="237"/>
  <c r="AK69" i="237" s="1"/>
  <c r="AJ68" i="237"/>
  <c r="AJ67" i="237"/>
  <c r="AJ66" i="237"/>
  <c r="AJ65" i="237"/>
  <c r="AK65" i="237" s="1"/>
  <c r="AL65" i="237" s="1"/>
  <c r="AJ64" i="237"/>
  <c r="AJ63" i="237"/>
  <c r="AJ62" i="237"/>
  <c r="AJ61" i="237"/>
  <c r="AK61" i="237" s="1"/>
  <c r="AJ60" i="237"/>
  <c r="AJ59" i="237"/>
  <c r="AJ58" i="237"/>
  <c r="AJ57" i="237"/>
  <c r="AK57" i="237" s="1"/>
  <c r="AL57" i="237" s="1"/>
  <c r="AJ56" i="237"/>
  <c r="AJ55" i="237"/>
  <c r="AJ54" i="237"/>
  <c r="AJ53" i="237"/>
  <c r="AK53" i="237" s="1"/>
  <c r="AJ52" i="237"/>
  <c r="AJ51" i="237"/>
  <c r="AJ50" i="237"/>
  <c r="AJ49" i="237"/>
  <c r="AJ48" i="237"/>
  <c r="AJ47" i="237"/>
  <c r="AJ46" i="237"/>
  <c r="AK46" i="237" s="1"/>
  <c r="AJ45" i="237"/>
  <c r="AJ44" i="237"/>
  <c r="AJ43" i="237"/>
  <c r="AJ42" i="237"/>
  <c r="AJ41" i="237"/>
  <c r="AK41" i="237" s="1"/>
  <c r="AL41" i="237" s="1"/>
  <c r="AJ40" i="237"/>
  <c r="AJ39" i="237"/>
  <c r="AJ38" i="237"/>
  <c r="AJ37" i="237"/>
  <c r="AK37" i="237" s="1"/>
  <c r="AL37" i="237" s="1"/>
  <c r="AL32" i="237"/>
  <c r="AJ32" i="237"/>
  <c r="AK32" i="237" s="1"/>
  <c r="AL31" i="237"/>
  <c r="AJ31" i="237"/>
  <c r="AK31" i="237" s="1"/>
  <c r="AL30" i="237"/>
  <c r="AJ30" i="237"/>
  <c r="AK30" i="237" s="1"/>
  <c r="AL29" i="237"/>
  <c r="AJ29" i="237"/>
  <c r="AL28" i="237"/>
  <c r="AJ28" i="237"/>
  <c r="AK28" i="237" s="1"/>
  <c r="AL27" i="237"/>
  <c r="AJ27" i="237"/>
  <c r="AK27" i="237" s="1"/>
  <c r="AL26" i="237"/>
  <c r="AJ26" i="237"/>
  <c r="AK26" i="237" s="1"/>
  <c r="AL25" i="237"/>
  <c r="AJ25" i="237"/>
  <c r="AK25" i="237" s="1"/>
  <c r="AL24" i="237"/>
  <c r="AJ24" i="237"/>
  <c r="AK24" i="237" s="1"/>
  <c r="AL23" i="237"/>
  <c r="AJ23" i="237"/>
  <c r="AK23" i="237" s="1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38" i="237"/>
  <c r="AL38" i="237" s="1"/>
  <c r="AK39" i="237"/>
  <c r="AL39" i="237" s="1"/>
  <c r="AK40" i="237"/>
  <c r="AL40" i="237" s="1"/>
  <c r="AK42" i="237"/>
  <c r="AL42" i="237" s="1"/>
  <c r="AK43" i="237"/>
  <c r="AL43" i="237" s="1"/>
  <c r="AK44" i="237"/>
  <c r="AK47" i="237"/>
  <c r="AK48" i="237"/>
  <c r="AK50" i="237"/>
  <c r="AL50" i="237" s="1"/>
  <c r="AK51" i="237"/>
  <c r="AL51" i="237" s="1"/>
  <c r="AK52" i="237"/>
  <c r="AK54" i="237"/>
  <c r="AL54" i="237" s="1"/>
  <c r="AK55" i="237"/>
  <c r="AL55" i="237" s="1"/>
  <c r="AK56" i="237"/>
  <c r="AL56" i="237" s="1"/>
  <c r="AK58" i="237"/>
  <c r="AL58" i="237" s="1"/>
  <c r="AK59" i="237"/>
  <c r="AL59" i="237" s="1"/>
  <c r="AK60" i="237"/>
  <c r="AK62" i="237"/>
  <c r="AL62" i="237" s="1"/>
  <c r="AK63" i="237"/>
  <c r="AL63" i="237" s="1"/>
  <c r="AK64" i="237"/>
  <c r="AL64" i="237" s="1"/>
  <c r="AK66" i="237"/>
  <c r="AL66" i="237" s="1"/>
  <c r="AK67" i="237"/>
  <c r="AL67" i="237" s="1"/>
  <c r="AK68" i="237"/>
  <c r="AK70" i="237"/>
  <c r="AL70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J64" i="234"/>
  <c r="AJ63" i="234"/>
  <c r="AJ62" i="234"/>
  <c r="AJ61" i="234"/>
  <c r="AJ60" i="234"/>
  <c r="AJ59" i="234"/>
  <c r="AJ58" i="234"/>
  <c r="AJ92" i="234" s="1"/>
  <c r="AL53" i="234"/>
  <c r="AJ53" i="234"/>
  <c r="AK53" i="234"/>
  <c r="AL52" i="234"/>
  <c r="AK52" i="234"/>
  <c r="AJ52" i="234"/>
  <c r="AL51" i="234"/>
  <c r="AJ51" i="234"/>
  <c r="AK51" i="234"/>
  <c r="AL50" i="234"/>
  <c r="AJ50" i="234"/>
  <c r="AK50" i="234" s="1"/>
  <c r="AL49" i="234"/>
  <c r="AJ49" i="234"/>
  <c r="AK49" i="234"/>
  <c r="AL48" i="234"/>
  <c r="AJ48" i="234"/>
  <c r="AK48" i="234" s="1"/>
  <c r="AL47" i="234"/>
  <c r="AJ47" i="234"/>
  <c r="AK47" i="234" s="1"/>
  <c r="AL46" i="234"/>
  <c r="AJ46" i="234"/>
  <c r="AK46" i="234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93" i="233"/>
  <c r="AJ92" i="233"/>
  <c r="AK92" i="233" s="1"/>
  <c r="AJ91" i="233"/>
  <c r="AJ90" i="233"/>
  <c r="AJ89" i="233"/>
  <c r="AJ88" i="233"/>
  <c r="AK88" i="233" s="1"/>
  <c r="AJ87" i="233"/>
  <c r="AJ86" i="233"/>
  <c r="AJ85" i="233"/>
  <c r="AJ84" i="233"/>
  <c r="AK84" i="233" s="1"/>
  <c r="AJ71" i="233"/>
  <c r="AJ70" i="233"/>
  <c r="AJ69" i="233"/>
  <c r="AJ68" i="233"/>
  <c r="AK68" i="233" s="1"/>
  <c r="AJ67" i="233"/>
  <c r="AJ66" i="233"/>
  <c r="AJ65" i="233"/>
  <c r="AJ64" i="233"/>
  <c r="AK64" i="233" s="1"/>
  <c r="AJ63" i="233"/>
  <c r="AJ62" i="233"/>
  <c r="AJ61" i="233"/>
  <c r="AJ60" i="233"/>
  <c r="AK60" i="233" s="1"/>
  <c r="AJ59" i="233"/>
  <c r="AL54" i="233"/>
  <c r="AJ54" i="233"/>
  <c r="AK54" i="233" s="1"/>
  <c r="AL53" i="233"/>
  <c r="AJ53" i="233"/>
  <c r="AK53" i="233" s="1"/>
  <c r="AL52" i="233"/>
  <c r="AJ52" i="233"/>
  <c r="AK52" i="233" s="1"/>
  <c r="AL51" i="233"/>
  <c r="AJ51" i="233"/>
  <c r="AK51" i="233" s="1"/>
  <c r="AL50" i="233"/>
  <c r="AJ50" i="233"/>
  <c r="AK50" i="233" s="1"/>
  <c r="AL49" i="233"/>
  <c r="AJ49" i="233"/>
  <c r="AK49" i="233" s="1"/>
  <c r="AL48" i="233"/>
  <c r="AJ48" i="233"/>
  <c r="AK48" i="233" s="1"/>
  <c r="AL47" i="233"/>
  <c r="AJ47" i="233"/>
  <c r="AK47" i="233" s="1"/>
  <c r="AL46" i="233"/>
  <c r="AJ46" i="233"/>
  <c r="AK46" i="233" s="1"/>
  <c r="AL45" i="233"/>
  <c r="AJ45" i="233"/>
  <c r="AK45" i="233" s="1"/>
  <c r="AL44" i="233"/>
  <c r="AJ44" i="233"/>
  <c r="AK44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 s="1"/>
  <c r="AJ88" i="225"/>
  <c r="AK88" i="225"/>
  <c r="AJ87" i="225"/>
  <c r="AK87" i="225" s="1"/>
  <c r="AJ86" i="225"/>
  <c r="AK86" i="225"/>
  <c r="AJ85" i="225"/>
  <c r="AK85" i="225" s="1"/>
  <c r="AJ84" i="225"/>
  <c r="AK84" i="225"/>
  <c r="AJ83" i="225"/>
  <c r="AK83" i="225" s="1"/>
  <c r="AJ82" i="225"/>
  <c r="AK82" i="225"/>
  <c r="AJ81" i="225"/>
  <c r="AK81" i="225" s="1"/>
  <c r="AJ80" i="225"/>
  <c r="AK80" i="225"/>
  <c r="AJ79" i="225"/>
  <c r="AK79" i="225" s="1"/>
  <c r="AJ78" i="225"/>
  <c r="AK78" i="225"/>
  <c r="AJ77" i="225"/>
  <c r="AK77" i="225" s="1"/>
  <c r="AJ76" i="225"/>
  <c r="AK76" i="225"/>
  <c r="AJ75" i="225"/>
  <c r="AK75" i="225" s="1"/>
  <c r="AJ74" i="225"/>
  <c r="AK74" i="225"/>
  <c r="AJ73" i="225"/>
  <c r="AK73" i="225" s="1"/>
  <c r="AJ72" i="225"/>
  <c r="AK72" i="225"/>
  <c r="AJ71" i="225"/>
  <c r="AK71" i="225" s="1"/>
  <c r="AJ70" i="225"/>
  <c r="AK70" i="225"/>
  <c r="AJ69" i="225"/>
  <c r="AK69" i="225" s="1"/>
  <c r="AJ68" i="225"/>
  <c r="AK68" i="225"/>
  <c r="AJ67" i="225"/>
  <c r="AK67" i="225" s="1"/>
  <c r="AJ66" i="225"/>
  <c r="AK66" i="225"/>
  <c r="AL66" i="225" s="1"/>
  <c r="AJ65" i="225"/>
  <c r="AK65" i="225" s="1"/>
  <c r="AJ64" i="225"/>
  <c r="AK64" i="225"/>
  <c r="AJ63" i="225"/>
  <c r="AK63" i="225" s="1"/>
  <c r="AJ62" i="225"/>
  <c r="AK62" i="225"/>
  <c r="AL62" i="225" s="1"/>
  <c r="AJ61" i="225"/>
  <c r="AK61" i="225" s="1"/>
  <c r="AJ60" i="225"/>
  <c r="AK60" i="225"/>
  <c r="AJ59" i="225"/>
  <c r="AK59" i="225" s="1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91" i="224"/>
  <c r="AJ90" i="224"/>
  <c r="AJ89" i="224"/>
  <c r="AJ88" i="224"/>
  <c r="AJ87" i="224"/>
  <c r="AJ86" i="224"/>
  <c r="AJ85" i="224"/>
  <c r="AJ84" i="224"/>
  <c r="AJ83" i="224"/>
  <c r="AJ82" i="224"/>
  <c r="AJ81" i="224"/>
  <c r="AJ80" i="224"/>
  <c r="AJ79" i="224"/>
  <c r="AJ78" i="224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92" i="224" s="1"/>
  <c r="AL53" i="224"/>
  <c r="AJ53" i="224"/>
  <c r="AK53" i="224"/>
  <c r="AL52" i="224"/>
  <c r="AJ52" i="224"/>
  <c r="AK52" i="224" s="1"/>
  <c r="AL51" i="224"/>
  <c r="AJ51" i="224"/>
  <c r="AK51" i="224"/>
  <c r="AL50" i="224"/>
  <c r="AJ50" i="224"/>
  <c r="AK50" i="224" s="1"/>
  <c r="AL49" i="224"/>
  <c r="AJ49" i="224"/>
  <c r="AK49" i="224"/>
  <c r="AL48" i="224"/>
  <c r="AJ48" i="224"/>
  <c r="AK48" i="224" s="1"/>
  <c r="AL47" i="224"/>
  <c r="AJ47" i="224"/>
  <c r="AK47" i="224" s="1"/>
  <c r="AL46" i="224"/>
  <c r="AJ46" i="224"/>
  <c r="AK46" i="224" s="1"/>
  <c r="AL45" i="224"/>
  <c r="AJ45" i="224"/>
  <c r="AK45" i="224" s="1"/>
  <c r="AL44" i="224"/>
  <c r="AJ44" i="224"/>
  <c r="AK44" i="224" s="1"/>
  <c r="AL43" i="224"/>
  <c r="AJ43" i="224"/>
  <c r="AK43" i="224" s="1"/>
  <c r="AL42" i="224"/>
  <c r="AJ42" i="224"/>
  <c r="AK42" i="224" s="1"/>
  <c r="AL41" i="224"/>
  <c r="AJ41" i="224"/>
  <c r="AK41" i="224" s="1"/>
  <c r="AL40" i="224"/>
  <c r="AJ40" i="224"/>
  <c r="AK40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L68" i="237"/>
  <c r="AL60" i="237"/>
  <c r="AL52" i="237"/>
  <c r="AL48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59" i="233"/>
  <c r="AL59" i="233" s="1"/>
  <c r="AK61" i="233"/>
  <c r="AL61" i="233" s="1"/>
  <c r="AK62" i="233"/>
  <c r="AK63" i="233"/>
  <c r="AL63" i="233" s="1"/>
  <c r="AK65" i="233"/>
  <c r="AK66" i="233"/>
  <c r="AL66" i="233" s="1"/>
  <c r="AK67" i="233"/>
  <c r="AL67" i="233" s="1"/>
  <c r="AK69" i="233"/>
  <c r="AL69" i="233" s="1"/>
  <c r="AK70" i="233"/>
  <c r="AL70" i="233" s="1"/>
  <c r="AK71" i="233"/>
  <c r="AL71" i="233" s="1"/>
  <c r="AM59" i="233" s="1"/>
  <c r="AK85" i="233"/>
  <c r="AK86" i="233"/>
  <c r="AK87" i="233"/>
  <c r="AL87" i="233" s="1"/>
  <c r="AK89" i="233"/>
  <c r="AL89" i="233" s="1"/>
  <c r="AK90" i="233"/>
  <c r="AL90" i="233" s="1"/>
  <c r="AM66" i="233" s="1"/>
  <c r="AK91" i="233"/>
  <c r="AL91" i="233" s="1"/>
  <c r="AM67" i="233" s="1"/>
  <c r="AK93" i="233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79" i="232"/>
  <c r="AM79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L62" i="233"/>
  <c r="AL86" i="233"/>
  <c r="AM62" i="233" s="1"/>
  <c r="AK58" i="234"/>
  <c r="AK59" i="234"/>
  <c r="AK60" i="234"/>
  <c r="AK61" i="234"/>
  <c r="AK62" i="234"/>
  <c r="AK63" i="234"/>
  <c r="AK64" i="234"/>
  <c r="AK65" i="234"/>
  <c r="AK66" i="234"/>
  <c r="AK67" i="234"/>
  <c r="AK68" i="234"/>
  <c r="AK69" i="234"/>
  <c r="AK70" i="234"/>
  <c r="AK71" i="234"/>
  <c r="AK72" i="234"/>
  <c r="AK73" i="234"/>
  <c r="AK74" i="234"/>
  <c r="AK75" i="234"/>
  <c r="AK76" i="234"/>
  <c r="AK77" i="234"/>
  <c r="AK78" i="234"/>
  <c r="AK79" i="234"/>
  <c r="AK80" i="234"/>
  <c r="AK81" i="234"/>
  <c r="AK82" i="234"/>
  <c r="AK83" i="234"/>
  <c r="AK84" i="234"/>
  <c r="AK85" i="234"/>
  <c r="AK86" i="234"/>
  <c r="AK87" i="234"/>
  <c r="AK88" i="234"/>
  <c r="AK89" i="234"/>
  <c r="AK90" i="234"/>
  <c r="AK91" i="234"/>
  <c r="AL58" i="234"/>
  <c r="AL59" i="234"/>
  <c r="AL60" i="234"/>
  <c r="AL61" i="234"/>
  <c r="AL62" i="234"/>
  <c r="AL63" i="234"/>
  <c r="AL64" i="234"/>
  <c r="AL65" i="234"/>
  <c r="AL66" i="234"/>
  <c r="AL67" i="234"/>
  <c r="AL68" i="234"/>
  <c r="AL69" i="234"/>
  <c r="AL70" i="234"/>
  <c r="AL71" i="234"/>
  <c r="AL72" i="234"/>
  <c r="AL73" i="234"/>
  <c r="AL74" i="234"/>
  <c r="AL75" i="234"/>
  <c r="AL76" i="234"/>
  <c r="AL77" i="234"/>
  <c r="AL78" i="234"/>
  <c r="AL79" i="234"/>
  <c r="AL80" i="234"/>
  <c r="AL81" i="234"/>
  <c r="AL82" i="234"/>
  <c r="AL83" i="234"/>
  <c r="AL84" i="234"/>
  <c r="AL85" i="234"/>
  <c r="AL86" i="234"/>
  <c r="AL87" i="234"/>
  <c r="AL88" i="234"/>
  <c r="AL89" i="234"/>
  <c r="AL90" i="234"/>
  <c r="AL91" i="234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60" i="225"/>
  <c r="AL64" i="225"/>
  <c r="AL68" i="225"/>
  <c r="AL70" i="225"/>
  <c r="AL72" i="225"/>
  <c r="AL74" i="225"/>
  <c r="AL76" i="225"/>
  <c r="AM76" i="225" s="1"/>
  <c r="AL78" i="225"/>
  <c r="AL80" i="225"/>
  <c r="AL82" i="225"/>
  <c r="AL84" i="225"/>
  <c r="AM84" i="225" s="1"/>
  <c r="AL86" i="225"/>
  <c r="AL88" i="225"/>
  <c r="AL90" i="225"/>
  <c r="AL91" i="225"/>
  <c r="AK66" i="224"/>
  <c r="AL66" i="224"/>
  <c r="AK58" i="224"/>
  <c r="AK59" i="224"/>
  <c r="AK60" i="224"/>
  <c r="AK61" i="224"/>
  <c r="AL61" i="224"/>
  <c r="AK62" i="224"/>
  <c r="AL62" i="224"/>
  <c r="AK63" i="224"/>
  <c r="AK64" i="224"/>
  <c r="AK65" i="224"/>
  <c r="AK67" i="224"/>
  <c r="AK68" i="224"/>
  <c r="AK69" i="224"/>
  <c r="AK70" i="224"/>
  <c r="AK71" i="224"/>
  <c r="AK72" i="224"/>
  <c r="AK73" i="224"/>
  <c r="AK74" i="224"/>
  <c r="AK75" i="224"/>
  <c r="AK76" i="224"/>
  <c r="AK77" i="224"/>
  <c r="AK78" i="224"/>
  <c r="AK79" i="224"/>
  <c r="AK80" i="224"/>
  <c r="AK81" i="224"/>
  <c r="AK82" i="224"/>
  <c r="AK83" i="224"/>
  <c r="AK84" i="224"/>
  <c r="AK85" i="224"/>
  <c r="AK86" i="224"/>
  <c r="AK87" i="224"/>
  <c r="AK88" i="224"/>
  <c r="AK89" i="224"/>
  <c r="AK90" i="224"/>
  <c r="AK91" i="224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M85" i="234"/>
  <c r="AO85" i="234"/>
  <c r="AM83" i="234"/>
  <c r="AM81" i="234"/>
  <c r="AO81" i="234"/>
  <c r="AM79" i="234"/>
  <c r="AM77" i="234"/>
  <c r="AO77" i="234"/>
  <c r="AM75" i="234"/>
  <c r="AM73" i="234"/>
  <c r="AO73" i="234"/>
  <c r="AM71" i="234"/>
  <c r="AM69" i="234"/>
  <c r="AO69" i="234"/>
  <c r="AM67" i="234"/>
  <c r="AM65" i="234"/>
  <c r="AO65" i="234"/>
  <c r="AM63" i="234"/>
  <c r="AM61" i="234"/>
  <c r="AO61" i="234"/>
  <c r="AM59" i="234"/>
  <c r="AL92" i="234"/>
  <c r="AO60" i="236"/>
  <c r="AM91" i="234"/>
  <c r="AM89" i="234"/>
  <c r="AO89" i="234"/>
  <c r="AM87" i="234"/>
  <c r="AO87" i="234"/>
  <c r="AN85" i="234"/>
  <c r="AN83" i="234"/>
  <c r="AO83" i="234" s="1"/>
  <c r="AN81" i="234"/>
  <c r="AN79" i="234"/>
  <c r="AO79" i="234" s="1"/>
  <c r="AN77" i="234"/>
  <c r="AN75" i="234"/>
  <c r="AO75" i="234" s="1"/>
  <c r="AN73" i="234"/>
  <c r="AN71" i="234"/>
  <c r="AO71" i="234" s="1"/>
  <c r="AN69" i="234"/>
  <c r="AN67" i="234"/>
  <c r="AO67" i="234" s="1"/>
  <c r="AN65" i="234"/>
  <c r="AN63" i="234"/>
  <c r="AO63" i="234" s="1"/>
  <c r="AN61" i="234"/>
  <c r="AN59" i="234"/>
  <c r="AO59" i="234" s="1"/>
  <c r="AN88" i="236"/>
  <c r="AN80" i="236"/>
  <c r="AN76" i="236"/>
  <c r="AN72" i="236"/>
  <c r="AN68" i="236"/>
  <c r="AL63" i="236"/>
  <c r="AL62" i="236"/>
  <c r="AL59" i="236"/>
  <c r="AL58" i="236"/>
  <c r="AN91" i="234"/>
  <c r="AO91" i="234" s="1"/>
  <c r="AM90" i="234"/>
  <c r="AN90" i="234"/>
  <c r="AN89" i="234"/>
  <c r="AM88" i="234"/>
  <c r="AN87" i="234"/>
  <c r="AM58" i="234"/>
  <c r="AN89" i="232"/>
  <c r="AM86" i="234"/>
  <c r="AN86" i="234" s="1"/>
  <c r="AM84" i="234"/>
  <c r="AM82" i="234"/>
  <c r="AM80" i="234"/>
  <c r="AM78" i="234"/>
  <c r="AM76" i="234"/>
  <c r="AM74" i="234"/>
  <c r="AM72" i="234"/>
  <c r="AM70" i="234"/>
  <c r="AM68" i="234"/>
  <c r="AM66" i="234"/>
  <c r="AM64" i="234"/>
  <c r="AM62" i="234"/>
  <c r="AM60" i="234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2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L92" i="232" s="1"/>
  <c r="AK92" i="234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2" i="225"/>
  <c r="AM80" i="225"/>
  <c r="AM78" i="225"/>
  <c r="AM74" i="225"/>
  <c r="AM72" i="225"/>
  <c r="AM70" i="225"/>
  <c r="AM68" i="225"/>
  <c r="AM64" i="225"/>
  <c r="AM60" i="225"/>
  <c r="AN90" i="225"/>
  <c r="AN88" i="225"/>
  <c r="AN86" i="225"/>
  <c r="AN82" i="225"/>
  <c r="AN80" i="225"/>
  <c r="AN78" i="225"/>
  <c r="AN74" i="225"/>
  <c r="AN72" i="225"/>
  <c r="AO72" i="225" s="1"/>
  <c r="AN70" i="225"/>
  <c r="AN68" i="225"/>
  <c r="AN64" i="225"/>
  <c r="AN60" i="225"/>
  <c r="AM91" i="225"/>
  <c r="AM58" i="225"/>
  <c r="AN91" i="225"/>
  <c r="AL91" i="224"/>
  <c r="AM91" i="224"/>
  <c r="AL90" i="224"/>
  <c r="AM90" i="224"/>
  <c r="AL89" i="224"/>
  <c r="AM89" i="224"/>
  <c r="AL88" i="224"/>
  <c r="AM88" i="224"/>
  <c r="AL87" i="224"/>
  <c r="AM87" i="224"/>
  <c r="AL86" i="224"/>
  <c r="AM86" i="224"/>
  <c r="AL85" i="224"/>
  <c r="AM85" i="224"/>
  <c r="AL84" i="224"/>
  <c r="AM84" i="224"/>
  <c r="AN84" i="224" s="1"/>
  <c r="AO84" i="224" s="1"/>
  <c r="AL83" i="224"/>
  <c r="AM83" i="224"/>
  <c r="AL82" i="224"/>
  <c r="AM82" i="224"/>
  <c r="AL81" i="224"/>
  <c r="AM81" i="224"/>
  <c r="AL80" i="224"/>
  <c r="AM80" i="224"/>
  <c r="AN80" i="224" s="1"/>
  <c r="AO80" i="224" s="1"/>
  <c r="AL79" i="224"/>
  <c r="AM79" i="224"/>
  <c r="AL78" i="224"/>
  <c r="AM78" i="224"/>
  <c r="AL77" i="224"/>
  <c r="AM77" i="224"/>
  <c r="AL76" i="224"/>
  <c r="AM76" i="224"/>
  <c r="AN76" i="224" s="1"/>
  <c r="AO76" i="224" s="1"/>
  <c r="AL75" i="224"/>
  <c r="AM75" i="224"/>
  <c r="AL74" i="224"/>
  <c r="AM74" i="224"/>
  <c r="AL73" i="224"/>
  <c r="AM73" i="224"/>
  <c r="AL72" i="224"/>
  <c r="AM72" i="224"/>
  <c r="AN72" i="224" s="1"/>
  <c r="AO72" i="224" s="1"/>
  <c r="AL71" i="224"/>
  <c r="AM71" i="224"/>
  <c r="AL70" i="224"/>
  <c r="AM70" i="224"/>
  <c r="AL69" i="224"/>
  <c r="AM69" i="224"/>
  <c r="AL68" i="224"/>
  <c r="AM68" i="224"/>
  <c r="AN68" i="224" s="1"/>
  <c r="AO68" i="224" s="1"/>
  <c r="AL67" i="224"/>
  <c r="AM67" i="224"/>
  <c r="AM62" i="224"/>
  <c r="AM61" i="224"/>
  <c r="AK92" i="224"/>
  <c r="AL64" i="224"/>
  <c r="AN62" i="224"/>
  <c r="AN61" i="224"/>
  <c r="AL65" i="224"/>
  <c r="AO61" i="224"/>
  <c r="AO62" i="224"/>
  <c r="AN91" i="224"/>
  <c r="AN88" i="224"/>
  <c r="AN87" i="224"/>
  <c r="AN83" i="224"/>
  <c r="AN79" i="224"/>
  <c r="AN75" i="224"/>
  <c r="AN71" i="224"/>
  <c r="AN67" i="224"/>
  <c r="AL63" i="224"/>
  <c r="AM63" i="224"/>
  <c r="AL60" i="224"/>
  <c r="AL59" i="224"/>
  <c r="AL58" i="224"/>
  <c r="AO60" i="225"/>
  <c r="AO64" i="225"/>
  <c r="AO68" i="225"/>
  <c r="AO80" i="225"/>
  <c r="AO88" i="225"/>
  <c r="AO91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N60" i="234"/>
  <c r="AO60" i="234" s="1"/>
  <c r="AN64" i="234"/>
  <c r="AO64" i="234" s="1"/>
  <c r="AN68" i="234"/>
  <c r="AO68" i="234" s="1"/>
  <c r="AN72" i="234"/>
  <c r="AO72" i="234" s="1"/>
  <c r="AN76" i="234"/>
  <c r="AO76" i="234" s="1"/>
  <c r="AN80" i="234"/>
  <c r="AO80" i="234" s="1"/>
  <c r="AN84" i="234"/>
  <c r="AO84" i="234" s="1"/>
  <c r="AM58" i="236"/>
  <c r="AO60" i="231"/>
  <c r="AO64" i="231"/>
  <c r="AO68" i="231"/>
  <c r="AO72" i="231"/>
  <c r="AO80" i="231"/>
  <c r="AO84" i="231"/>
  <c r="AO88" i="23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86" i="234"/>
  <c r="AO90" i="234"/>
  <c r="AO64" i="236"/>
  <c r="AO68" i="236"/>
  <c r="AO72" i="236"/>
  <c r="AO76" i="236"/>
  <c r="AO80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M92" i="234"/>
  <c r="AN62" i="234"/>
  <c r="AO62" i="234" s="1"/>
  <c r="AN66" i="234"/>
  <c r="AO66" i="234" s="1"/>
  <c r="AN70" i="234"/>
  <c r="AO70" i="234" s="1"/>
  <c r="AN74" i="234"/>
  <c r="AO74" i="234" s="1"/>
  <c r="AN78" i="234"/>
  <c r="AO78" i="234" s="1"/>
  <c r="AN82" i="234"/>
  <c r="AO82" i="234" s="1"/>
  <c r="AN58" i="234"/>
  <c r="AO58" i="234" s="1"/>
  <c r="AO92" i="234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88" i="234"/>
  <c r="AO88" i="234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N58" i="225"/>
  <c r="AO58" i="225" s="1"/>
  <c r="AN63" i="224"/>
  <c r="AM60" i="224"/>
  <c r="AO60" i="224" s="1"/>
  <c r="AM64" i="224"/>
  <c r="AN64" i="224"/>
  <c r="AO64" i="224" s="1"/>
  <c r="AN69" i="224"/>
  <c r="AO69" i="224" s="1"/>
  <c r="AN73" i="224"/>
  <c r="AO73" i="224" s="1"/>
  <c r="AN77" i="224"/>
  <c r="AO77" i="224" s="1"/>
  <c r="AN81" i="224"/>
  <c r="AO81" i="224" s="1"/>
  <c r="AO87" i="224"/>
  <c r="AO63" i="224"/>
  <c r="AO88" i="224"/>
  <c r="AN85" i="224"/>
  <c r="AO85" i="224" s="1"/>
  <c r="AL92" i="224"/>
  <c r="AM58" i="224"/>
  <c r="AO58" i="224"/>
  <c r="AN58" i="224"/>
  <c r="AN60" i="224"/>
  <c r="AM59" i="224"/>
  <c r="AN59" i="224" s="1"/>
  <c r="AM65" i="224"/>
  <c r="AN65" i="224"/>
  <c r="AO65" i="224" s="1"/>
  <c r="AO67" i="224"/>
  <c r="AO71" i="224"/>
  <c r="AO75" i="224"/>
  <c r="AO79" i="224"/>
  <c r="AO83" i="224"/>
  <c r="AO91" i="224"/>
  <c r="AN70" i="224"/>
  <c r="AO70" i="224" s="1"/>
  <c r="AN74" i="224"/>
  <c r="AO74" i="224" s="1"/>
  <c r="AN78" i="224"/>
  <c r="AO78" i="224" s="1"/>
  <c r="AN82" i="224"/>
  <c r="AO82" i="224" s="1"/>
  <c r="AN86" i="224"/>
  <c r="AO86" i="224" s="1"/>
  <c r="AN90" i="224"/>
  <c r="AO90" i="224" s="1"/>
  <c r="AN89" i="224"/>
  <c r="AO89" i="224" s="1"/>
  <c r="AN92" i="234"/>
  <c r="AN58" i="231"/>
  <c r="AO58" i="231" s="1"/>
  <c r="AO58" i="236"/>
  <c r="AN60" i="232"/>
  <c r="AK29" i="237" l="1"/>
  <c r="AM50" i="237" s="1"/>
  <c r="AN83" i="238"/>
  <c r="AO83" i="238" s="1"/>
  <c r="AN84" i="238"/>
  <c r="AO84" i="238" s="1"/>
  <c r="AO85" i="238"/>
  <c r="AO86" i="238"/>
  <c r="AN59" i="239"/>
  <c r="AN62" i="239"/>
  <c r="AO62" i="239" s="1"/>
  <c r="AL88" i="233"/>
  <c r="AM64" i="233" s="1"/>
  <c r="AL68" i="233"/>
  <c r="AL84" i="233"/>
  <c r="AM60" i="233" s="1"/>
  <c r="AN60" i="233" s="1"/>
  <c r="AO60" i="233" s="1"/>
  <c r="AL60" i="233"/>
  <c r="AK94" i="233"/>
  <c r="AL92" i="233"/>
  <c r="AM68" i="233" s="1"/>
  <c r="AN68" i="233" s="1"/>
  <c r="AO68" i="233" s="1"/>
  <c r="AL64" i="233"/>
  <c r="AJ94" i="233"/>
  <c r="AK45" i="237"/>
  <c r="AL53" i="237"/>
  <c r="AL61" i="237"/>
  <c r="AL69" i="237"/>
  <c r="AK49" i="237"/>
  <c r="AL49" i="237" s="1"/>
  <c r="AO84" i="225"/>
  <c r="AN76" i="225"/>
  <c r="AO76" i="225" s="1"/>
  <c r="AL59" i="225"/>
  <c r="AM59" i="225"/>
  <c r="AN59" i="225"/>
  <c r="AM62" i="225"/>
  <c r="AO62" i="225" s="1"/>
  <c r="AN62" i="225"/>
  <c r="AL67" i="225"/>
  <c r="AM67" i="225" s="1"/>
  <c r="AO75" i="225"/>
  <c r="AL75" i="225"/>
  <c r="AM75" i="225"/>
  <c r="AN75" i="225"/>
  <c r="AL83" i="225"/>
  <c r="AM83" i="225" s="1"/>
  <c r="AM73" i="225"/>
  <c r="AN73" i="225" s="1"/>
  <c r="AL73" i="225"/>
  <c r="AM81" i="225"/>
  <c r="AL81" i="225"/>
  <c r="AM89" i="225"/>
  <c r="AL89" i="225"/>
  <c r="AL63" i="225"/>
  <c r="AM66" i="225"/>
  <c r="AO66" i="225" s="1"/>
  <c r="AN66" i="225"/>
  <c r="AL71" i="225"/>
  <c r="AN71" i="225" s="1"/>
  <c r="AO71" i="225" s="1"/>
  <c r="AM71" i="225"/>
  <c r="AL79" i="225"/>
  <c r="AM79" i="225"/>
  <c r="AL87" i="225"/>
  <c r="AO87" i="225" s="1"/>
  <c r="AM87" i="225"/>
  <c r="AN87" i="225" s="1"/>
  <c r="AL69" i="225"/>
  <c r="AL77" i="225"/>
  <c r="AL85" i="225"/>
  <c r="AN84" i="225"/>
  <c r="AL65" i="225"/>
  <c r="AM65" i="225" s="1"/>
  <c r="AN65" i="225" s="1"/>
  <c r="AL61" i="225"/>
  <c r="AM61" i="225" s="1"/>
  <c r="AN61" i="225" s="1"/>
  <c r="AK92" i="225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46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59" i="224"/>
  <c r="AO60" i="232"/>
  <c r="AO61" i="232"/>
  <c r="AN62" i="232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66" i="224"/>
  <c r="AM92" i="224" s="1"/>
  <c r="AM65" i="233"/>
  <c r="AN56" i="238"/>
  <c r="AN86" i="233"/>
  <c r="AO86" i="233" s="1"/>
  <c r="AL93" i="233"/>
  <c r="AM69" i="233" s="1"/>
  <c r="AN66" i="233"/>
  <c r="AO66" i="233" s="1"/>
  <c r="AL85" i="233"/>
  <c r="AM61" i="233" s="1"/>
  <c r="AL65" i="233"/>
  <c r="AK96" i="238"/>
  <c r="AM64" i="242"/>
  <c r="AM64" i="240"/>
  <c r="AL54" i="236"/>
  <c r="AN75" i="231"/>
  <c r="AM92" i="231"/>
  <c r="AO75" i="231"/>
  <c r="AN62" i="233"/>
  <c r="AO62" i="233" s="1"/>
  <c r="AN91" i="233"/>
  <c r="AO91" i="233" s="1"/>
  <c r="AN71" i="233"/>
  <c r="AM63" i="233"/>
  <c r="AN63" i="233" s="1"/>
  <c r="AO63" i="233" s="1"/>
  <c r="AN90" i="233"/>
  <c r="AO90" i="233" s="1"/>
  <c r="AN59" i="233"/>
  <c r="AO59" i="233" s="1"/>
  <c r="AN67" i="233"/>
  <c r="AO67" i="233" s="1"/>
  <c r="AN87" i="233"/>
  <c r="AO87" i="233" s="1"/>
  <c r="AL47" i="237"/>
  <c r="AL44" i="237"/>
  <c r="AJ71" i="237"/>
  <c r="AJ54" i="224"/>
  <c r="AJ54" i="236"/>
  <c r="AJ54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M81" i="240" s="1"/>
  <c r="AL80" i="240"/>
  <c r="AL79" i="240"/>
  <c r="AL78" i="240"/>
  <c r="AL77" i="240"/>
  <c r="AM77" i="240" s="1"/>
  <c r="AL76" i="240"/>
  <c r="AL75" i="240"/>
  <c r="AL74" i="240"/>
  <c r="AL73" i="240"/>
  <c r="AM73" i="240" s="1"/>
  <c r="AL72" i="240"/>
  <c r="AL71" i="240"/>
  <c r="AL70" i="240"/>
  <c r="AL69" i="240"/>
  <c r="AM69" i="240" s="1"/>
  <c r="AL68" i="240"/>
  <c r="AL67" i="240"/>
  <c r="AL66" i="240"/>
  <c r="AL65" i="240"/>
  <c r="AM65" i="240" s="1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0" i="240"/>
  <c r="AM79" i="240"/>
  <c r="AN79" i="240" s="1"/>
  <c r="AM78" i="240"/>
  <c r="AM76" i="240"/>
  <c r="AM75" i="240"/>
  <c r="AN75" i="240" s="1"/>
  <c r="AM74" i="240"/>
  <c r="AM72" i="240"/>
  <c r="AM71" i="240"/>
  <c r="AN71" i="240" s="1"/>
  <c r="AM70" i="240"/>
  <c r="AM68" i="240"/>
  <c r="AM67" i="240"/>
  <c r="AN67" i="240" s="1"/>
  <c r="AM66" i="240"/>
  <c r="AN91" i="240"/>
  <c r="AN90" i="240"/>
  <c r="AN87" i="240"/>
  <c r="AN86" i="240"/>
  <c r="AN83" i="240"/>
  <c r="AN82" i="240"/>
  <c r="AN78" i="240"/>
  <c r="AN74" i="240"/>
  <c r="AN70" i="240"/>
  <c r="AM58" i="240"/>
  <c r="AO59" i="239"/>
  <c r="AO60" i="239"/>
  <c r="AL83" i="239"/>
  <c r="AL82" i="239"/>
  <c r="AL81" i="239"/>
  <c r="AM75" i="239" s="1"/>
  <c r="AL80" i="239"/>
  <c r="AL79" i="239"/>
  <c r="AM77" i="239" s="1"/>
  <c r="AL78" i="239"/>
  <c r="AM76" i="239" s="1"/>
  <c r="AL77" i="239"/>
  <c r="AM71" i="239" s="1"/>
  <c r="AL76" i="239"/>
  <c r="AM70" i="239" s="1"/>
  <c r="AL71" i="239"/>
  <c r="AM69" i="239" s="1"/>
  <c r="AL70" i="239"/>
  <c r="AL69" i="239"/>
  <c r="AM67" i="239" s="1"/>
  <c r="AL68" i="239"/>
  <c r="AM66" i="239" s="1"/>
  <c r="AL67" i="239"/>
  <c r="AM65" i="239" s="1"/>
  <c r="AN65" i="239" s="1"/>
  <c r="AL58" i="239"/>
  <c r="AN58" i="239" s="1"/>
  <c r="AO58" i="239" s="1"/>
  <c r="AL57" i="239"/>
  <c r="AN57" i="239" s="1"/>
  <c r="AL56" i="239"/>
  <c r="AM54" i="239" s="1"/>
  <c r="AL55" i="239"/>
  <c r="AM53" i="239" s="1"/>
  <c r="AL54" i="239"/>
  <c r="AL53" i="239"/>
  <c r="AM51" i="239" s="1"/>
  <c r="AM63" i="239"/>
  <c r="AN63" i="239" s="1"/>
  <c r="AM61" i="239"/>
  <c r="AN61" i="239" s="1"/>
  <c r="AK84" i="239"/>
  <c r="AL52" i="239"/>
  <c r="AM50" i="239" s="1"/>
  <c r="AL51" i="239"/>
  <c r="AL50" i="239"/>
  <c r="AL49" i="239"/>
  <c r="AM80" i="239"/>
  <c r="AN80" i="239" s="1"/>
  <c r="AM68" i="239"/>
  <c r="AN68" i="239" s="1"/>
  <c r="AM52" i="239"/>
  <c r="AN64" i="239"/>
  <c r="AO64" i="239" s="1"/>
  <c r="AL95" i="238"/>
  <c r="AL94" i="238"/>
  <c r="AL93" i="238"/>
  <c r="AL92" i="238"/>
  <c r="AL91" i="238"/>
  <c r="AL90" i="238"/>
  <c r="AL89" i="238"/>
  <c r="AL88" i="238"/>
  <c r="AL87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L64" i="238"/>
  <c r="AL63" i="238"/>
  <c r="AM62" i="238"/>
  <c r="AN62" i="238"/>
  <c r="AN61" i="238"/>
  <c r="AN59" i="238"/>
  <c r="AN58" i="238"/>
  <c r="AO58" i="238" s="1"/>
  <c r="AN57" i="238"/>
  <c r="AO61" i="238"/>
  <c r="AO59" i="238"/>
  <c r="AM60" i="238"/>
  <c r="AM95" i="238"/>
  <c r="AM94" i="238"/>
  <c r="AM93" i="238"/>
  <c r="AM92" i="238"/>
  <c r="AM91" i="238"/>
  <c r="AM90" i="238"/>
  <c r="AM89" i="238"/>
  <c r="AM88" i="238"/>
  <c r="AM87" i="238"/>
  <c r="AM80" i="238"/>
  <c r="AM79" i="238"/>
  <c r="AM78" i="238"/>
  <c r="AM77" i="238"/>
  <c r="AM76" i="238"/>
  <c r="AM75" i="238"/>
  <c r="AM74" i="238"/>
  <c r="AM73" i="238"/>
  <c r="AM72" i="238"/>
  <c r="AM71" i="238"/>
  <c r="AM70" i="238"/>
  <c r="AM69" i="238"/>
  <c r="AN69" i="238" s="1"/>
  <c r="AM68" i="238"/>
  <c r="AM67" i="238"/>
  <c r="AM66" i="238"/>
  <c r="AM65" i="238"/>
  <c r="AN65" i="238" s="1"/>
  <c r="AM64" i="238"/>
  <c r="AM63" i="238"/>
  <c r="AN95" i="238"/>
  <c r="AN94" i="238"/>
  <c r="AN91" i="238"/>
  <c r="AN90" i="238"/>
  <c r="AN87" i="238"/>
  <c r="AN80" i="238"/>
  <c r="AN77" i="238"/>
  <c r="AN76" i="238"/>
  <c r="AN73" i="238"/>
  <c r="AN72" i="238"/>
  <c r="AN68" i="238"/>
  <c r="AN64" i="238"/>
  <c r="AO56" i="238"/>
  <c r="AL96" i="238"/>
  <c r="AL54" i="232"/>
  <c r="AJ54" i="232"/>
  <c r="AL54" i="234"/>
  <c r="AJ33" i="237"/>
  <c r="AK54" i="232"/>
  <c r="AK54" i="236"/>
  <c r="AL54" i="231"/>
  <c r="AJ54" i="231"/>
  <c r="AL33" i="237"/>
  <c r="AK54" i="231"/>
  <c r="AK54" i="224"/>
  <c r="AL54" i="224"/>
  <c r="AK54" i="234"/>
  <c r="AL55" i="233"/>
  <c r="AK55" i="233"/>
  <c r="AJ55" i="233"/>
  <c r="AL54" i="225"/>
  <c r="AK54" i="225"/>
  <c r="AJ54" i="225"/>
  <c r="AM82" i="239" l="1"/>
  <c r="AN82" i="239"/>
  <c r="AN69" i="239"/>
  <c r="AM81" i="239"/>
  <c r="AN81" i="239" s="1"/>
  <c r="AO81" i="239" s="1"/>
  <c r="AN83" i="239"/>
  <c r="AO83" i="239" s="1"/>
  <c r="AM55" i="239"/>
  <c r="AN55" i="239" s="1"/>
  <c r="AO55" i="239" s="1"/>
  <c r="AM79" i="239"/>
  <c r="AN50" i="237"/>
  <c r="AO50" i="237" s="1"/>
  <c r="AK33" i="237"/>
  <c r="AM54" i="237"/>
  <c r="AN54" i="237" s="1"/>
  <c r="AO54" i="237" s="1"/>
  <c r="AN66" i="240"/>
  <c r="AO66" i="240" s="1"/>
  <c r="AN75" i="239"/>
  <c r="AO75" i="239" s="1"/>
  <c r="AN52" i="239"/>
  <c r="AO52" i="239" s="1"/>
  <c r="AN77" i="239"/>
  <c r="AO77" i="239" s="1"/>
  <c r="AM73" i="239"/>
  <c r="AM78" i="239"/>
  <c r="AN78" i="239" s="1"/>
  <c r="AO78" i="239" s="1"/>
  <c r="AM74" i="239"/>
  <c r="AM72" i="239"/>
  <c r="AM56" i="239"/>
  <c r="AN56" i="239" s="1"/>
  <c r="AN50" i="239"/>
  <c r="AO57" i="239"/>
  <c r="AN76" i="239"/>
  <c r="AO76" i="239" s="1"/>
  <c r="AM70" i="233"/>
  <c r="AN70" i="233" s="1"/>
  <c r="AO70" i="233" s="1"/>
  <c r="AN85" i="233"/>
  <c r="AO85" i="233" s="1"/>
  <c r="AN65" i="233"/>
  <c r="AO65" i="233" s="1"/>
  <c r="AL94" i="233"/>
  <c r="AN64" i="233"/>
  <c r="AO64" i="233" s="1"/>
  <c r="AN92" i="233"/>
  <c r="AO92" i="233" s="1"/>
  <c r="AN84" i="233"/>
  <c r="AO84" i="233" s="1"/>
  <c r="AN88" i="233"/>
  <c r="AO88" i="233" s="1"/>
  <c r="AK71" i="237"/>
  <c r="AL45" i="237"/>
  <c r="AO79" i="225"/>
  <c r="AO63" i="225"/>
  <c r="AN81" i="225"/>
  <c r="AO81" i="225" s="1"/>
  <c r="AN83" i="225"/>
  <c r="AO83" i="225" s="1"/>
  <c r="AN69" i="225"/>
  <c r="AO69" i="225" s="1"/>
  <c r="AN79" i="225"/>
  <c r="AM63" i="225"/>
  <c r="AN63" i="225" s="1"/>
  <c r="AO73" i="225"/>
  <c r="AN67" i="225"/>
  <c r="AO67" i="225" s="1"/>
  <c r="AL92" i="225"/>
  <c r="AM85" i="225"/>
  <c r="AM77" i="225"/>
  <c r="AN77" i="225" s="1"/>
  <c r="AM69" i="225"/>
  <c r="AO65" i="225"/>
  <c r="AO59" i="225"/>
  <c r="AO61" i="225"/>
  <c r="AN89" i="225"/>
  <c r="AO89" i="225" s="1"/>
  <c r="AO92" i="236"/>
  <c r="AN92" i="232"/>
  <c r="AN61" i="233"/>
  <c r="AO61" i="233" s="1"/>
  <c r="AN69" i="233"/>
  <c r="AO69" i="233" s="1"/>
  <c r="AN89" i="233"/>
  <c r="AO89" i="233" s="1"/>
  <c r="AO65" i="238"/>
  <c r="AN67" i="238"/>
  <c r="AO67" i="238" s="1"/>
  <c r="AO69" i="238"/>
  <c r="AN71" i="238"/>
  <c r="AO71" i="238" s="1"/>
  <c r="AO73" i="238"/>
  <c r="AN75" i="238"/>
  <c r="AO75" i="238" s="1"/>
  <c r="AO77" i="238"/>
  <c r="AN79" i="238"/>
  <c r="AO79" i="238" s="1"/>
  <c r="AO87" i="238"/>
  <c r="AN89" i="238"/>
  <c r="AO89" i="238" s="1"/>
  <c r="AO91" i="238"/>
  <c r="AN93" i="238"/>
  <c r="AO93" i="238" s="1"/>
  <c r="AO95" i="238"/>
  <c r="AN68" i="240"/>
  <c r="AO70" i="240"/>
  <c r="AN72" i="240"/>
  <c r="AO74" i="240"/>
  <c r="AN76" i="240"/>
  <c r="AO78" i="240"/>
  <c r="AN80" i="240"/>
  <c r="AO82" i="240"/>
  <c r="AN84" i="240"/>
  <c r="AO86" i="240"/>
  <c r="AN88" i="240"/>
  <c r="AO90" i="240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N63" i="238"/>
  <c r="AO63" i="238" s="1"/>
  <c r="AO62" i="238"/>
  <c r="AO64" i="238"/>
  <c r="AN66" i="238"/>
  <c r="AO66" i="238" s="1"/>
  <c r="AO68" i="238"/>
  <c r="AN70" i="238"/>
  <c r="AO70" i="238" s="1"/>
  <c r="AO72" i="238"/>
  <c r="AN74" i="238"/>
  <c r="AO74" i="238" s="1"/>
  <c r="AO76" i="238"/>
  <c r="AN78" i="238"/>
  <c r="AO78" i="238" s="1"/>
  <c r="AO80" i="238"/>
  <c r="AN88" i="238"/>
  <c r="AO88" i="238" s="1"/>
  <c r="AO90" i="238"/>
  <c r="AN92" i="238"/>
  <c r="AO92" i="238" s="1"/>
  <c r="AO94" i="238"/>
  <c r="AO68" i="240"/>
  <c r="AO72" i="240"/>
  <c r="AO76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71" i="233"/>
  <c r="AN92" i="231"/>
  <c r="AO73" i="231"/>
  <c r="AO69" i="231"/>
  <c r="AO65" i="231"/>
  <c r="AO92" i="231" s="1"/>
  <c r="AO61" i="231"/>
  <c r="AN66" i="224"/>
  <c r="AN92" i="224" s="1"/>
  <c r="AN51" i="239"/>
  <c r="AO51" i="239" s="1"/>
  <c r="AO65" i="239"/>
  <c r="AN67" i="239"/>
  <c r="AO67" i="239" s="1"/>
  <c r="AO69" i="239"/>
  <c r="AN71" i="239"/>
  <c r="AO71" i="239" s="1"/>
  <c r="AN79" i="239"/>
  <c r="AO79" i="239" s="1"/>
  <c r="AN53" i="239"/>
  <c r="AO53" i="239" s="1"/>
  <c r="AN54" i="239"/>
  <c r="AO54" i="239" s="1"/>
  <c r="AN66" i="239"/>
  <c r="AO66" i="239" s="1"/>
  <c r="AO68" i="239"/>
  <c r="AN70" i="239"/>
  <c r="AO70" i="239" s="1"/>
  <c r="AO80" i="239"/>
  <c r="AN59" i="242"/>
  <c r="AO59" i="242" s="1"/>
  <c r="AN63" i="242"/>
  <c r="AO63" i="242" s="1"/>
  <c r="AO61" i="242"/>
  <c r="AM92" i="242"/>
  <c r="AN58" i="242"/>
  <c r="AN59" i="240"/>
  <c r="AO59" i="240" s="1"/>
  <c r="AN63" i="240"/>
  <c r="AO63" i="240" s="1"/>
  <c r="AO61" i="240"/>
  <c r="AM92" i="240"/>
  <c r="AN58" i="240"/>
  <c r="AL84" i="239"/>
  <c r="AM49" i="239"/>
  <c r="AN49" i="239" s="1"/>
  <c r="AO49" i="239" s="1"/>
  <c r="AO50" i="239"/>
  <c r="AO63" i="239"/>
  <c r="AO61" i="239"/>
  <c r="AN60" i="238"/>
  <c r="AO60" i="238" s="1"/>
  <c r="AM96" i="238"/>
  <c r="AO57" i="238"/>
  <c r="AO82" i="239" l="1"/>
  <c r="AN72" i="239"/>
  <c r="AO72" i="239" s="1"/>
  <c r="AN74" i="239"/>
  <c r="AO74" i="239" s="1"/>
  <c r="AN73" i="239"/>
  <c r="AO73" i="239" s="1"/>
  <c r="AO56" i="239"/>
  <c r="AN93" i="233"/>
  <c r="AO93" i="233"/>
  <c r="AL71" i="237"/>
  <c r="AO85" i="225"/>
  <c r="AO77" i="225"/>
  <c r="AO92" i="225"/>
  <c r="AN85" i="225"/>
  <c r="AN92" i="225"/>
  <c r="AM92" i="225"/>
  <c r="AN92" i="242"/>
  <c r="AO66" i="224"/>
  <c r="AO92" i="224" s="1"/>
  <c r="AN92" i="240"/>
  <c r="AO58" i="242"/>
  <c r="AO92" i="242" s="1"/>
  <c r="AO58" i="240"/>
  <c r="AO92" i="240" s="1"/>
  <c r="AO96" i="238"/>
  <c r="AN96" i="238"/>
</calcChain>
</file>

<file path=xl/comments1.xml><?xml version="1.0" encoding="utf-8"?>
<comments xmlns="http://schemas.openxmlformats.org/spreadsheetml/2006/main">
  <authors>
    <author>anhtuan</author>
  </authors>
  <commentList>
    <comment ref="P14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SAU</t>
        </r>
      </text>
    </comment>
    <comment ref="P21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SAU</t>
        </r>
      </text>
    </comment>
  </commentList>
</comments>
</file>

<file path=xl/comments2.xml><?xml version="1.0" encoding="utf-8"?>
<comments xmlns="http://schemas.openxmlformats.org/spreadsheetml/2006/main">
  <authors>
    <author>win7</author>
  </authors>
  <commentList>
    <comment ref="X10" authorId="0">
      <text>
        <r>
          <rPr>
            <b/>
            <sz val="9"/>
            <color indexed="81"/>
            <rFont val="Tahoma"/>
            <charset val="1"/>
          </rPr>
          <t>4-6</t>
        </r>
      </text>
    </comment>
    <comment ref="X28" authorId="0">
      <text>
        <r>
          <rPr>
            <b/>
            <sz val="9"/>
            <color indexed="81"/>
            <rFont val="Tahoma"/>
            <charset val="1"/>
          </rPr>
          <t>4-6</t>
        </r>
      </text>
    </comment>
    <comment ref="X30" authorId="0">
      <text>
        <r>
          <rPr>
            <b/>
            <sz val="9"/>
            <color indexed="81"/>
            <rFont val="Tahoma"/>
            <charset val="1"/>
          </rPr>
          <t>4-6</t>
        </r>
      </text>
    </comment>
    <comment ref="X31" authorId="0">
      <text>
        <r>
          <rPr>
            <b/>
            <sz val="9"/>
            <color indexed="81"/>
            <rFont val="Tahoma"/>
            <charset val="1"/>
          </rPr>
          <t>4-6</t>
        </r>
      </text>
    </comment>
    <comment ref="X42" authorId="0">
      <text>
        <r>
          <rPr>
            <b/>
            <sz val="9"/>
            <color indexed="81"/>
            <rFont val="Tahoma"/>
            <charset val="1"/>
          </rPr>
          <t>4-6</t>
        </r>
      </text>
    </comment>
  </commentList>
</comments>
</file>

<file path=xl/sharedStrings.xml><?xml version="1.0" encoding="utf-8"?>
<sst xmlns="http://schemas.openxmlformats.org/spreadsheetml/2006/main" count="2924" uniqueCount="873">
  <si>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</si>
  <si>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</si>
  <si>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</si>
  <si>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</si>
  <si>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</si>
  <si>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</si>
  <si>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</si>
  <si>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</si>
  <si>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</si>
  <si>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</si>
  <si>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</si>
  <si>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</si>
  <si>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</si>
  <si>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</si>
  <si>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</si>
  <si>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</si>
  <si>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</si>
  <si>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</si>
  <si>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</si>
  <si>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</si>
  <si>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</si>
  <si>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</si>
  <si>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</si>
  <si>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</si>
  <si>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</si>
  <si>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</si>
  <si>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</si>
  <si>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</si>
  <si>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</si>
  <si>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</si>
  <si>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</si>
  <si>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</si>
  <si>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</si>
  <si>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</si>
  <si>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</si>
  <si>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</si>
  <si>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</si>
  <si>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</si>
  <si>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</si>
  <si>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</si>
  <si>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</si>
  <si>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</si>
  <si>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</si>
  <si>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</si>
  <si>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</si>
  <si>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</si>
  <si>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</si>
  <si>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>An</t>
  </si>
  <si>
    <t>Bảo</t>
  </si>
  <si>
    <t>Đại</t>
  </si>
  <si>
    <t>Nguyễn Thành</t>
  </si>
  <si>
    <t>Đạt</t>
  </si>
  <si>
    <t>Duy</t>
  </si>
  <si>
    <t>Khang</t>
  </si>
  <si>
    <t>Nguyễn Nhật</t>
  </si>
  <si>
    <t>Quân</t>
  </si>
  <si>
    <t>Thanh</t>
  </si>
  <si>
    <t>Thịnh</t>
  </si>
  <si>
    <t>Công</t>
  </si>
  <si>
    <t>Hào</t>
  </si>
  <si>
    <t>Trần Thanh</t>
  </si>
  <si>
    <t>Hậu</t>
  </si>
  <si>
    <t>Nguyễn Văn</t>
  </si>
  <si>
    <t>Hiếu</t>
  </si>
  <si>
    <t>Trần Quang</t>
  </si>
  <si>
    <t>Nguyễn Kim</t>
  </si>
  <si>
    <t>Minh</t>
  </si>
  <si>
    <t>Nam</t>
  </si>
  <si>
    <t>Trần Văn</t>
  </si>
  <si>
    <t>Phát</t>
  </si>
  <si>
    <t>Phi</t>
  </si>
  <si>
    <t>Nguyễn Thanh</t>
  </si>
  <si>
    <t>Thái</t>
  </si>
  <si>
    <t>Lê Minh</t>
  </si>
  <si>
    <t>Tú</t>
  </si>
  <si>
    <t>Vũ</t>
  </si>
  <si>
    <t>Lê Tuấn</t>
  </si>
  <si>
    <t>Anh</t>
  </si>
  <si>
    <t>Kiệt</t>
  </si>
  <si>
    <t>Nguyễn Hiếu</t>
  </si>
  <si>
    <t>Sơn</t>
  </si>
  <si>
    <t>Nguyễn Tấn</t>
  </si>
  <si>
    <t>Nguyễn Hữu</t>
  </si>
  <si>
    <t>Tuấn</t>
  </si>
  <si>
    <t>Nguyễn Tuấn</t>
  </si>
  <si>
    <t>Hiền</t>
  </si>
  <si>
    <t>Trung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</si>
  <si>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</si>
  <si>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</si>
  <si>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</si>
  <si>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</si>
  <si>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</si>
  <si>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</si>
  <si>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</si>
  <si>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</si>
  <si>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>Thuận</t>
  </si>
  <si>
    <t>Huỳnh Ngọc</t>
  </si>
  <si>
    <t>Ngân</t>
  </si>
  <si>
    <t>Nguyễn Đức</t>
  </si>
  <si>
    <t>Như</t>
  </si>
  <si>
    <t>Oanh</t>
  </si>
  <si>
    <t>Nguyễn Hồng</t>
  </si>
  <si>
    <t>Thư</t>
  </si>
  <si>
    <t>Tiên</t>
  </si>
  <si>
    <t>Diễm</t>
  </si>
  <si>
    <t>Trần Hữu</t>
  </si>
  <si>
    <t>Luân</t>
  </si>
  <si>
    <t>Phạm Thanh</t>
  </si>
  <si>
    <t>Lê Thanh</t>
  </si>
  <si>
    <t>Trọng</t>
  </si>
  <si>
    <t>Nguyễn Trung</t>
  </si>
  <si>
    <t>Hải</t>
  </si>
  <si>
    <t>Hòa</t>
  </si>
  <si>
    <t>Nguyễn Đăng</t>
  </si>
  <si>
    <t>Khoa</t>
  </si>
  <si>
    <t xml:space="preserve">Phạm Thành </t>
  </si>
  <si>
    <t>Huân</t>
  </si>
  <si>
    <t>Khôi</t>
  </si>
  <si>
    <t>Lộc</t>
  </si>
  <si>
    <t>Quỳnh</t>
  </si>
  <si>
    <t>Lê Hồng</t>
  </si>
  <si>
    <t>Võ Thành</t>
  </si>
  <si>
    <t>Lê Nguyễn Hoàng</t>
  </si>
  <si>
    <t>Vinh</t>
  </si>
  <si>
    <t xml:space="preserve">Hồ Tấn </t>
  </si>
  <si>
    <t xml:space="preserve">Nguyễn Minh </t>
  </si>
  <si>
    <t>Phạm Văn</t>
  </si>
  <si>
    <t>Nguyễn Thị</t>
  </si>
  <si>
    <t>Dung</t>
  </si>
  <si>
    <t>Nhi</t>
  </si>
  <si>
    <t>Trân</t>
  </si>
  <si>
    <t>Vân</t>
  </si>
  <si>
    <t>Nguyên</t>
  </si>
  <si>
    <t>Trúc</t>
  </si>
  <si>
    <t>Lê Gia</t>
  </si>
  <si>
    <t>Thắng</t>
  </si>
  <si>
    <t>Trần Thế</t>
  </si>
  <si>
    <t>Nguyễn Trần Thanh</t>
  </si>
  <si>
    <t>LỚP: ĐCN19</t>
  </si>
  <si>
    <t>LỚP: TBN 19.1</t>
  </si>
  <si>
    <t>LỚP: TBN 19.2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</si>
  <si>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</si>
  <si>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</si>
  <si>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</si>
  <si>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</si>
  <si>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</si>
  <si>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</si>
  <si>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</si>
  <si>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</si>
  <si>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</si>
  <si>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</si>
  <si>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</si>
  <si>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</si>
  <si>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</si>
  <si>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</si>
  <si>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</si>
  <si>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</si>
  <si>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</si>
  <si>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</si>
  <si>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</si>
  <si>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</si>
  <si>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</si>
  <si>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</si>
  <si>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</si>
  <si>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</si>
  <si>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</si>
  <si>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</si>
  <si>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>1910080024</t>
  </si>
  <si>
    <t>Phan Thành</t>
  </si>
  <si>
    <t>1910080040</t>
  </si>
  <si>
    <t xml:space="preserve">Lê Thành 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</si>
  <si>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</si>
  <si>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</si>
  <si>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</si>
  <si>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</si>
  <si>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</si>
  <si>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</si>
  <si>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</si>
  <si>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</si>
  <si>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</si>
  <si>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</si>
  <si>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</si>
  <si>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</si>
  <si>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</si>
  <si>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</si>
  <si>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</si>
  <si>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</si>
  <si>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</si>
  <si>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</si>
  <si>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</si>
  <si>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</si>
  <si>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</si>
  <si>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</si>
  <si>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</si>
  <si>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</si>
  <si>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</si>
  <si>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</si>
  <si>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</si>
  <si>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</si>
  <si>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</si>
  <si>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</si>
  <si>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</si>
  <si>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</si>
  <si>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</si>
  <si>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</si>
  <si>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</si>
  <si>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1910090022</t>
  </si>
  <si>
    <t>1910090002</t>
  </si>
  <si>
    <t>1910090001</t>
  </si>
  <si>
    <t>Dương Văn A</t>
  </si>
  <si>
    <t>Kha</t>
  </si>
  <si>
    <t>1910090007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</si>
  <si>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</si>
  <si>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</si>
  <si>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</si>
  <si>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</si>
  <si>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</si>
  <si>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</si>
  <si>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</si>
  <si>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</si>
  <si>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</si>
  <si>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</si>
  <si>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</si>
  <si>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</si>
  <si>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</si>
  <si>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</si>
  <si>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</si>
  <si>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</si>
  <si>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</si>
  <si>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</si>
  <si>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</si>
  <si>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</si>
  <si>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</si>
  <si>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1910090034</t>
  </si>
  <si>
    <t>Võ Huỳnh Minh</t>
  </si>
  <si>
    <t>1910090050</t>
  </si>
  <si>
    <t>Võ Nhật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</si>
  <si>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</si>
  <si>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</si>
  <si>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</si>
  <si>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</si>
  <si>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</si>
  <si>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</si>
  <si>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</si>
  <si>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</si>
  <si>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</si>
  <si>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</si>
  <si>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</si>
  <si>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</si>
  <si>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</si>
  <si>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</si>
  <si>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</si>
  <si>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</si>
  <si>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</si>
  <si>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</si>
  <si>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</si>
  <si>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</si>
  <si>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</si>
  <si>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</si>
  <si>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</si>
  <si>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</si>
  <si>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</si>
  <si>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</si>
  <si>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</si>
  <si>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</si>
  <si>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</si>
  <si>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</si>
  <si>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</si>
  <si>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</si>
  <si>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</si>
  <si>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</si>
  <si>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</si>
  <si>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</si>
  <si>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</si>
  <si>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</si>
  <si>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</si>
  <si>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</si>
  <si>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</si>
  <si>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</si>
  <si>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</si>
  <si>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</si>
  <si>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</si>
  <si>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</si>
  <si>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</si>
  <si>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</si>
  <si>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</si>
  <si>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</si>
  <si>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</si>
  <si>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</si>
  <si>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</si>
  <si>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</si>
  <si>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</si>
  <si>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</si>
  <si>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</si>
  <si>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</si>
  <si>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</si>
  <si>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</si>
  <si>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</si>
  <si>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</si>
  <si>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</si>
  <si>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</si>
  <si>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</si>
  <si>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</si>
  <si>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</si>
  <si>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</si>
  <si>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</si>
  <si>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</si>
  <si>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</si>
  <si>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</si>
  <si>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</si>
  <si>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</si>
  <si>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</si>
  <si>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</si>
  <si>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</si>
  <si>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</si>
  <si>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</si>
  <si>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</si>
  <si>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</si>
  <si>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</si>
  <si>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</si>
  <si>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</si>
  <si>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</si>
  <si>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</si>
  <si>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</si>
  <si>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</si>
  <si>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</si>
  <si>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</si>
  <si>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</si>
  <si>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</si>
  <si>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</si>
  <si>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</si>
  <si>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</si>
  <si>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</si>
  <si>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</si>
  <si>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</si>
  <si>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</si>
  <si>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</si>
  <si>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</si>
  <si>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</si>
  <si>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</si>
  <si>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</si>
  <si>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</si>
  <si>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</si>
  <si>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</si>
  <si>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</si>
  <si>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</si>
  <si>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</si>
  <si>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</si>
  <si>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</si>
  <si>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</si>
  <si>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</si>
  <si>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</si>
  <si>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</si>
  <si>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</si>
  <si>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</si>
  <si>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</si>
  <si>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</si>
  <si>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</si>
  <si>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1910080091</t>
  </si>
  <si>
    <t xml:space="preserve">Võ Văn </t>
  </si>
  <si>
    <t>1910020059</t>
  </si>
  <si>
    <t>Nguyễn Trần Anh</t>
  </si>
  <si>
    <t xml:space="preserve">Tống Thanh </t>
  </si>
  <si>
    <t>1910090095</t>
  </si>
  <si>
    <t>2010100032</t>
  </si>
  <si>
    <t>Huỳnh Nguyễn Phương</t>
  </si>
  <si>
    <t>Uyên</t>
  </si>
  <si>
    <t>2010240012</t>
  </si>
  <si>
    <t>Nguyễn Hoàng Kiều</t>
  </si>
  <si>
    <t>2010240019</t>
  </si>
  <si>
    <t>Lưu Đức</t>
  </si>
  <si>
    <t>2010240004</t>
  </si>
  <si>
    <t>Nguyễn Thị Ngọc</t>
  </si>
  <si>
    <t>Diệu</t>
  </si>
  <si>
    <t>2010100024</t>
  </si>
  <si>
    <t>Hồ THị Mỹ</t>
  </si>
  <si>
    <t>Hạnh</t>
  </si>
  <si>
    <t>2010240068</t>
  </si>
  <si>
    <t>Nguyễn Thị Khánh</t>
  </si>
  <si>
    <t>2010240046</t>
  </si>
  <si>
    <t>Hồ Thị Yến</t>
  </si>
  <si>
    <t>2010240072</t>
  </si>
  <si>
    <t>Trần Nguyễn Trúc</t>
  </si>
  <si>
    <t>2010240073</t>
  </si>
  <si>
    <t>Võ Thị Thùy</t>
  </si>
  <si>
    <t>2010240005</t>
  </si>
  <si>
    <t>Lưu Thị Mai</t>
  </si>
  <si>
    <t>Ly</t>
  </si>
  <si>
    <t>2010240006</t>
  </si>
  <si>
    <t>Lưu Thị Trúc</t>
  </si>
  <si>
    <t>2010060032</t>
  </si>
  <si>
    <t>Lê Hoàng Thiên</t>
  </si>
  <si>
    <t>2010240030</t>
  </si>
  <si>
    <t>Nguyễn Ngọc Kim</t>
  </si>
  <si>
    <t>2010240065</t>
  </si>
  <si>
    <t>Lâm Thị Diễm</t>
  </si>
  <si>
    <t>Ngọc</t>
  </si>
  <si>
    <t>2010240066</t>
  </si>
  <si>
    <t>Nguyễn Như</t>
  </si>
  <si>
    <t>2010240056</t>
  </si>
  <si>
    <t>Nguyễn Thị Bảo</t>
  </si>
  <si>
    <t>2010100017</t>
  </si>
  <si>
    <t>2010240053</t>
  </si>
  <si>
    <t>Nguyễn Thị Phương Hồng</t>
  </si>
  <si>
    <t>2010240008</t>
  </si>
  <si>
    <t>Nguyễn Hoàng Như</t>
  </si>
  <si>
    <t>2010240009</t>
  </si>
  <si>
    <t>Lê Ngọc Thanh</t>
  </si>
  <si>
    <t>Thuý</t>
  </si>
  <si>
    <t>2010240007</t>
  </si>
  <si>
    <t>Nguyễn Thị Thanh</t>
  </si>
  <si>
    <t>2010240010</t>
  </si>
  <si>
    <t>Phạm Kim</t>
  </si>
  <si>
    <t>Thy</t>
  </si>
  <si>
    <t>2010240035</t>
  </si>
  <si>
    <t>Trần Ngọc Mỷ</t>
  </si>
  <si>
    <t>2010240055</t>
  </si>
  <si>
    <t>Nguyễn Hoàng Khánh</t>
  </si>
  <si>
    <t>2010240001</t>
  </si>
  <si>
    <t>Hồ Thị Phương</t>
  </si>
  <si>
    <t>2010100019</t>
  </si>
  <si>
    <t>Nguyễn Huỳnh Ngọc</t>
  </si>
  <si>
    <t>Tuyền</t>
  </si>
  <si>
    <t>2010240013</t>
  </si>
  <si>
    <t>Huỳnh Thị Khánh</t>
  </si>
  <si>
    <t>Vi</t>
  </si>
  <si>
    <t>2010240074</t>
  </si>
  <si>
    <t>Nguyễn Thị Yến</t>
  </si>
  <si>
    <t>Xuân</t>
  </si>
  <si>
    <t>Tháng 10  Năm học 2020  -  2021</t>
  </si>
  <si>
    <t>LỚP: CSSĐ20.1</t>
  </si>
  <si>
    <t>2010240031</t>
  </si>
  <si>
    <t>Trần Thị Kim</t>
  </si>
  <si>
    <t>2010240069</t>
  </si>
  <si>
    <t>Lê Vũ Minh</t>
  </si>
  <si>
    <t>2010240028</t>
  </si>
  <si>
    <t>Nguyễn Thu</t>
  </si>
  <si>
    <t>Hà</t>
  </si>
  <si>
    <t>2010240064</t>
  </si>
  <si>
    <t>Nguyễn An</t>
  </si>
  <si>
    <t>Khánh</t>
  </si>
  <si>
    <t>2010240071</t>
  </si>
  <si>
    <t>Nguyễn Thị Mỹ</t>
  </si>
  <si>
    <t>Lệ</t>
  </si>
  <si>
    <t>2010240070</t>
  </si>
  <si>
    <t>Bùi Ngọc Yến</t>
  </si>
  <si>
    <t>2010240016</t>
  </si>
  <si>
    <t>Nguyễn Lâm</t>
  </si>
  <si>
    <t>2010240018</t>
  </si>
  <si>
    <t>Nguyễn Thị Thuỳ</t>
  </si>
  <si>
    <t>2010240020</t>
  </si>
  <si>
    <t>2010240039</t>
  </si>
  <si>
    <t>Phan Thị Huyền</t>
  </si>
  <si>
    <t>2010240042</t>
  </si>
  <si>
    <t>Nguyễn Võ Tuyết</t>
  </si>
  <si>
    <t>2010100026</t>
  </si>
  <si>
    <t>Phạm Thảo</t>
  </si>
  <si>
    <t>2010240057</t>
  </si>
  <si>
    <t>Nghi</t>
  </si>
  <si>
    <t>2010240058</t>
  </si>
  <si>
    <t>Lê Nguyễn Kim</t>
  </si>
  <si>
    <t>2010240048</t>
  </si>
  <si>
    <t>2010240052</t>
  </si>
  <si>
    <t>Nguyễn Thị Quỳnh</t>
  </si>
  <si>
    <t>2010240021</t>
  </si>
  <si>
    <t>2010240027</t>
  </si>
  <si>
    <t>Phạm Thị Huỳnh</t>
  </si>
  <si>
    <t>Quyên</t>
  </si>
  <si>
    <t>2010240002</t>
  </si>
  <si>
    <t>Nguyễn Ngọc Bảo</t>
  </si>
  <si>
    <t>2010240051</t>
  </si>
  <si>
    <t>Nguyễn Thị Tú</t>
  </si>
  <si>
    <t>2010240037</t>
  </si>
  <si>
    <t>Ngô Ngọc Anh</t>
  </si>
  <si>
    <t>2010240032</t>
  </si>
  <si>
    <t>2010240014</t>
  </si>
  <si>
    <t>Tiền</t>
  </si>
  <si>
    <t>2010240011</t>
  </si>
  <si>
    <t>2010240076</t>
  </si>
  <si>
    <t>Mai Thanh</t>
  </si>
  <si>
    <t>2010240003</t>
  </si>
  <si>
    <t>Nguyễn Trần Tường</t>
  </si>
  <si>
    <t>2010240017</t>
  </si>
  <si>
    <t>Ngô Lê Mỹ</t>
  </si>
  <si>
    <t>2010240040</t>
  </si>
  <si>
    <t>Nguyễn Ngọc Thu</t>
  </si>
  <si>
    <t>2010240054</t>
  </si>
  <si>
    <t>Lê Thị Hồng</t>
  </si>
  <si>
    <t>Đào</t>
  </si>
  <si>
    <t>2010240023</t>
  </si>
  <si>
    <t>2010100028</t>
  </si>
  <si>
    <t>Trần Thị Kiều</t>
  </si>
  <si>
    <t>2010240041</t>
  </si>
  <si>
    <t>Trương Hồng</t>
  </si>
  <si>
    <t>2010240077</t>
  </si>
  <si>
    <t>Dương Thị Cẩm</t>
  </si>
  <si>
    <t>Giang</t>
  </si>
  <si>
    <t>2010240022</t>
  </si>
  <si>
    <t>Đào Lê</t>
  </si>
  <si>
    <t>2010240063</t>
  </si>
  <si>
    <t>2010100030</t>
  </si>
  <si>
    <t>2010100020</t>
  </si>
  <si>
    <t>Nguyễn Thị Trúc</t>
  </si>
  <si>
    <t>2010240060</t>
  </si>
  <si>
    <t>Nguyễn Ngọc Thanh</t>
  </si>
  <si>
    <t>Nga</t>
  </si>
  <si>
    <t>2010240059</t>
  </si>
  <si>
    <t>Huỳnh Thị Phương</t>
  </si>
  <si>
    <t>2010240034</t>
  </si>
  <si>
    <t>Lê Ngọc Tuyết</t>
  </si>
  <si>
    <t>2010240026</t>
  </si>
  <si>
    <t>Vũ Thị Kim</t>
  </si>
  <si>
    <t>2010240047</t>
  </si>
  <si>
    <t>Huỳnh Hồng</t>
  </si>
  <si>
    <t>2010240024</t>
  </si>
  <si>
    <t>Âu Phương</t>
  </si>
  <si>
    <t>2010240050</t>
  </si>
  <si>
    <t>2010240061</t>
  </si>
  <si>
    <t>Phạm Hoàng Anh</t>
  </si>
  <si>
    <t>2010240075</t>
  </si>
  <si>
    <t>2010240067</t>
  </si>
  <si>
    <t>Nguyễn Chin Wana</t>
  </si>
  <si>
    <t>Soni</t>
  </si>
  <si>
    <t>2010240045</t>
  </si>
  <si>
    <t>Vũ Anh</t>
  </si>
  <si>
    <t>2010240025</t>
  </si>
  <si>
    <t>Lý Kim</t>
  </si>
  <si>
    <t>2010240043</t>
  </si>
  <si>
    <t>Ngô Thị Mộng</t>
  </si>
  <si>
    <t>2010240036</t>
  </si>
  <si>
    <t>2010240015</t>
  </si>
  <si>
    <t>Đoàn Thị Ánh</t>
  </si>
  <si>
    <t>2010240038</t>
  </si>
  <si>
    <t>Nguyễn Dương Ánh</t>
  </si>
  <si>
    <t>2010100029</t>
  </si>
  <si>
    <t xml:space="preserve">Trần Thị Cẩm </t>
  </si>
  <si>
    <t>2010240062</t>
  </si>
  <si>
    <t>Dương Thị Như</t>
  </si>
  <si>
    <t>Ý</t>
  </si>
  <si>
    <t>2010080031</t>
  </si>
  <si>
    <t>Phùng Duy</t>
  </si>
  <si>
    <t>2010080003</t>
  </si>
  <si>
    <t>2010080024</t>
  </si>
  <si>
    <t>Nguyễn Hùng</t>
  </si>
  <si>
    <t>2010080001</t>
  </si>
  <si>
    <t>2010080014</t>
  </si>
  <si>
    <t>2010080010</t>
  </si>
  <si>
    <t>Nguyễn Quang</t>
  </si>
  <si>
    <t>2010080018</t>
  </si>
  <si>
    <t>Trần Thái</t>
  </si>
  <si>
    <t>Hoà</t>
  </si>
  <si>
    <t>2010080015</t>
  </si>
  <si>
    <t>Trần Gia</t>
  </si>
  <si>
    <t>2010080012</t>
  </si>
  <si>
    <t>Cao Anh</t>
  </si>
  <si>
    <t>2010080042</t>
  </si>
  <si>
    <t>Kiều Lê Đăng</t>
  </si>
  <si>
    <t>2010080020</t>
  </si>
  <si>
    <t>2010080029</t>
  </si>
  <si>
    <t>Nguyễn Cao</t>
  </si>
  <si>
    <t>2010080032</t>
  </si>
  <si>
    <t>Nguyễn Phi</t>
  </si>
  <si>
    <t>2010080011</t>
  </si>
  <si>
    <t>Văn Vĩnh</t>
  </si>
  <si>
    <t>2010080023</t>
  </si>
  <si>
    <t>Lê Xuân</t>
  </si>
  <si>
    <t>Mạnh</t>
  </si>
  <si>
    <t>2010080016</t>
  </si>
  <si>
    <t>Nguyễn Hoàng Thảo</t>
  </si>
  <si>
    <t>2010080044</t>
  </si>
  <si>
    <t>Đỗ Nguyễn Tấn</t>
  </si>
  <si>
    <t>2010020049</t>
  </si>
  <si>
    <t>Gíng Huyền</t>
  </si>
  <si>
    <t>2010080013</t>
  </si>
  <si>
    <t>2010080019</t>
  </si>
  <si>
    <t>Trương Lê Minh</t>
  </si>
  <si>
    <t>2010080022</t>
  </si>
  <si>
    <t>Mai Văn</t>
  </si>
  <si>
    <t>Sang</t>
  </si>
  <si>
    <t>2010080028</t>
  </si>
  <si>
    <t>Nguyễn Thế</t>
  </si>
  <si>
    <t>2010190003</t>
  </si>
  <si>
    <t>Nguyễn Trần Nhật</t>
  </si>
  <si>
    <t>2010080036</t>
  </si>
  <si>
    <t>Lê Phan Đới</t>
  </si>
  <si>
    <t>Thiên</t>
  </si>
  <si>
    <t>2010080035</t>
  </si>
  <si>
    <t>Tô Minh</t>
  </si>
  <si>
    <t>2010080021</t>
  </si>
  <si>
    <t>Võ Đức</t>
  </si>
  <si>
    <t>2010080053</t>
  </si>
  <si>
    <t>Trần Đình</t>
  </si>
  <si>
    <t>2010080034</t>
  </si>
  <si>
    <t>Lương Anh</t>
  </si>
  <si>
    <t>2010080052</t>
  </si>
  <si>
    <t>Nguyễn Huỳnh Quang</t>
  </si>
  <si>
    <t>2010080045</t>
  </si>
  <si>
    <t>Trần Giang</t>
  </si>
  <si>
    <t>2010080009</t>
  </si>
  <si>
    <t>Chí</t>
  </si>
  <si>
    <t>2010080030</t>
  </si>
  <si>
    <t>Chiến</t>
  </si>
  <si>
    <t>2010080002</t>
  </si>
  <si>
    <t>Hiển</t>
  </si>
  <si>
    <t>2010080043</t>
  </si>
  <si>
    <t>Lê Nguyễn Minh</t>
  </si>
  <si>
    <t>2010080008</t>
  </si>
  <si>
    <t>Huỳnh Tấn</t>
  </si>
  <si>
    <t>2010080033</t>
  </si>
  <si>
    <t>2010080051</t>
  </si>
  <si>
    <t>2010080006</t>
  </si>
  <si>
    <t>2010080046</t>
  </si>
  <si>
    <t>Trần Quốc</t>
  </si>
  <si>
    <t>2010080027</t>
  </si>
  <si>
    <t>Lý</t>
  </si>
  <si>
    <t>2010080040</t>
  </si>
  <si>
    <t>Tô Hoàng Trọng</t>
  </si>
  <si>
    <t>2010080026</t>
  </si>
  <si>
    <t>Huỳnh Đăng Thế</t>
  </si>
  <si>
    <t>2010080005</t>
  </si>
  <si>
    <t>2010080039</t>
  </si>
  <si>
    <t>2010080004</t>
  </si>
  <si>
    <t>Trần Hải</t>
  </si>
  <si>
    <t>2010080047</t>
  </si>
  <si>
    <t>Phạm Võ Minh</t>
  </si>
  <si>
    <t>2010080048</t>
  </si>
  <si>
    <t>Võ Thanh</t>
  </si>
  <si>
    <t>2010080025</t>
  </si>
  <si>
    <t>2010080050</t>
  </si>
  <si>
    <t>Nguyễn Vi</t>
  </si>
  <si>
    <t>2010080041</t>
  </si>
  <si>
    <t>Huỳnh Trí</t>
  </si>
  <si>
    <t>2010080037</t>
  </si>
  <si>
    <t>Đỗ Khắc</t>
  </si>
  <si>
    <t>2010080038</t>
  </si>
  <si>
    <t>Văn Lê Nhật</t>
  </si>
  <si>
    <t>2010080017</t>
  </si>
  <si>
    <t>Lê Nhật</t>
  </si>
  <si>
    <t>Tùng</t>
  </si>
  <si>
    <t>2010080007</t>
  </si>
  <si>
    <t>Vượng</t>
  </si>
  <si>
    <t>2010080049</t>
  </si>
  <si>
    <t>Yên</t>
  </si>
  <si>
    <t>2010090022</t>
  </si>
  <si>
    <t>2010090050</t>
  </si>
  <si>
    <t>2010090051</t>
  </si>
  <si>
    <t>Ngô Tiến</t>
  </si>
  <si>
    <t>2010090009</t>
  </si>
  <si>
    <t>2010090073</t>
  </si>
  <si>
    <t>2010090088</t>
  </si>
  <si>
    <t>Hoàng Ngọc</t>
  </si>
  <si>
    <t>2010090003</t>
  </si>
  <si>
    <t>Dương Văn Chí</t>
  </si>
  <si>
    <t>2010090007</t>
  </si>
  <si>
    <t>2010090085</t>
  </si>
  <si>
    <t>Lê Anh</t>
  </si>
  <si>
    <t>2010090025</t>
  </si>
  <si>
    <t>Lê Quốc</t>
  </si>
  <si>
    <t>2010090020</t>
  </si>
  <si>
    <t>Phạm Thế</t>
  </si>
  <si>
    <t>2010090077</t>
  </si>
  <si>
    <t>Đặng Hữu</t>
  </si>
  <si>
    <t>2010090052</t>
  </si>
  <si>
    <t>Nguyễn Vương Đăng</t>
  </si>
  <si>
    <t>2010090017</t>
  </si>
  <si>
    <t>2010090035</t>
  </si>
  <si>
    <t>Khương</t>
  </si>
  <si>
    <t>2010090006</t>
  </si>
  <si>
    <t>Kiên</t>
  </si>
  <si>
    <t>2010090076</t>
  </si>
  <si>
    <t>2010090053</t>
  </si>
  <si>
    <t>Trần Anh</t>
  </si>
  <si>
    <t>2010090028</t>
  </si>
  <si>
    <t>Phạm Huy</t>
  </si>
  <si>
    <t>2010090089</t>
  </si>
  <si>
    <t>2010090023</t>
  </si>
  <si>
    <t>Nguyễn Nhân</t>
  </si>
  <si>
    <t>Lợi</t>
  </si>
  <si>
    <t>2010090059</t>
  </si>
  <si>
    <t>Hồ Nguyễn Hoàng</t>
  </si>
  <si>
    <t>2010090002</t>
  </si>
  <si>
    <t>Lý Hoài</t>
  </si>
  <si>
    <t>2010090054</t>
  </si>
  <si>
    <t>2010090014</t>
  </si>
  <si>
    <t>2010090078</t>
  </si>
  <si>
    <t>2010090018</t>
  </si>
  <si>
    <t>Dương Đức Hưng</t>
  </si>
  <si>
    <t>2010090034</t>
  </si>
  <si>
    <t>Lê Văn</t>
  </si>
  <si>
    <t>2010090081</t>
  </si>
  <si>
    <t>Thuần</t>
  </si>
  <si>
    <t>2010090016</t>
  </si>
  <si>
    <t>2010020077</t>
  </si>
  <si>
    <t>Nguyễn Nhựt</t>
  </si>
  <si>
    <t>2010090079</t>
  </si>
  <si>
    <t>2010090046</t>
  </si>
  <si>
    <t>Nguyễn Hoàng A</t>
  </si>
  <si>
    <t>2010090019</t>
  </si>
  <si>
    <t>Chế Triều</t>
  </si>
  <si>
    <t>Vỹ</t>
  </si>
  <si>
    <t>2010090056</t>
  </si>
  <si>
    <t>Trương Tuấn</t>
  </si>
  <si>
    <t>2010090091</t>
  </si>
  <si>
    <t>Giản Văn Hải</t>
  </si>
  <si>
    <t>2010090044</t>
  </si>
  <si>
    <t>2010090037</t>
  </si>
  <si>
    <t>Trần Huỳnh Gia</t>
  </si>
  <si>
    <t>2010090004</t>
  </si>
  <si>
    <t>Đạo</t>
  </si>
  <si>
    <t>2010190002</t>
  </si>
  <si>
    <t>2010090080</t>
  </si>
  <si>
    <t>Nguyễn Trương Thanh</t>
  </si>
  <si>
    <t>2010090029</t>
  </si>
  <si>
    <t>2010090049</t>
  </si>
  <si>
    <t>2010090062</t>
  </si>
  <si>
    <t>Ngô Chí</t>
  </si>
  <si>
    <t>2010090092</t>
  </si>
  <si>
    <t>2010090066</t>
  </si>
  <si>
    <t>2010090031</t>
  </si>
  <si>
    <t>Võ Anh</t>
  </si>
  <si>
    <t>2010090087</t>
  </si>
  <si>
    <t xml:space="preserve">Lê Công </t>
  </si>
  <si>
    <t>Lập</t>
  </si>
  <si>
    <t>2010090045</t>
  </si>
  <si>
    <t>2010090033</t>
  </si>
  <si>
    <t>Hà Hồ Hoàng</t>
  </si>
  <si>
    <t>2010090055</t>
  </si>
  <si>
    <t>Lư Hoàng</t>
  </si>
  <si>
    <t>2010090043</t>
  </si>
  <si>
    <t>2010090064</t>
  </si>
  <si>
    <t>Lê Thành</t>
  </si>
  <si>
    <t>Nhật</t>
  </si>
  <si>
    <t>2010090042</t>
  </si>
  <si>
    <t>Nguyễn Lữ Ngọc</t>
  </si>
  <si>
    <t>2010090082</t>
  </si>
  <si>
    <t>2010090048</t>
  </si>
  <si>
    <t>Nguyễn Mạnh</t>
  </si>
  <si>
    <t>2010090069</t>
  </si>
  <si>
    <t>Trần Phước</t>
  </si>
  <si>
    <t>2010090047</t>
  </si>
  <si>
    <t>Đoàn Vĩnh</t>
  </si>
  <si>
    <t>2010200033</t>
  </si>
  <si>
    <t>Phan Hồng</t>
  </si>
  <si>
    <t>2010090090</t>
  </si>
  <si>
    <t>Tây</t>
  </si>
  <si>
    <t>2010090008</t>
  </si>
  <si>
    <t>2010090024</t>
  </si>
  <si>
    <t>2010090038</t>
  </si>
  <si>
    <t>2010090012</t>
  </si>
  <si>
    <t>2010090039</t>
  </si>
  <si>
    <t>Nguyễn Phúc Vĩnh</t>
  </si>
  <si>
    <t>2010090063</t>
  </si>
  <si>
    <t>2010090086</t>
  </si>
  <si>
    <t>Trần Trọng</t>
  </si>
  <si>
    <t>2010090013</t>
  </si>
  <si>
    <t>Việt</t>
  </si>
  <si>
    <t>2010090093</t>
  </si>
  <si>
    <t>2010090030</t>
  </si>
  <si>
    <t>Trương Chí</t>
  </si>
  <si>
    <t>2010090070</t>
  </si>
  <si>
    <t>Nhâm Quốc</t>
  </si>
  <si>
    <t>2010090021</t>
  </si>
  <si>
    <t>2010090084</t>
  </si>
  <si>
    <t>2010090071</t>
  </si>
  <si>
    <t>2010090067</t>
  </si>
  <si>
    <t>2010020004</t>
  </si>
  <si>
    <t>2010090075</t>
  </si>
  <si>
    <t>2010090005</t>
  </si>
  <si>
    <t>Trần Bảo</t>
  </si>
  <si>
    <t>2010090001</t>
  </si>
  <si>
    <t>2010090072</t>
  </si>
  <si>
    <t>2010090026</t>
  </si>
  <si>
    <t>Trần Võ Sĩ</t>
  </si>
  <si>
    <t>2010090041</t>
  </si>
  <si>
    <t>Huỳnh Quốc</t>
  </si>
  <si>
    <t>2010020023</t>
  </si>
  <si>
    <t>Huỳnh Anh</t>
  </si>
  <si>
    <t>2010210007</t>
  </si>
  <si>
    <t>2010120026</t>
  </si>
  <si>
    <t>2010020020</t>
  </si>
  <si>
    <t>2010090057</t>
  </si>
  <si>
    <t>Trần Võ Phương</t>
  </si>
  <si>
    <t>2010110064</t>
  </si>
  <si>
    <t>Nhã</t>
  </si>
  <si>
    <t>2010090011</t>
  </si>
  <si>
    <t>Nguyễn Trọng</t>
  </si>
  <si>
    <t>2010090074</t>
  </si>
  <si>
    <t>2010090027</t>
  </si>
  <si>
    <t>2010090060</t>
  </si>
  <si>
    <t>2010090083</t>
  </si>
  <si>
    <t>Phan Hồ</t>
  </si>
  <si>
    <t>2010090040</t>
  </si>
  <si>
    <t>Võ Văn Tuấn</t>
  </si>
  <si>
    <t>2010090036</t>
  </si>
  <si>
    <t>Lê Phúc</t>
  </si>
  <si>
    <t>2010090032</t>
  </si>
  <si>
    <t>2010090065</t>
  </si>
  <si>
    <t>Hà Huy</t>
  </si>
  <si>
    <t>2010090058</t>
  </si>
  <si>
    <t>Lê Tô Thanh</t>
  </si>
  <si>
    <t>2010090010</t>
  </si>
  <si>
    <t>Đặng Văn Châu</t>
  </si>
  <si>
    <t>2010090068</t>
  </si>
  <si>
    <t>2010090061</t>
  </si>
  <si>
    <t>Lê Quang</t>
  </si>
  <si>
    <t>2010100002</t>
  </si>
  <si>
    <t>Nguyễn Ngọc Vân</t>
  </si>
  <si>
    <t>2010100015</t>
  </si>
  <si>
    <t>2010100004</t>
  </si>
  <si>
    <t>Nguyễn Ngọc Lý</t>
  </si>
  <si>
    <t>2010100021</t>
  </si>
  <si>
    <t xml:space="preserve">Lê Nguyễn Ngọc </t>
  </si>
  <si>
    <t>2010100013</t>
  </si>
  <si>
    <t>Trần Thị Diệu</t>
  </si>
  <si>
    <t>2010040012</t>
  </si>
  <si>
    <t>Lê Huỳnh Diệu</t>
  </si>
  <si>
    <t>2010100025</t>
  </si>
  <si>
    <t>Huỳnh Thị Tuyết</t>
  </si>
  <si>
    <t>2010100016</t>
  </si>
  <si>
    <t>2010100011</t>
  </si>
  <si>
    <t>Mai Nguyễn Kim</t>
  </si>
  <si>
    <t>2010100023</t>
  </si>
  <si>
    <t xml:space="preserve">Phan Thị Thanh </t>
  </si>
  <si>
    <t>2010100009</t>
  </si>
  <si>
    <t>Trần Sun</t>
  </si>
  <si>
    <t>Ny</t>
  </si>
  <si>
    <t>2010100005</t>
  </si>
  <si>
    <t>Trần Thành</t>
  </si>
  <si>
    <t>2010100006</t>
  </si>
  <si>
    <t>2010100012</t>
  </si>
  <si>
    <t>Trần Nguyễn Kiều</t>
  </si>
  <si>
    <t>Trang</t>
  </si>
  <si>
    <t>2010100001</t>
  </si>
  <si>
    <t>Lê Thị</t>
  </si>
  <si>
    <t>2010100027</t>
  </si>
  <si>
    <t>Huỳnh Nguyễn Thị Mỹ</t>
  </si>
  <si>
    <t>2010100014</t>
  </si>
  <si>
    <t>Nguyễn Thị Thu</t>
  </si>
  <si>
    <t>2010100007</t>
  </si>
  <si>
    <t>Lại Thuỳ</t>
  </si>
  <si>
    <t>2010100018</t>
  </si>
  <si>
    <t>Nguyễn Ngọc</t>
  </si>
  <si>
    <t>2010100010</t>
  </si>
  <si>
    <t>Nguyễn Nhật Khả</t>
  </si>
  <si>
    <t>2010100003</t>
  </si>
  <si>
    <t>Trương Khánh</t>
  </si>
  <si>
    <t>2010100008</t>
  </si>
  <si>
    <t>LỚP: CSSĐ20.2</t>
  </si>
  <si>
    <t>LỚP: CSSĐ20.3</t>
  </si>
  <si>
    <t>LỚP: TKTT20</t>
  </si>
  <si>
    <t>LỚP: ĐCN 20,1</t>
  </si>
  <si>
    <t xml:space="preserve">LỚP: ĐCN 20,2 </t>
  </si>
  <si>
    <t>LỚP: TBN 20,1</t>
  </si>
  <si>
    <t>LỚP: TBN 20.2</t>
  </si>
  <si>
    <t>LỚP: TBN20.3</t>
  </si>
  <si>
    <t>1910090023</t>
  </si>
  <si>
    <t>1910090006</t>
  </si>
  <si>
    <t xml:space="preserve">Trương Nhật </t>
  </si>
  <si>
    <t>1910090020</t>
  </si>
  <si>
    <t>Tạo</t>
  </si>
  <si>
    <t>1910090019</t>
  </si>
  <si>
    <t xml:space="preserve">Nguyễn Quốc </t>
  </si>
  <si>
    <t>1910090011</t>
  </si>
  <si>
    <t>1910090047</t>
  </si>
  <si>
    <t>Nguyễn Chánh</t>
  </si>
  <si>
    <t xml:space="preserve">Phùng Lâm Phạm Mỹ </t>
  </si>
  <si>
    <t xml:space="preserve">Nguy Hà Mỹ </t>
  </si>
  <si>
    <t>Nguyễn Ngọc Tường</t>
  </si>
  <si>
    <t>V:0</t>
  </si>
  <si>
    <t xml:space="preserve">Huỳnh Lê Tấn </t>
  </si>
  <si>
    <t>2K</t>
  </si>
  <si>
    <t xml:space="preserve">Hồng </t>
  </si>
  <si>
    <t>Nguyễn Hữu Quang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</si>
</sst>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67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/>
  </cellStyleXfs>
  <cellXfs count="227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1" fillId="0" borderId="17" xfId="0" applyNumberFormat="1" applyFont="1" applyFill="1" applyBorder="1" applyAlignment="1" applyProtection="1">
      <alignment horizontal="left" vertical="center" wrapText="1"/>
    </xf>
    <xf numFmtId="0" fontId="61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1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62" fillId="26" borderId="17" xfId="0" applyNumberFormat="1" applyFont="1" applyFill="1" applyBorder="1" applyAlignment="1" applyProtection="1">
      <alignment horizontal="center" vertical="center" wrapText="1"/>
    </xf>
    <xf numFmtId="0" fontId="62" fillId="26" borderId="17" xfId="0" applyNumberFormat="1" applyFont="1" applyFill="1" applyBorder="1" applyAlignment="1" applyProtection="1">
      <alignment horizontal="left" vertical="center" wrapText="1"/>
    </xf>
    <xf numFmtId="0" fontId="62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center" vertical="center" wrapText="1"/>
    </xf>
    <xf numFmtId="0" fontId="62" fillId="0" borderId="22" xfId="0" applyNumberFormat="1" applyFont="1" applyFill="1" applyBorder="1" applyAlignment="1" applyProtection="1">
      <alignment horizontal="left" vertical="center" wrapText="1"/>
    </xf>
    <xf numFmtId="0" fontId="62" fillId="0" borderId="23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3" fillId="0" borderId="20" xfId="0" applyNumberFormat="1" applyFont="1" applyFill="1" applyBorder="1" applyAlignment="1" applyProtection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3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62" fillId="0" borderId="2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2" fillId="0" borderId="19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243074</xdr:colOff>
      <xdr:row>2</xdr:row>
      <xdr:rowOff>9896</xdr:rowOff>
    </xdr:from>
    <xdr:to>
      <xdr:col>4</xdr:col>
      <xdr:colOff>463262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1309874" y="42899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6" zoomScale="55" zoomScaleNormal="55" workbookViewId="0">
      <selection activeCell="X30" sqref="X30"/>
    </sheetView>
  </sheetViews>
  <sheetFormatPr defaultColWidth="9.375" defaultRowHeight="17.399999999999999"/>
  <cols>
    <col min="1" max="1" width="8.625" style="51" customWidth="1"/>
    <col min="2" max="2" width="26.875" style="51" customWidth="1"/>
    <col min="3" max="3" width="29.625" style="51" customWidth="1"/>
    <col min="4" max="4" width="11.625" style="51" customWidth="1"/>
    <col min="5" max="35" width="7" style="51" customWidth="1"/>
    <col min="36" max="38" width="8.375" style="51" customWidth="1"/>
    <col min="39" max="39" width="10.875" style="51" customWidth="1"/>
    <col min="40" max="40" width="12.125" style="51" customWidth="1"/>
    <col min="41" max="41" width="10.875" style="51" customWidth="1"/>
    <col min="42" max="16384" width="9.375" style="51"/>
  </cols>
  <sheetData>
    <row r="1" spans="1:41" ht="24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199" t="s">
        <v>1</v>
      </c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</row>
    <row r="2" spans="1:41" ht="22.5" customHeight="1">
      <c r="A2" s="199" t="s">
        <v>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 t="s">
        <v>3</v>
      </c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199" t="s">
        <v>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</row>
    <row r="5" spans="1:41">
      <c r="A5" s="199" t="s">
        <v>429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0" t="s">
        <v>430</v>
      </c>
      <c r="AG6" s="200"/>
      <c r="AH6" s="200"/>
      <c r="AI6" s="200"/>
      <c r="AJ6" s="200"/>
      <c r="AK6" s="200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1" t="s">
        <v>7</v>
      </c>
      <c r="D8" s="20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87" t="s">
        <v>364</v>
      </c>
      <c r="C9" s="187" t="s">
        <v>365</v>
      </c>
      <c r="D9" s="187" t="s">
        <v>366</v>
      </c>
      <c r="E9" s="142"/>
      <c r="F9" s="143"/>
      <c r="G9" s="143"/>
      <c r="H9" s="12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0"/>
      <c r="AJ9" s="87">
        <f>COUNTIF(E9:AI9,"K")+2*COUNTIF(E9:AI9,"2K")+COUNTIF(E9:AI9,"TK")+COUNTIF(E9:AI9,"KT")</f>
        <v>0</v>
      </c>
      <c r="AK9" s="87">
        <f t="shared" ref="AK9:AK53" si="0">COUNTIF(E9:AI9,"P")+2*COUNTIF(F9:AJ9,"2P")</f>
        <v>0</v>
      </c>
      <c r="AL9" s="87">
        <f t="shared" ref="AL9:AL53" si="1">COUNTIF(E9:AI9,"T")+2*COUNTIF(E9:AI9,"2T")+COUNTIF(E9:AI9,"TK")+COUNTIF(E9:AI9,"KT")</f>
        <v>0</v>
      </c>
      <c r="AM9" s="55"/>
      <c r="AN9" s="56"/>
      <c r="AO9" s="86"/>
    </row>
    <row r="10" spans="1:41" s="54" customFormat="1" ht="30" customHeight="1">
      <c r="A10" s="87">
        <v>2</v>
      </c>
      <c r="B10" s="187" t="s">
        <v>367</v>
      </c>
      <c r="C10" s="187" t="s">
        <v>368</v>
      </c>
      <c r="D10" s="187" t="s">
        <v>77</v>
      </c>
      <c r="E10" s="142"/>
      <c r="F10" s="143"/>
      <c r="G10" s="143"/>
      <c r="H10" s="12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0"/>
      <c r="AJ10" s="87">
        <f t="shared" ref="AJ10:AJ53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87" t="s">
        <v>369</v>
      </c>
      <c r="C11" s="187" t="s">
        <v>370</v>
      </c>
      <c r="D11" s="187" t="s">
        <v>58</v>
      </c>
      <c r="E11" s="142"/>
      <c r="F11" s="143"/>
      <c r="G11" s="143"/>
      <c r="H11" s="12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0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7" t="s">
        <v>371</v>
      </c>
      <c r="C12" s="187" t="s">
        <v>372</v>
      </c>
      <c r="D12" s="187" t="s">
        <v>373</v>
      </c>
      <c r="E12" s="142"/>
      <c r="F12" s="143"/>
      <c r="G12" s="143"/>
      <c r="H12" s="12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0"/>
      <c r="AJ12" s="87">
        <f t="shared" si="2"/>
        <v>0</v>
      </c>
      <c r="AK12" s="87">
        <f t="shared" si="0"/>
        <v>0</v>
      </c>
      <c r="AL12" s="87">
        <f t="shared" si="1"/>
        <v>0</v>
      </c>
      <c r="AM12" s="86"/>
      <c r="AN12" s="86"/>
      <c r="AO12" s="86"/>
    </row>
    <row r="13" spans="1:41" s="54" customFormat="1" ht="30" customHeight="1">
      <c r="A13" s="87">
        <v>5</v>
      </c>
      <c r="B13" s="187" t="s">
        <v>374</v>
      </c>
      <c r="C13" s="187" t="s">
        <v>375</v>
      </c>
      <c r="D13" s="187" t="s">
        <v>376</v>
      </c>
      <c r="E13" s="142"/>
      <c r="F13" s="143"/>
      <c r="G13" s="143"/>
      <c r="H13" s="123"/>
      <c r="I13" s="143"/>
      <c r="J13" s="143"/>
      <c r="K13" s="143"/>
      <c r="L13" s="143"/>
      <c r="M13" s="143"/>
      <c r="N13" s="143"/>
      <c r="O13" s="143"/>
      <c r="P13" s="143" t="s">
        <v>8</v>
      </c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0"/>
      <c r="AJ13" s="87">
        <f t="shared" si="2"/>
        <v>1</v>
      </c>
      <c r="AK13" s="87">
        <f t="shared" si="0"/>
        <v>0</v>
      </c>
      <c r="AL13" s="87">
        <f t="shared" si="1"/>
        <v>0</v>
      </c>
      <c r="AM13" s="86"/>
      <c r="AN13" s="86"/>
      <c r="AO13" s="86"/>
    </row>
    <row r="14" spans="1:41" s="54" customFormat="1" ht="30" customHeight="1">
      <c r="A14" s="87">
        <v>6</v>
      </c>
      <c r="B14" s="187" t="s">
        <v>377</v>
      </c>
      <c r="C14" s="187" t="s">
        <v>378</v>
      </c>
      <c r="D14" s="187" t="s">
        <v>112</v>
      </c>
      <c r="E14" s="142"/>
      <c r="F14" s="143"/>
      <c r="G14" s="143"/>
      <c r="H14" s="12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0"/>
      <c r="AJ14" s="87">
        <f t="shared" si="2"/>
        <v>0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87" t="s">
        <v>379</v>
      </c>
      <c r="C15" s="187" t="s">
        <v>380</v>
      </c>
      <c r="D15" s="187" t="s">
        <v>27</v>
      </c>
      <c r="E15" s="144"/>
      <c r="F15" s="145"/>
      <c r="G15" s="145"/>
      <c r="H15" s="123"/>
      <c r="I15" s="145"/>
      <c r="J15" s="145"/>
      <c r="K15" s="145"/>
      <c r="L15" s="145"/>
      <c r="M15" s="145"/>
      <c r="N15" s="145"/>
      <c r="O15" s="145"/>
      <c r="P15" s="145" t="s">
        <v>8</v>
      </c>
      <c r="Q15" s="145" t="s">
        <v>8</v>
      </c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3"/>
      <c r="AI15" s="85"/>
      <c r="AJ15" s="87">
        <f t="shared" si="2"/>
        <v>2</v>
      </c>
      <c r="AK15" s="87">
        <f t="shared" si="0"/>
        <v>0</v>
      </c>
      <c r="AL15" s="87">
        <f t="shared" si="1"/>
        <v>0</v>
      </c>
      <c r="AM15" s="86"/>
      <c r="AN15" s="86"/>
      <c r="AO15" s="86"/>
    </row>
    <row r="16" spans="1:41" s="54" customFormat="1" ht="30" customHeight="1">
      <c r="A16" s="87">
        <v>8</v>
      </c>
      <c r="B16" s="187" t="s">
        <v>381</v>
      </c>
      <c r="C16" s="187" t="s">
        <v>382</v>
      </c>
      <c r="D16" s="187" t="s">
        <v>27</v>
      </c>
      <c r="E16" s="142"/>
      <c r="F16" s="143"/>
      <c r="G16" s="143"/>
      <c r="H16" s="12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0"/>
      <c r="AJ16" s="87">
        <f t="shared" si="2"/>
        <v>0</v>
      </c>
      <c r="AK16" s="87">
        <f t="shared" si="0"/>
        <v>0</v>
      </c>
      <c r="AL16" s="87">
        <f t="shared" si="1"/>
        <v>0</v>
      </c>
      <c r="AM16" s="86"/>
      <c r="AN16" s="86"/>
      <c r="AO16" s="86"/>
    </row>
    <row r="17" spans="1:41" s="54" customFormat="1" ht="30" customHeight="1">
      <c r="A17" s="87">
        <v>9</v>
      </c>
      <c r="B17" s="187" t="s">
        <v>383</v>
      </c>
      <c r="C17" s="187" t="s">
        <v>384</v>
      </c>
      <c r="D17" s="187" t="s">
        <v>27</v>
      </c>
      <c r="E17" s="142"/>
      <c r="F17" s="143"/>
      <c r="G17" s="143"/>
      <c r="H17" s="12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 t="s">
        <v>8</v>
      </c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0"/>
      <c r="AJ17" s="87">
        <f t="shared" si="2"/>
        <v>1</v>
      </c>
      <c r="AK17" s="87">
        <f t="shared" si="0"/>
        <v>0</v>
      </c>
      <c r="AL17" s="87">
        <f t="shared" si="1"/>
        <v>0</v>
      </c>
      <c r="AM17" s="86"/>
      <c r="AN17" s="86"/>
      <c r="AO17" s="86"/>
    </row>
    <row r="18" spans="1:41" s="54" customFormat="1" ht="30" customHeight="1">
      <c r="A18" s="87">
        <v>10</v>
      </c>
      <c r="B18" s="187" t="s">
        <v>385</v>
      </c>
      <c r="C18" s="187" t="s">
        <v>386</v>
      </c>
      <c r="D18" s="187" t="s">
        <v>387</v>
      </c>
      <c r="E18" s="142"/>
      <c r="F18" s="143"/>
      <c r="G18" s="143"/>
      <c r="H18" s="12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0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6"/>
      <c r="AN18" s="86"/>
      <c r="AO18" s="86"/>
    </row>
    <row r="19" spans="1:41" s="54" customFormat="1" ht="30" customHeight="1">
      <c r="A19" s="87">
        <v>11</v>
      </c>
      <c r="B19" s="187" t="s">
        <v>388</v>
      </c>
      <c r="C19" s="187" t="s">
        <v>389</v>
      </c>
      <c r="D19" s="187" t="s">
        <v>387</v>
      </c>
      <c r="E19" s="142"/>
      <c r="F19" s="143"/>
      <c r="G19" s="143"/>
      <c r="H19" s="12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0"/>
      <c r="AJ19" s="87">
        <f t="shared" si="2"/>
        <v>0</v>
      </c>
      <c r="AK19" s="87">
        <f t="shared" si="0"/>
        <v>0</v>
      </c>
      <c r="AL19" s="87">
        <f t="shared" si="1"/>
        <v>0</v>
      </c>
      <c r="AM19" s="86"/>
      <c r="AN19" s="86"/>
      <c r="AO19" s="86"/>
    </row>
    <row r="20" spans="1:41" s="54" customFormat="1" ht="30" customHeight="1">
      <c r="A20" s="87">
        <v>12</v>
      </c>
      <c r="B20" s="187" t="s">
        <v>390</v>
      </c>
      <c r="C20" s="187" t="s">
        <v>391</v>
      </c>
      <c r="D20" s="187" t="s">
        <v>97</v>
      </c>
      <c r="E20" s="142"/>
      <c r="F20" s="143"/>
      <c r="G20" s="143"/>
      <c r="H20" s="12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87">
        <v>13</v>
      </c>
      <c r="B21" s="187" t="s">
        <v>392</v>
      </c>
      <c r="C21" s="187" t="s">
        <v>393</v>
      </c>
      <c r="D21" s="187" t="s">
        <v>97</v>
      </c>
      <c r="E21" s="146"/>
      <c r="F21" s="146"/>
      <c r="G21" s="146"/>
      <c r="H21" s="123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7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187" t="s">
        <v>394</v>
      </c>
      <c r="C22" s="187" t="s">
        <v>395</v>
      </c>
      <c r="D22" s="187" t="s">
        <v>396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0</v>
      </c>
      <c r="AL22" s="87">
        <f t="shared" si="1"/>
        <v>0</v>
      </c>
      <c r="AM22" s="204"/>
      <c r="AN22" s="205"/>
      <c r="AO22" s="86"/>
    </row>
    <row r="23" spans="1:41" s="54" customFormat="1" ht="30" customHeight="1">
      <c r="A23" s="3">
        <v>15</v>
      </c>
      <c r="B23" s="187" t="s">
        <v>397</v>
      </c>
      <c r="C23" s="187" t="s">
        <v>398</v>
      </c>
      <c r="D23" s="187" t="s">
        <v>396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87" t="s">
        <v>399</v>
      </c>
      <c r="C24" s="187" t="s">
        <v>400</v>
      </c>
      <c r="D24" s="187" t="s">
        <v>396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87" t="s">
        <v>401</v>
      </c>
      <c r="C25" s="187" t="s">
        <v>121</v>
      </c>
      <c r="D25" s="187" t="s">
        <v>42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87" t="s">
        <v>402</v>
      </c>
      <c r="C26" s="187" t="s">
        <v>403</v>
      </c>
      <c r="D26" s="187" t="s">
        <v>100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 t="s">
        <v>10</v>
      </c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1</v>
      </c>
      <c r="AM26" s="57"/>
      <c r="AN26" s="57"/>
      <c r="AO26" s="57"/>
    </row>
    <row r="27" spans="1:41" s="54" customFormat="1" ht="30" customHeight="1">
      <c r="A27" s="3">
        <v>19</v>
      </c>
      <c r="B27" s="187" t="s">
        <v>404</v>
      </c>
      <c r="C27" s="187" t="s">
        <v>405</v>
      </c>
      <c r="D27" s="187" t="s">
        <v>119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87" t="s">
        <v>406</v>
      </c>
      <c r="C28" s="187" t="s">
        <v>407</v>
      </c>
      <c r="D28" s="187" t="s">
        <v>408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 t="s">
        <v>10</v>
      </c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1</v>
      </c>
      <c r="AM28" s="57"/>
      <c r="AN28" s="57"/>
      <c r="AO28" s="57"/>
    </row>
    <row r="29" spans="1:41" s="54" customFormat="1" ht="30" customHeight="1">
      <c r="A29" s="3">
        <v>21</v>
      </c>
      <c r="B29" s="187" t="s">
        <v>409</v>
      </c>
      <c r="C29" s="187" t="s">
        <v>410</v>
      </c>
      <c r="D29" s="187" t="s">
        <v>408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 t="s">
        <v>10</v>
      </c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1</v>
      </c>
      <c r="AM29" s="57"/>
      <c r="AN29" s="57"/>
      <c r="AO29" s="57"/>
    </row>
    <row r="30" spans="1:41" s="54" customFormat="1" ht="30" customHeight="1">
      <c r="A30" s="3">
        <v>22</v>
      </c>
      <c r="B30" s="187" t="s">
        <v>411</v>
      </c>
      <c r="C30" s="187" t="s">
        <v>412</v>
      </c>
      <c r="D30" s="187" t="s">
        <v>413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87" t="s">
        <v>414</v>
      </c>
      <c r="C31" s="187" t="s">
        <v>415</v>
      </c>
      <c r="D31" s="187" t="s">
        <v>338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 t="s">
        <v>8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1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87" t="s">
        <v>416</v>
      </c>
      <c r="C32" s="187" t="s">
        <v>417</v>
      </c>
      <c r="D32" s="187" t="s">
        <v>130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 t="s">
        <v>8</v>
      </c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1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187" t="s">
        <v>418</v>
      </c>
      <c r="C33" s="187" t="s">
        <v>419</v>
      </c>
      <c r="D33" s="187" t="s">
        <v>343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 t="s">
        <v>8</v>
      </c>
      <c r="Q33" s="10"/>
      <c r="R33" s="10"/>
      <c r="S33" s="10"/>
      <c r="T33" s="10"/>
      <c r="U33" s="10"/>
      <c r="V33" s="10"/>
      <c r="W33" s="10" t="s">
        <v>8</v>
      </c>
      <c r="X33" s="10" t="s">
        <v>8</v>
      </c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3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87" t="s">
        <v>420</v>
      </c>
      <c r="C34" s="187" t="s">
        <v>421</v>
      </c>
      <c r="D34" s="187" t="s">
        <v>422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 t="s">
        <v>8</v>
      </c>
      <c r="Q34" s="10" t="s">
        <v>8</v>
      </c>
      <c r="R34" s="10"/>
      <c r="S34" s="10"/>
      <c r="T34" s="10"/>
      <c r="U34" s="10"/>
      <c r="V34" s="10"/>
      <c r="W34" s="10"/>
      <c r="X34" s="10" t="s">
        <v>8</v>
      </c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3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187" t="s">
        <v>423</v>
      </c>
      <c r="C35" s="187" t="s">
        <v>424</v>
      </c>
      <c r="D35" s="187" t="s">
        <v>425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 t="s">
        <v>10</v>
      </c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1</v>
      </c>
      <c r="AM35" s="57"/>
      <c r="AN35" s="57"/>
      <c r="AO35" s="57"/>
    </row>
    <row r="36" spans="1:41" s="54" customFormat="1" ht="30" customHeight="1">
      <c r="A36" s="3">
        <v>28</v>
      </c>
      <c r="B36" s="187" t="s">
        <v>426</v>
      </c>
      <c r="C36" s="187" t="s">
        <v>427</v>
      </c>
      <c r="D36" s="187" t="s">
        <v>428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3">
        <f>SUM(AJ9:AJ53)</f>
        <v>12</v>
      </c>
      <c r="AK54" s="3">
        <f>SUM(AK9:AK53)</f>
        <v>0</v>
      </c>
      <c r="AL54" s="3">
        <f>SUM(AL9:AL53)</f>
        <v>4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07" t="s">
        <v>13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8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01" t="s">
        <v>7</v>
      </c>
      <c r="D57" s="20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87" t="s">
        <v>364</v>
      </c>
      <c r="C58" s="187" t="s">
        <v>365</v>
      </c>
      <c r="D58" s="187" t="s">
        <v>366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4"/>
      <c r="AQ58" s="205"/>
    </row>
    <row r="59" spans="1:44" s="54" customFormat="1" ht="30" customHeight="1">
      <c r="A59" s="3">
        <v>2</v>
      </c>
      <c r="B59" s="187" t="s">
        <v>367</v>
      </c>
      <c r="C59" s="187" t="s">
        <v>368</v>
      </c>
      <c r="D59" s="187" t="s">
        <v>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87" t="s">
        <v>369</v>
      </c>
      <c r="C60" s="187" t="s">
        <v>370</v>
      </c>
      <c r="D60" s="187" t="s">
        <v>58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87" t="s">
        <v>371</v>
      </c>
      <c r="C61" s="187" t="s">
        <v>372</v>
      </c>
      <c r="D61" s="187" t="s">
        <v>373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87" t="s">
        <v>374</v>
      </c>
      <c r="C62" s="187" t="s">
        <v>375</v>
      </c>
      <c r="D62" s="187" t="s">
        <v>376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87" t="s">
        <v>377</v>
      </c>
      <c r="C63" s="187" t="s">
        <v>378</v>
      </c>
      <c r="D63" s="187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87" t="s">
        <v>379</v>
      </c>
      <c r="C64" s="187" t="s">
        <v>380</v>
      </c>
      <c r="D64" s="187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87" t="s">
        <v>381</v>
      </c>
      <c r="C65" s="187" t="s">
        <v>382</v>
      </c>
      <c r="D65" s="187" t="s">
        <v>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87" t="s">
        <v>383</v>
      </c>
      <c r="C66" s="187" t="s">
        <v>384</v>
      </c>
      <c r="D66" s="187" t="s">
        <v>27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87" t="s">
        <v>385</v>
      </c>
      <c r="C67" s="187" t="s">
        <v>386</v>
      </c>
      <c r="D67" s="187" t="s">
        <v>387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87" t="s">
        <v>388</v>
      </c>
      <c r="C68" s="187" t="s">
        <v>389</v>
      </c>
      <c r="D68" s="187" t="s">
        <v>387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87" t="s">
        <v>390</v>
      </c>
      <c r="C69" s="187" t="s">
        <v>391</v>
      </c>
      <c r="D69" s="187" t="s">
        <v>97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187" t="s">
        <v>392</v>
      </c>
      <c r="C70" s="187" t="s">
        <v>393</v>
      </c>
      <c r="D70" s="187" t="s">
        <v>97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187" t="s">
        <v>394</v>
      </c>
      <c r="C71" s="187" t="s">
        <v>395</v>
      </c>
      <c r="D71" s="187" t="s">
        <v>396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4"/>
      <c r="AQ71" s="205"/>
    </row>
    <row r="72" spans="1:43" s="54" customFormat="1" ht="30" customHeight="1">
      <c r="A72" s="3">
        <v>15</v>
      </c>
      <c r="B72" s="187" t="s">
        <v>397</v>
      </c>
      <c r="C72" s="187" t="s">
        <v>398</v>
      </c>
      <c r="D72" s="187" t="s">
        <v>396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187" t="s">
        <v>399</v>
      </c>
      <c r="C73" s="187" t="s">
        <v>400</v>
      </c>
      <c r="D73" s="187" t="s">
        <v>396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187" t="s">
        <v>401</v>
      </c>
      <c r="C74" s="187" t="s">
        <v>121</v>
      </c>
      <c r="D74" s="187" t="s">
        <v>42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187" t="s">
        <v>402</v>
      </c>
      <c r="C75" s="187" t="s">
        <v>403</v>
      </c>
      <c r="D75" s="187" t="s">
        <v>100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187" t="s">
        <v>404</v>
      </c>
      <c r="C76" s="187" t="s">
        <v>405</v>
      </c>
      <c r="D76" s="187" t="s">
        <v>119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187" t="s">
        <v>406</v>
      </c>
      <c r="C77" s="187" t="s">
        <v>407</v>
      </c>
      <c r="D77" s="187" t="s">
        <v>408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187" t="s">
        <v>409</v>
      </c>
      <c r="C78" s="187" t="s">
        <v>410</v>
      </c>
      <c r="D78" s="187" t="s">
        <v>408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187" t="s">
        <v>411</v>
      </c>
      <c r="C79" s="187" t="s">
        <v>412</v>
      </c>
      <c r="D79" s="187" t="s">
        <v>413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187" t="s">
        <v>414</v>
      </c>
      <c r="C80" s="187" t="s">
        <v>415</v>
      </c>
      <c r="D80" s="187" t="s">
        <v>338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187" t="s">
        <v>416</v>
      </c>
      <c r="C81" s="187" t="s">
        <v>417</v>
      </c>
      <c r="D81" s="187" t="s">
        <v>130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187" t="s">
        <v>418</v>
      </c>
      <c r="C82" s="187" t="s">
        <v>419</v>
      </c>
      <c r="D82" s="187" t="s">
        <v>343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187" t="s">
        <v>420</v>
      </c>
      <c r="C83" s="187" t="s">
        <v>421</v>
      </c>
      <c r="D83" s="187" t="s">
        <v>422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187" t="s">
        <v>423</v>
      </c>
      <c r="C84" s="187" t="s">
        <v>424</v>
      </c>
      <c r="D84" s="187" t="s">
        <v>425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187" t="s">
        <v>426</v>
      </c>
      <c r="C85" s="187" t="s">
        <v>427</v>
      </c>
      <c r="D85" s="187" t="s">
        <v>428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09"/>
      <c r="D93" s="209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9"/>
      <c r="D96" s="209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9"/>
      <c r="D97" s="209"/>
      <c r="E97" s="209"/>
      <c r="F97" s="209"/>
      <c r="G97" s="209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9"/>
      <c r="D98" s="209"/>
      <c r="E98" s="209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9"/>
      <c r="D99" s="209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topLeftCell="A20" zoomScale="55" zoomScaleNormal="55" workbookViewId="0">
      <selection activeCell="X24" sqref="X24"/>
    </sheetView>
  </sheetViews>
  <sheetFormatPr defaultColWidth="9.375" defaultRowHeight="15.6"/>
  <cols>
    <col min="1" max="1" width="8.625" style="62" customWidth="1"/>
    <col min="2" max="2" width="26.875" style="62" customWidth="1"/>
    <col min="3" max="3" width="29.625" style="62" customWidth="1"/>
    <col min="4" max="4" width="11.625" style="62" customWidth="1"/>
    <col min="5" max="35" width="7" style="62" customWidth="1"/>
    <col min="36" max="38" width="8.375" style="62" customWidth="1"/>
    <col min="39" max="39" width="10.875" style="62" customWidth="1"/>
    <col min="40" max="40" width="12.125" style="62" customWidth="1"/>
    <col min="41" max="41" width="10.875" style="62" customWidth="1"/>
    <col min="42" max="16384" width="9.375" style="62"/>
  </cols>
  <sheetData>
    <row r="1" spans="1:42" ht="24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199" t="s">
        <v>1</v>
      </c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</row>
    <row r="2" spans="1:42" ht="22.5" customHeight="1">
      <c r="A2" s="199" t="s">
        <v>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 t="s">
        <v>3</v>
      </c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199" t="s">
        <v>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</row>
    <row r="5" spans="1:42">
      <c r="A5" s="199" t="s">
        <v>429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00" t="s">
        <v>138</v>
      </c>
      <c r="AG6" s="200"/>
      <c r="AH6" s="200"/>
      <c r="AI6" s="200"/>
      <c r="AJ6" s="200"/>
      <c r="AK6" s="200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01" t="s">
        <v>7</v>
      </c>
      <c r="D8" s="20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8"/>
      <c r="AN8" s="118"/>
      <c r="AO8" s="118"/>
      <c r="AP8" s="118"/>
    </row>
    <row r="9" spans="1:42" s="130" customFormat="1" ht="30" customHeight="1">
      <c r="A9" s="156">
        <v>1</v>
      </c>
      <c r="B9" s="170" t="s">
        <v>142</v>
      </c>
      <c r="C9" s="171" t="s">
        <v>143</v>
      </c>
      <c r="D9" s="172" t="s">
        <v>144</v>
      </c>
      <c r="E9" s="140"/>
      <c r="F9" s="124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24"/>
      <c r="AD9" s="141"/>
      <c r="AE9" s="141"/>
      <c r="AF9" s="141"/>
      <c r="AG9" s="141"/>
      <c r="AH9" s="141"/>
      <c r="AI9" s="141"/>
      <c r="AJ9" s="125">
        <f>COUNTIF(E9:AI9,"K")+2*COUNTIF(E9:AI9,"2K")+COUNTIF(E9:AI9,"TK")+COUNTIF(E9:AI9,"KT")</f>
        <v>0</v>
      </c>
      <c r="AK9" s="125">
        <f t="shared" ref="AK9:AK51" si="0">COUNTIF(E9:AI9,"P")+2*COUNTIF(F9:AJ9,"2P")</f>
        <v>0</v>
      </c>
      <c r="AL9" s="125">
        <f t="shared" ref="AL9:AL51" si="1">COUNTIF(E9:AI9,"T")+2*COUNTIF(E9:AI9,"2T")+COUNTIF(E9:AI9,"TK")+COUNTIF(E9:AI9,"KT")</f>
        <v>0</v>
      </c>
      <c r="AM9" s="126"/>
      <c r="AN9" s="127"/>
      <c r="AO9" s="128"/>
      <c r="AP9" s="129"/>
    </row>
    <row r="10" spans="1:42" s="101" customFormat="1" ht="30" customHeight="1">
      <c r="A10" s="156">
        <v>2</v>
      </c>
      <c r="B10" s="170" t="s">
        <v>145</v>
      </c>
      <c r="C10" s="171" t="s">
        <v>146</v>
      </c>
      <c r="D10" s="172" t="s">
        <v>48</v>
      </c>
      <c r="E10" s="142"/>
      <c r="F10" s="124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23"/>
      <c r="AD10" s="143"/>
      <c r="AE10" s="143"/>
      <c r="AF10" s="143"/>
      <c r="AG10" s="143"/>
      <c r="AH10" s="143"/>
      <c r="AI10" s="143"/>
      <c r="AJ10" s="82">
        <f t="shared" ref="AJ10:AJ51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1"/>
      <c r="AN10" s="121"/>
      <c r="AO10" s="121"/>
      <c r="AP10" s="118"/>
    </row>
    <row r="11" spans="1:42" s="93" customFormat="1" ht="30" customHeight="1">
      <c r="A11" s="156">
        <v>3</v>
      </c>
      <c r="B11" s="170" t="s">
        <v>147</v>
      </c>
      <c r="C11" s="171" t="s">
        <v>148</v>
      </c>
      <c r="D11" s="172" t="s">
        <v>48</v>
      </c>
      <c r="E11" s="142"/>
      <c r="F11" s="124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 t="s">
        <v>9</v>
      </c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23"/>
      <c r="AD11" s="143"/>
      <c r="AE11" s="143"/>
      <c r="AF11" s="143"/>
      <c r="AG11" s="143"/>
      <c r="AH11" s="143"/>
      <c r="AI11" s="143"/>
      <c r="AJ11" s="82">
        <f t="shared" si="2"/>
        <v>0</v>
      </c>
      <c r="AK11" s="82">
        <f t="shared" si="0"/>
        <v>1</v>
      </c>
      <c r="AL11" s="82">
        <f t="shared" si="1"/>
        <v>0</v>
      </c>
      <c r="AM11" s="121"/>
      <c r="AN11" s="121"/>
      <c r="AO11" s="121"/>
      <c r="AP11" s="118"/>
    </row>
    <row r="12" spans="1:42" s="101" customFormat="1" ht="30" customHeight="1">
      <c r="A12" s="156">
        <v>4</v>
      </c>
      <c r="B12" s="170">
        <v>1910080049</v>
      </c>
      <c r="C12" s="171" t="s">
        <v>362</v>
      </c>
      <c r="D12" s="172" t="s">
        <v>92</v>
      </c>
      <c r="E12" s="142"/>
      <c r="F12" s="124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23"/>
      <c r="AD12" s="143"/>
      <c r="AE12" s="143"/>
      <c r="AF12" s="143"/>
      <c r="AG12" s="143"/>
      <c r="AH12" s="143"/>
      <c r="AI12" s="143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1"/>
      <c r="AN12" s="121"/>
      <c r="AO12" s="121"/>
      <c r="AP12" s="118"/>
    </row>
    <row r="13" spans="1:42" s="101" customFormat="1" ht="30" customHeight="1">
      <c r="A13" s="156">
        <v>5</v>
      </c>
      <c r="B13" s="170" t="s">
        <v>149</v>
      </c>
      <c r="C13" s="171" t="s">
        <v>64</v>
      </c>
      <c r="D13" s="172" t="s">
        <v>49</v>
      </c>
      <c r="E13" s="142"/>
      <c r="F13" s="124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23"/>
      <c r="AD13" s="143"/>
      <c r="AE13" s="143"/>
      <c r="AF13" s="143"/>
      <c r="AG13" s="143"/>
      <c r="AH13" s="143"/>
      <c r="AI13" s="143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1"/>
      <c r="AN13" s="121"/>
      <c r="AO13" s="121"/>
      <c r="AP13" s="118"/>
    </row>
    <row r="14" spans="1:42" s="101" customFormat="1" ht="30" customHeight="1">
      <c r="A14" s="156">
        <v>6</v>
      </c>
      <c r="B14" s="170" t="s">
        <v>150</v>
      </c>
      <c r="C14" s="171" t="s">
        <v>124</v>
      </c>
      <c r="D14" s="172" t="s">
        <v>51</v>
      </c>
      <c r="E14" s="142"/>
      <c r="F14" s="124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 t="s">
        <v>9</v>
      </c>
      <c r="S14" s="143"/>
      <c r="T14" s="143"/>
      <c r="U14" s="143"/>
      <c r="V14" s="143"/>
      <c r="W14" s="143"/>
      <c r="X14" s="143" t="s">
        <v>9</v>
      </c>
      <c r="Y14" s="143"/>
      <c r="Z14" s="143"/>
      <c r="AA14" s="143"/>
      <c r="AB14" s="143"/>
      <c r="AC14" s="123"/>
      <c r="AD14" s="143"/>
      <c r="AE14" s="143"/>
      <c r="AF14" s="143"/>
      <c r="AG14" s="143"/>
      <c r="AH14" s="143"/>
      <c r="AI14" s="143"/>
      <c r="AJ14" s="82">
        <f t="shared" si="2"/>
        <v>0</v>
      </c>
      <c r="AK14" s="82">
        <f t="shared" si="0"/>
        <v>2</v>
      </c>
      <c r="AL14" s="82">
        <f t="shared" si="1"/>
        <v>0</v>
      </c>
      <c r="AM14" s="121"/>
      <c r="AN14" s="121"/>
      <c r="AO14" s="121"/>
      <c r="AP14" s="118"/>
    </row>
    <row r="15" spans="1:42" s="101" customFormat="1" ht="30" customHeight="1">
      <c r="A15" s="156">
        <v>7</v>
      </c>
      <c r="B15" s="170" t="s">
        <v>151</v>
      </c>
      <c r="C15" s="171" t="s">
        <v>62</v>
      </c>
      <c r="D15" s="172" t="s">
        <v>51</v>
      </c>
      <c r="E15" s="144"/>
      <c r="F15" s="124"/>
      <c r="G15" s="145"/>
      <c r="H15" s="145"/>
      <c r="I15" s="145"/>
      <c r="J15" s="145"/>
      <c r="K15" s="145"/>
      <c r="L15" s="143"/>
      <c r="M15" s="143"/>
      <c r="N15" s="145"/>
      <c r="O15" s="145"/>
      <c r="P15" s="145"/>
      <c r="Q15" s="145"/>
      <c r="R15" s="145" t="s">
        <v>9</v>
      </c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23"/>
      <c r="AD15" s="145"/>
      <c r="AE15" s="145"/>
      <c r="AF15" s="145"/>
      <c r="AG15" s="145"/>
      <c r="AH15" s="145"/>
      <c r="AI15" s="145"/>
      <c r="AJ15" s="103">
        <f t="shared" si="2"/>
        <v>0</v>
      </c>
      <c r="AK15" s="103">
        <f t="shared" si="0"/>
        <v>1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56">
        <v>8</v>
      </c>
      <c r="B16" s="170" t="s">
        <v>152</v>
      </c>
      <c r="C16" s="171" t="s">
        <v>153</v>
      </c>
      <c r="D16" s="172" t="s">
        <v>59</v>
      </c>
      <c r="E16" s="142"/>
      <c r="F16" s="124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23"/>
      <c r="AD16" s="143"/>
      <c r="AE16" s="143"/>
      <c r="AF16" s="143"/>
      <c r="AG16" s="143"/>
      <c r="AH16" s="143"/>
      <c r="AI16" s="143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95" customFormat="1" ht="30" customHeight="1">
      <c r="A17" s="156">
        <v>9</v>
      </c>
      <c r="B17" s="170" t="s">
        <v>154</v>
      </c>
      <c r="C17" s="171" t="s">
        <v>155</v>
      </c>
      <c r="D17" s="172" t="s">
        <v>63</v>
      </c>
      <c r="E17" s="140"/>
      <c r="F17" s="124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24"/>
      <c r="AD17" s="141"/>
      <c r="AE17" s="141"/>
      <c r="AF17" s="141"/>
      <c r="AG17" s="141"/>
      <c r="AH17" s="141"/>
      <c r="AI17" s="141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94"/>
      <c r="AN17" s="94"/>
      <c r="AO17" s="94"/>
    </row>
    <row r="18" spans="1:41" s="101" customFormat="1" ht="30" customHeight="1">
      <c r="A18" s="156">
        <v>10</v>
      </c>
      <c r="B18" s="170" t="s">
        <v>156</v>
      </c>
      <c r="C18" s="171" t="s">
        <v>157</v>
      </c>
      <c r="D18" s="172" t="s">
        <v>44</v>
      </c>
      <c r="E18" s="142"/>
      <c r="F18" s="124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23"/>
      <c r="AD18" s="143"/>
      <c r="AE18" s="143"/>
      <c r="AF18" s="143"/>
      <c r="AG18" s="143"/>
      <c r="AH18" s="143"/>
      <c r="AI18" s="143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56">
        <v>11</v>
      </c>
      <c r="B19" s="170" t="s">
        <v>158</v>
      </c>
      <c r="C19" s="171" t="s">
        <v>62</v>
      </c>
      <c r="D19" s="172" t="s">
        <v>44</v>
      </c>
      <c r="E19" s="142"/>
      <c r="F19" s="124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23"/>
      <c r="AD19" s="143"/>
      <c r="AE19" s="143"/>
      <c r="AF19" s="143"/>
      <c r="AG19" s="143"/>
      <c r="AH19" s="143"/>
      <c r="AI19" s="143"/>
      <c r="AJ19" s="103">
        <f t="shared" si="2"/>
        <v>0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56">
        <v>12</v>
      </c>
      <c r="B20" s="170" t="s">
        <v>357</v>
      </c>
      <c r="C20" s="171" t="s">
        <v>71</v>
      </c>
      <c r="D20" s="172" t="s">
        <v>26</v>
      </c>
      <c r="E20" s="142"/>
      <c r="F20" s="124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 t="s">
        <v>9</v>
      </c>
      <c r="Y20" s="143"/>
      <c r="Z20" s="143"/>
      <c r="AA20" s="143"/>
      <c r="AB20" s="143"/>
      <c r="AC20" s="123"/>
      <c r="AD20" s="143"/>
      <c r="AE20" s="143"/>
      <c r="AF20" s="143"/>
      <c r="AG20" s="143"/>
      <c r="AH20" s="143"/>
      <c r="AI20" s="143"/>
      <c r="AJ20" s="103">
        <f t="shared" si="2"/>
        <v>0</v>
      </c>
      <c r="AK20" s="103">
        <f t="shared" si="0"/>
        <v>1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56">
        <v>13</v>
      </c>
      <c r="B21" s="170" t="s">
        <v>159</v>
      </c>
      <c r="C21" s="171" t="s">
        <v>160</v>
      </c>
      <c r="D21" s="172" t="s">
        <v>26</v>
      </c>
      <c r="E21" s="146"/>
      <c r="F21" s="124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7"/>
      <c r="X21" s="146"/>
      <c r="Y21" s="146"/>
      <c r="Z21" s="146"/>
      <c r="AA21" s="146"/>
      <c r="AB21" s="146"/>
      <c r="AC21" s="123"/>
      <c r="AD21" s="146"/>
      <c r="AE21" s="146"/>
      <c r="AF21" s="146"/>
      <c r="AG21" s="146"/>
      <c r="AH21" s="146"/>
      <c r="AI21" s="146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56">
        <v>14</v>
      </c>
      <c r="B22" s="170" t="s">
        <v>161</v>
      </c>
      <c r="C22" s="171" t="s">
        <v>162</v>
      </c>
      <c r="D22" s="172" t="s">
        <v>78</v>
      </c>
      <c r="E22" s="142"/>
      <c r="F22" s="124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6"/>
      <c r="T22" s="143"/>
      <c r="U22" s="143"/>
      <c r="V22" s="143"/>
      <c r="W22" s="143"/>
      <c r="X22" s="143"/>
      <c r="Y22" s="143"/>
      <c r="Z22" s="143"/>
      <c r="AA22" s="143"/>
      <c r="AB22" s="143"/>
      <c r="AC22" s="123"/>
      <c r="AD22" s="143"/>
      <c r="AE22" s="143"/>
      <c r="AF22" s="143"/>
      <c r="AG22" s="143"/>
      <c r="AH22" s="143"/>
      <c r="AI22" s="143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26"/>
      <c r="AN22" s="199"/>
      <c r="AO22" s="100"/>
    </row>
    <row r="23" spans="1:41" s="101" customFormat="1" ht="30" customHeight="1">
      <c r="A23" s="156">
        <v>15</v>
      </c>
      <c r="B23" s="170" t="s">
        <v>163</v>
      </c>
      <c r="C23" s="171" t="s">
        <v>73</v>
      </c>
      <c r="D23" s="172" t="s">
        <v>106</v>
      </c>
      <c r="E23" s="142"/>
      <c r="F23" s="124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 t="s">
        <v>9</v>
      </c>
      <c r="U23" s="143"/>
      <c r="V23" s="143"/>
      <c r="W23" s="143"/>
      <c r="X23" s="143"/>
      <c r="Y23" s="143"/>
      <c r="Z23" s="143"/>
      <c r="AA23" s="143"/>
      <c r="AB23" s="143"/>
      <c r="AC23" s="123"/>
      <c r="AD23" s="143"/>
      <c r="AE23" s="143"/>
      <c r="AF23" s="143"/>
      <c r="AG23" s="143"/>
      <c r="AH23" s="143"/>
      <c r="AI23" s="143"/>
      <c r="AJ23" s="103">
        <f t="shared" si="2"/>
        <v>0</v>
      </c>
      <c r="AK23" s="103">
        <f t="shared" si="0"/>
        <v>1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56">
        <v>16</v>
      </c>
      <c r="B24" s="170" t="s">
        <v>164</v>
      </c>
      <c r="C24" s="171" t="s">
        <v>82</v>
      </c>
      <c r="D24" s="172" t="s">
        <v>66</v>
      </c>
      <c r="E24" s="148"/>
      <c r="F24" s="124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 t="s">
        <v>9</v>
      </c>
      <c r="Y24" s="149"/>
      <c r="Z24" s="149"/>
      <c r="AA24" s="149"/>
      <c r="AB24" s="149"/>
      <c r="AC24" s="123"/>
      <c r="AD24" s="149"/>
      <c r="AE24" s="149"/>
      <c r="AF24" s="149"/>
      <c r="AG24" s="149"/>
      <c r="AH24" s="149"/>
      <c r="AI24" s="149"/>
      <c r="AJ24" s="103">
        <f t="shared" si="2"/>
        <v>0</v>
      </c>
      <c r="AK24" s="103">
        <f t="shared" si="0"/>
        <v>1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56">
        <v>17</v>
      </c>
      <c r="B25" s="170" t="s">
        <v>165</v>
      </c>
      <c r="C25" s="171" t="s">
        <v>166</v>
      </c>
      <c r="D25" s="172" t="s">
        <v>66</v>
      </c>
      <c r="E25" s="148"/>
      <c r="F25" s="124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23"/>
      <c r="AD25" s="149"/>
      <c r="AE25" s="149"/>
      <c r="AF25" s="149"/>
      <c r="AG25" s="149"/>
      <c r="AH25" s="149"/>
      <c r="AI25" s="149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95" customFormat="1" ht="30" customHeight="1">
      <c r="A26" s="156">
        <v>18</v>
      </c>
      <c r="B26" s="170" t="s">
        <v>167</v>
      </c>
      <c r="C26" s="171" t="s">
        <v>168</v>
      </c>
      <c r="D26" s="172" t="s">
        <v>42</v>
      </c>
      <c r="E26" s="150"/>
      <c r="F26" s="124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24"/>
      <c r="AD26" s="151"/>
      <c r="AE26" s="151"/>
      <c r="AF26" s="151"/>
      <c r="AG26" s="151"/>
      <c r="AH26" s="151"/>
      <c r="AI26" s="151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94"/>
      <c r="AN26" s="94"/>
      <c r="AO26" s="94"/>
    </row>
    <row r="27" spans="1:41" s="101" customFormat="1" ht="30" customHeight="1">
      <c r="A27" s="156">
        <v>19</v>
      </c>
      <c r="B27" s="170" t="s">
        <v>169</v>
      </c>
      <c r="C27" s="171" t="s">
        <v>170</v>
      </c>
      <c r="D27" s="172" t="s">
        <v>37</v>
      </c>
      <c r="E27" s="148"/>
      <c r="F27" s="124"/>
      <c r="G27" s="149"/>
      <c r="H27" s="149"/>
      <c r="I27" s="149"/>
      <c r="J27" s="149"/>
      <c r="K27" s="149"/>
      <c r="L27" s="149"/>
      <c r="M27" s="149"/>
      <c r="N27" s="149"/>
      <c r="O27" s="149"/>
      <c r="P27" s="149" t="s">
        <v>9</v>
      </c>
      <c r="Q27" s="149"/>
      <c r="R27" s="149"/>
      <c r="S27" s="149"/>
      <c r="T27" s="149"/>
      <c r="U27" s="149"/>
      <c r="V27" s="149"/>
      <c r="W27" s="149"/>
      <c r="X27" s="149" t="s">
        <v>9</v>
      </c>
      <c r="Y27" s="149"/>
      <c r="Z27" s="149"/>
      <c r="AA27" s="149"/>
      <c r="AB27" s="149"/>
      <c r="AC27" s="123"/>
      <c r="AD27" s="149"/>
      <c r="AE27" s="149"/>
      <c r="AF27" s="149"/>
      <c r="AG27" s="149"/>
      <c r="AH27" s="149"/>
      <c r="AI27" s="149"/>
      <c r="AJ27" s="103">
        <f t="shared" si="2"/>
        <v>0</v>
      </c>
      <c r="AK27" s="103">
        <f t="shared" si="0"/>
        <v>2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56">
        <v>20</v>
      </c>
      <c r="B28" s="170" t="s">
        <v>171</v>
      </c>
      <c r="C28" s="171" t="s">
        <v>172</v>
      </c>
      <c r="D28" s="172" t="s">
        <v>72</v>
      </c>
      <c r="E28" s="148"/>
      <c r="F28" s="124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 t="s">
        <v>9</v>
      </c>
      <c r="U28" s="149"/>
      <c r="V28" s="149"/>
      <c r="W28" s="149"/>
      <c r="X28" s="149"/>
      <c r="Y28" s="149"/>
      <c r="Z28" s="149"/>
      <c r="AA28" s="149"/>
      <c r="AB28" s="149"/>
      <c r="AC28" s="123"/>
      <c r="AD28" s="149"/>
      <c r="AE28" s="149"/>
      <c r="AF28" s="149"/>
      <c r="AG28" s="149"/>
      <c r="AH28" s="149"/>
      <c r="AI28" s="149"/>
      <c r="AJ28" s="103">
        <f t="shared" si="2"/>
        <v>0</v>
      </c>
      <c r="AK28" s="103">
        <f t="shared" si="0"/>
        <v>1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56">
        <v>21</v>
      </c>
      <c r="B29" s="170" t="s">
        <v>173</v>
      </c>
      <c r="C29" s="171" t="s">
        <v>174</v>
      </c>
      <c r="D29" s="172" t="s">
        <v>135</v>
      </c>
      <c r="E29" s="148"/>
      <c r="F29" s="124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 t="s">
        <v>9</v>
      </c>
      <c r="V29" s="149"/>
      <c r="W29" s="149"/>
      <c r="X29" s="149"/>
      <c r="Y29" s="149"/>
      <c r="Z29" s="149"/>
      <c r="AA29" s="149"/>
      <c r="AB29" s="149"/>
      <c r="AC29" s="123"/>
      <c r="AD29" s="149"/>
      <c r="AE29" s="149"/>
      <c r="AF29" s="149"/>
      <c r="AG29" s="149"/>
      <c r="AH29" s="149"/>
      <c r="AI29" s="149"/>
      <c r="AJ29" s="103">
        <f t="shared" si="2"/>
        <v>0</v>
      </c>
      <c r="AK29" s="103">
        <f t="shared" si="0"/>
        <v>1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56">
        <v>22</v>
      </c>
      <c r="B30" s="170" t="s">
        <v>175</v>
      </c>
      <c r="C30" s="171" t="s">
        <v>176</v>
      </c>
      <c r="D30" s="172" t="s">
        <v>38</v>
      </c>
      <c r="E30" s="148"/>
      <c r="F30" s="124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 t="s">
        <v>8</v>
      </c>
      <c r="T30" s="149"/>
      <c r="U30" s="149" t="s">
        <v>8</v>
      </c>
      <c r="V30" s="149"/>
      <c r="W30" s="149"/>
      <c r="X30" s="149"/>
      <c r="Y30" s="149"/>
      <c r="Z30" s="149"/>
      <c r="AA30" s="149"/>
      <c r="AB30" s="149"/>
      <c r="AC30" s="123"/>
      <c r="AD30" s="149"/>
      <c r="AE30" s="149"/>
      <c r="AF30" s="149"/>
      <c r="AG30" s="149"/>
      <c r="AH30" s="149"/>
      <c r="AI30" s="149"/>
      <c r="AJ30" s="103">
        <f t="shared" si="2"/>
        <v>2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56">
        <v>23</v>
      </c>
      <c r="B31" s="170" t="s">
        <v>177</v>
      </c>
      <c r="C31" s="171" t="s">
        <v>178</v>
      </c>
      <c r="D31" s="172" t="s">
        <v>38</v>
      </c>
      <c r="E31" s="148"/>
      <c r="F31" s="124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 t="s">
        <v>9</v>
      </c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23"/>
      <c r="AD31" s="149"/>
      <c r="AE31" s="149"/>
      <c r="AF31" s="149"/>
      <c r="AG31" s="149"/>
      <c r="AH31" s="149"/>
      <c r="AI31" s="149"/>
      <c r="AJ31" s="103">
        <f t="shared" si="2"/>
        <v>0</v>
      </c>
      <c r="AK31" s="103">
        <f t="shared" si="0"/>
        <v>1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56">
        <v>24</v>
      </c>
      <c r="B32" s="170" t="s">
        <v>179</v>
      </c>
      <c r="C32" s="171" t="s">
        <v>115</v>
      </c>
      <c r="D32" s="172" t="s">
        <v>180</v>
      </c>
      <c r="E32" s="148"/>
      <c r="F32" s="124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23"/>
      <c r="AD32" s="149"/>
      <c r="AE32" s="149"/>
      <c r="AF32" s="149"/>
      <c r="AG32" s="149"/>
      <c r="AH32" s="149"/>
      <c r="AI32" s="149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56">
        <v>25</v>
      </c>
      <c r="B33" s="170" t="s">
        <v>181</v>
      </c>
      <c r="C33" s="171" t="s">
        <v>182</v>
      </c>
      <c r="D33" s="172" t="s">
        <v>57</v>
      </c>
      <c r="E33" s="148"/>
      <c r="F33" s="124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 t="s">
        <v>8</v>
      </c>
      <c r="T33" s="149" t="s">
        <v>9</v>
      </c>
      <c r="U33" s="149" t="s">
        <v>8</v>
      </c>
      <c r="V33" s="149"/>
      <c r="W33" s="149" t="s">
        <v>8</v>
      </c>
      <c r="X33" s="149" t="s">
        <v>9</v>
      </c>
      <c r="Y33" s="149"/>
      <c r="Z33" s="149"/>
      <c r="AA33" s="149"/>
      <c r="AB33" s="149"/>
      <c r="AC33" s="123"/>
      <c r="AD33" s="149"/>
      <c r="AE33" s="149"/>
      <c r="AF33" s="149"/>
      <c r="AG33" s="149"/>
      <c r="AH33" s="149"/>
      <c r="AI33" s="149"/>
      <c r="AJ33" s="103">
        <f t="shared" si="2"/>
        <v>3</v>
      </c>
      <c r="AK33" s="103">
        <f t="shared" si="0"/>
        <v>2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56">
        <v>26</v>
      </c>
      <c r="B34" s="170" t="s">
        <v>183</v>
      </c>
      <c r="C34" s="171" t="s">
        <v>184</v>
      </c>
      <c r="D34" s="172" t="s">
        <v>57</v>
      </c>
      <c r="E34" s="148"/>
      <c r="F34" s="124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23"/>
      <c r="AD34" s="149"/>
      <c r="AE34" s="149"/>
      <c r="AF34" s="149"/>
      <c r="AG34" s="149"/>
      <c r="AH34" s="149"/>
      <c r="AI34" s="149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4" s="101" customFormat="1" ht="30" customHeight="1">
      <c r="A35" s="156">
        <v>27</v>
      </c>
      <c r="B35" s="170" t="s">
        <v>186</v>
      </c>
      <c r="C35" s="171" t="s">
        <v>110</v>
      </c>
      <c r="D35" s="172" t="s">
        <v>185</v>
      </c>
      <c r="E35" s="148"/>
      <c r="F35" s="124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 t="s">
        <v>9</v>
      </c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23"/>
      <c r="AD35" s="149"/>
      <c r="AE35" s="149"/>
      <c r="AF35" s="149"/>
      <c r="AG35" s="149"/>
      <c r="AH35" s="149"/>
      <c r="AI35" s="149"/>
      <c r="AJ35" s="103">
        <f t="shared" si="2"/>
        <v>0</v>
      </c>
      <c r="AK35" s="103">
        <f t="shared" si="0"/>
        <v>1</v>
      </c>
      <c r="AL35" s="103">
        <f t="shared" si="1"/>
        <v>0</v>
      </c>
      <c r="AM35" s="100"/>
      <c r="AN35" s="100"/>
      <c r="AO35" s="100"/>
    </row>
    <row r="36" spans="1:44" s="101" customFormat="1" ht="30" customHeight="1">
      <c r="A36" s="156">
        <v>28</v>
      </c>
      <c r="B36" s="170" t="s">
        <v>187</v>
      </c>
      <c r="C36" s="171" t="s">
        <v>188</v>
      </c>
      <c r="D36" s="172" t="s">
        <v>189</v>
      </c>
      <c r="E36" s="148"/>
      <c r="F36" s="124"/>
      <c r="G36" s="149"/>
      <c r="H36" s="149"/>
      <c r="I36" s="149"/>
      <c r="J36" s="149"/>
      <c r="K36" s="149"/>
      <c r="L36" s="149"/>
      <c r="M36" s="149"/>
      <c r="N36" s="149"/>
      <c r="O36" s="149"/>
      <c r="P36" s="149" t="s">
        <v>8</v>
      </c>
      <c r="Q36" s="149"/>
      <c r="R36" s="149" t="s">
        <v>8</v>
      </c>
      <c r="S36" s="149"/>
      <c r="T36" s="149"/>
      <c r="U36" s="149" t="s">
        <v>8</v>
      </c>
      <c r="V36" s="149"/>
      <c r="W36" s="149" t="s">
        <v>8</v>
      </c>
      <c r="X36" s="149" t="s">
        <v>9</v>
      </c>
      <c r="Y36" s="149"/>
      <c r="Z36" s="149"/>
      <c r="AA36" s="149"/>
      <c r="AB36" s="149"/>
      <c r="AC36" s="123"/>
      <c r="AD36" s="149"/>
      <c r="AE36" s="149"/>
      <c r="AF36" s="149"/>
      <c r="AG36" s="149"/>
      <c r="AH36" s="149"/>
      <c r="AI36" s="149"/>
      <c r="AJ36" s="103">
        <f t="shared" si="2"/>
        <v>4</v>
      </c>
      <c r="AK36" s="103">
        <f t="shared" si="0"/>
        <v>1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56">
        <v>29</v>
      </c>
      <c r="B37" s="170" t="s">
        <v>190</v>
      </c>
      <c r="C37" s="171" t="s">
        <v>191</v>
      </c>
      <c r="D37" s="172" t="s">
        <v>192</v>
      </c>
      <c r="E37" s="148"/>
      <c r="F37" s="124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23"/>
      <c r="AD37" s="149"/>
      <c r="AE37" s="149"/>
      <c r="AF37" s="149"/>
      <c r="AG37" s="149"/>
      <c r="AH37" s="149"/>
      <c r="AI37" s="149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56">
        <v>30</v>
      </c>
      <c r="B38" s="170" t="s">
        <v>193</v>
      </c>
      <c r="C38" s="171" t="s">
        <v>194</v>
      </c>
      <c r="D38" s="172" t="s">
        <v>109</v>
      </c>
      <c r="E38" s="148"/>
      <c r="F38" s="124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 t="s">
        <v>9</v>
      </c>
      <c r="V38" s="149"/>
      <c r="W38" s="149"/>
      <c r="X38" s="149" t="s">
        <v>9</v>
      </c>
      <c r="Y38" s="149"/>
      <c r="Z38" s="149"/>
      <c r="AA38" s="149"/>
      <c r="AB38" s="149"/>
      <c r="AC38" s="123"/>
      <c r="AD38" s="149"/>
      <c r="AE38" s="149"/>
      <c r="AF38" s="149"/>
      <c r="AG38" s="149"/>
      <c r="AH38" s="149"/>
      <c r="AI38" s="149"/>
      <c r="AJ38" s="103">
        <f t="shared" si="2"/>
        <v>0</v>
      </c>
      <c r="AK38" s="103">
        <f t="shared" si="0"/>
        <v>2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56">
        <v>31</v>
      </c>
      <c r="B39" s="153"/>
      <c r="C39" s="154"/>
      <c r="D39" s="155"/>
      <c r="E39" s="148"/>
      <c r="F39" s="124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23"/>
      <c r="AD39" s="149"/>
      <c r="AE39" s="149"/>
      <c r="AF39" s="149"/>
      <c r="AG39" s="149"/>
      <c r="AH39" s="149"/>
      <c r="AI39" s="149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56">
        <v>32</v>
      </c>
      <c r="B40" s="153"/>
      <c r="C40" s="154"/>
      <c r="D40" s="155"/>
      <c r="E40" s="148"/>
      <c r="F40" s="124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23"/>
      <c r="AD40" s="149"/>
      <c r="AE40" s="149"/>
      <c r="AF40" s="149"/>
      <c r="AG40" s="149"/>
      <c r="AH40" s="149"/>
      <c r="AI40" s="149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4" s="101" customFormat="1" ht="30" customHeight="1">
      <c r="A41" s="156">
        <v>33</v>
      </c>
      <c r="B41" s="153"/>
      <c r="C41" s="154"/>
      <c r="D41" s="155"/>
      <c r="E41" s="148"/>
      <c r="F41" s="124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23"/>
      <c r="AD41" s="149"/>
      <c r="AE41" s="149"/>
      <c r="AF41" s="149"/>
      <c r="AG41" s="149"/>
      <c r="AH41" s="149"/>
      <c r="AI41" s="149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4" s="101" customFormat="1" ht="30" customHeight="1">
      <c r="A42" s="156">
        <v>34</v>
      </c>
      <c r="B42" s="153"/>
      <c r="C42" s="154"/>
      <c r="D42" s="155"/>
      <c r="E42" s="148"/>
      <c r="F42" s="124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23"/>
      <c r="AD42" s="149"/>
      <c r="AE42" s="149"/>
      <c r="AF42" s="149"/>
      <c r="AG42" s="149"/>
      <c r="AH42" s="149"/>
      <c r="AI42" s="149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4" s="101" customFormat="1" ht="30" customHeight="1">
      <c r="A43" s="156">
        <v>35</v>
      </c>
      <c r="B43" s="153"/>
      <c r="C43" s="154"/>
      <c r="D43" s="155"/>
      <c r="E43" s="148"/>
      <c r="F43" s="124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23"/>
      <c r="AD43" s="149"/>
      <c r="AE43" s="149"/>
      <c r="AF43" s="149"/>
      <c r="AG43" s="149"/>
      <c r="AH43" s="149"/>
      <c r="AI43" s="149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4" s="101" customFormat="1" ht="30" customHeight="1">
      <c r="A44" s="156">
        <v>36</v>
      </c>
      <c r="B44" s="153"/>
      <c r="C44" s="154"/>
      <c r="D44" s="155"/>
      <c r="E44" s="148"/>
      <c r="F44" s="124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23"/>
      <c r="AD44" s="149"/>
      <c r="AE44" s="149"/>
      <c r="AF44" s="149"/>
      <c r="AG44" s="149"/>
      <c r="AH44" s="149"/>
      <c r="AI44" s="149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30" customHeight="1">
      <c r="A45" s="156">
        <v>37</v>
      </c>
      <c r="B45" s="153"/>
      <c r="C45" s="154"/>
      <c r="D45" s="155"/>
      <c r="E45" s="148"/>
      <c r="F45" s="124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23"/>
      <c r="AD45" s="149"/>
      <c r="AE45" s="149"/>
      <c r="AF45" s="149"/>
      <c r="AG45" s="149"/>
      <c r="AH45" s="149"/>
      <c r="AI45" s="149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4" s="101" customFormat="1" ht="30" customHeight="1">
      <c r="A46" s="156">
        <v>38</v>
      </c>
      <c r="B46" s="153"/>
      <c r="C46" s="154"/>
      <c r="D46" s="155"/>
      <c r="E46" s="148"/>
      <c r="F46" s="124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23"/>
      <c r="AD46" s="149"/>
      <c r="AE46" s="149"/>
      <c r="AF46" s="149"/>
      <c r="AG46" s="149"/>
      <c r="AH46" s="149"/>
      <c r="AI46" s="149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4" s="101" customFormat="1" ht="30" customHeight="1">
      <c r="A47" s="156">
        <v>39</v>
      </c>
      <c r="B47" s="122"/>
      <c r="C47" s="122"/>
      <c r="D47" s="122"/>
      <c r="E47" s="148"/>
      <c r="F47" s="124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23"/>
      <c r="AD47" s="152"/>
      <c r="AE47" s="152"/>
      <c r="AF47" s="152"/>
      <c r="AG47" s="152"/>
      <c r="AH47" s="152"/>
      <c r="AI47" s="152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28"/>
      <c r="AN47" s="29"/>
      <c r="AO47" s="29"/>
      <c r="AP47" s="62"/>
      <c r="AQ47" s="62"/>
      <c r="AR47" s="62"/>
    </row>
    <row r="48" spans="1:44" s="101" customFormat="1" ht="30" customHeight="1">
      <c r="A48" s="156">
        <v>40</v>
      </c>
      <c r="B48" s="122"/>
      <c r="C48" s="122"/>
      <c r="D48" s="122"/>
      <c r="E48" s="148"/>
      <c r="F48" s="124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28"/>
      <c r="AN48" s="29"/>
      <c r="AO48" s="29"/>
      <c r="AP48" s="36"/>
      <c r="AQ48" s="36"/>
      <c r="AR48" s="62"/>
    </row>
    <row r="49" spans="1:44" s="101" customFormat="1" ht="30" customHeight="1">
      <c r="A49" s="156">
        <v>41</v>
      </c>
      <c r="B49" s="122"/>
      <c r="C49" s="122"/>
      <c r="D49" s="122"/>
      <c r="E49" s="148"/>
      <c r="F49" s="124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5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100"/>
      <c r="AP50" s="62"/>
      <c r="AQ50" s="62"/>
      <c r="AR50" s="62"/>
    </row>
    <row r="51" spans="1:44" s="101" customFormat="1" ht="30" customHeight="1">
      <c r="A51" s="15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100"/>
      <c r="AN51" s="29"/>
      <c r="AO51" s="29"/>
      <c r="AP51" s="62"/>
      <c r="AQ51" s="62"/>
      <c r="AR51" s="62"/>
    </row>
    <row r="52" spans="1:44" s="101" customFormat="1" ht="48" customHeight="1">
      <c r="A52" s="206" t="s">
        <v>12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103">
        <f>SUM(AJ9:AJ51)</f>
        <v>9</v>
      </c>
      <c r="AK52" s="103">
        <f>SUM(AK9:AK51)</f>
        <v>18</v>
      </c>
      <c r="AL52" s="103">
        <f>SUM(AL9:AL51)</f>
        <v>0</v>
      </c>
      <c r="AM52" s="100"/>
      <c r="AN52" s="29"/>
      <c r="AO52" s="29"/>
      <c r="AP52" s="62"/>
      <c r="AQ52" s="62"/>
      <c r="AR52" s="62"/>
    </row>
    <row r="53" spans="1:44" s="101" customFormat="1" ht="30" customHeight="1">
      <c r="A53" s="13"/>
      <c r="B53" s="13"/>
      <c r="C53" s="14"/>
      <c r="D53" s="14"/>
      <c r="E53" s="15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13"/>
      <c r="AK53" s="13"/>
      <c r="AL53" s="13"/>
      <c r="AM53" s="100"/>
      <c r="AN53" s="100"/>
      <c r="AO53" s="100"/>
    </row>
    <row r="54" spans="1:44" s="101" customFormat="1" ht="41.25" customHeight="1">
      <c r="A54" s="207" t="s">
        <v>13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8"/>
      <c r="AJ54" s="46" t="s">
        <v>14</v>
      </c>
      <c r="AK54" s="46" t="s">
        <v>15</v>
      </c>
      <c r="AL54" s="46" t="s">
        <v>16</v>
      </c>
      <c r="AM54" s="46" t="s">
        <v>17</v>
      </c>
      <c r="AN54" s="46" t="s">
        <v>18</v>
      </c>
      <c r="AO54" s="46" t="s">
        <v>19</v>
      </c>
    </row>
    <row r="55" spans="1:44" s="101" customFormat="1" ht="30" customHeight="1">
      <c r="A55" s="103" t="s">
        <v>5</v>
      </c>
      <c r="B55" s="102"/>
      <c r="C55" s="201" t="s">
        <v>7</v>
      </c>
      <c r="D55" s="202"/>
      <c r="E55" s="4">
        <v>1</v>
      </c>
      <c r="F55" s="4">
        <v>2</v>
      </c>
      <c r="G55" s="4">
        <v>3</v>
      </c>
      <c r="H55" s="4">
        <v>4</v>
      </c>
      <c r="I55" s="4">
        <v>5</v>
      </c>
      <c r="J55" s="4">
        <v>6</v>
      </c>
      <c r="K55" s="4">
        <v>7</v>
      </c>
      <c r="L55" s="4">
        <v>8</v>
      </c>
      <c r="M55" s="4">
        <v>9</v>
      </c>
      <c r="N55" s="4">
        <v>10</v>
      </c>
      <c r="O55" s="4">
        <v>11</v>
      </c>
      <c r="P55" s="4">
        <v>12</v>
      </c>
      <c r="Q55" s="4">
        <v>13</v>
      </c>
      <c r="R55" s="4">
        <v>14</v>
      </c>
      <c r="S55" s="4">
        <v>15</v>
      </c>
      <c r="T55" s="4">
        <v>16</v>
      </c>
      <c r="U55" s="4">
        <v>17</v>
      </c>
      <c r="V55" s="4">
        <v>18</v>
      </c>
      <c r="W55" s="4">
        <v>19</v>
      </c>
      <c r="X55" s="4">
        <v>20</v>
      </c>
      <c r="Y55" s="4">
        <v>21</v>
      </c>
      <c r="Z55" s="4">
        <v>22</v>
      </c>
      <c r="AA55" s="4">
        <v>23</v>
      </c>
      <c r="AB55" s="4">
        <v>24</v>
      </c>
      <c r="AC55" s="4">
        <v>25</v>
      </c>
      <c r="AD55" s="4">
        <v>26</v>
      </c>
      <c r="AE55" s="4">
        <v>27</v>
      </c>
      <c r="AF55" s="4">
        <v>28</v>
      </c>
      <c r="AG55" s="4">
        <v>29</v>
      </c>
      <c r="AH55" s="4">
        <v>30</v>
      </c>
      <c r="AI55" s="4">
        <v>31</v>
      </c>
      <c r="AJ55" s="33" t="s">
        <v>20</v>
      </c>
      <c r="AK55" s="33" t="s">
        <v>21</v>
      </c>
      <c r="AL55" s="33" t="s">
        <v>22</v>
      </c>
      <c r="AM55" s="33" t="s">
        <v>23</v>
      </c>
      <c r="AN55" s="33" t="s">
        <v>24</v>
      </c>
      <c r="AO55" s="33" t="s">
        <v>25</v>
      </c>
    </row>
    <row r="56" spans="1:44" s="101" customFormat="1" ht="30" customHeight="1">
      <c r="A56" s="103">
        <v>1</v>
      </c>
      <c r="B56" s="170" t="s">
        <v>142</v>
      </c>
      <c r="C56" s="171" t="s">
        <v>143</v>
      </c>
      <c r="D56" s="172" t="s">
        <v>144</v>
      </c>
      <c r="E56" s="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5">
        <f>COUNTIF(E56:AI56,"BT")</f>
        <v>0</v>
      </c>
      <c r="AK56" s="35">
        <f>COUNTIF(F56:AJ56,"D")</f>
        <v>0</v>
      </c>
      <c r="AL56" s="35">
        <f>COUNTIF(G56:AK56,"ĐP")</f>
        <v>0</v>
      </c>
      <c r="AM56" s="35">
        <f>COUNTIF(H56:AL56,"CT")</f>
        <v>0</v>
      </c>
      <c r="AN56" s="35">
        <f>COUNTIF(I56:AM56,"HT")</f>
        <v>0</v>
      </c>
      <c r="AO56" s="35">
        <f>COUNTIF(J56:AN56,"VK")</f>
        <v>0</v>
      </c>
      <c r="AP56" s="226"/>
      <c r="AQ56" s="199"/>
    </row>
    <row r="57" spans="1:44" s="101" customFormat="1" ht="30" customHeight="1">
      <c r="A57" s="103">
        <v>2</v>
      </c>
      <c r="B57" s="170" t="s">
        <v>145</v>
      </c>
      <c r="C57" s="171" t="s">
        <v>146</v>
      </c>
      <c r="D57" s="172" t="s">
        <v>48</v>
      </c>
      <c r="E57" s="1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35">
        <f t="shared" ref="AJ57:AJ95" si="3">COUNTIF(E57:AI57,"BT")</f>
        <v>0</v>
      </c>
      <c r="AK57" s="35">
        <f t="shared" ref="AK57:AK95" si="4">COUNTIF(F57:AJ57,"D")</f>
        <v>0</v>
      </c>
      <c r="AL57" s="35">
        <f t="shared" ref="AL57:AL95" si="5">COUNTIF(G57:AK57,"ĐP")</f>
        <v>0</v>
      </c>
      <c r="AM57" s="35">
        <f t="shared" ref="AM57:AM95" si="6">COUNTIF(H57:AL57,"CT")</f>
        <v>0</v>
      </c>
      <c r="AN57" s="35">
        <f t="shared" ref="AN57:AN95" si="7">COUNTIF(I57:AM57,"HT")</f>
        <v>0</v>
      </c>
      <c r="AO57" s="35">
        <f t="shared" ref="AO57:AO95" si="8">COUNTIF(J57:AN57,"VK")</f>
        <v>0</v>
      </c>
      <c r="AP57" s="100"/>
      <c r="AQ57" s="100"/>
    </row>
    <row r="58" spans="1:44" s="101" customFormat="1" ht="30" customHeight="1">
      <c r="A58" s="103">
        <v>3</v>
      </c>
      <c r="B58" s="170" t="s">
        <v>147</v>
      </c>
      <c r="C58" s="171" t="s">
        <v>148</v>
      </c>
      <c r="D58" s="172" t="s">
        <v>48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4" s="101" customFormat="1" ht="30" customHeight="1">
      <c r="A59" s="103">
        <v>4</v>
      </c>
      <c r="B59" s="170">
        <v>1910080049</v>
      </c>
      <c r="C59" s="171" t="s">
        <v>362</v>
      </c>
      <c r="D59" s="172" t="s">
        <v>92</v>
      </c>
      <c r="E59" s="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4" s="101" customFormat="1" ht="30" customHeight="1">
      <c r="A60" s="103">
        <v>5</v>
      </c>
      <c r="B60" s="170" t="s">
        <v>149</v>
      </c>
      <c r="C60" s="171" t="s">
        <v>64</v>
      </c>
      <c r="D60" s="172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6</v>
      </c>
      <c r="B61" s="170" t="s">
        <v>150</v>
      </c>
      <c r="C61" s="171" t="s">
        <v>124</v>
      </c>
      <c r="D61" s="172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7</v>
      </c>
      <c r="B62" s="170" t="s">
        <v>151</v>
      </c>
      <c r="C62" s="171" t="s">
        <v>62</v>
      </c>
      <c r="D62" s="172" t="s">
        <v>51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8</v>
      </c>
      <c r="B63" s="170" t="s">
        <v>152</v>
      </c>
      <c r="C63" s="171" t="s">
        <v>153</v>
      </c>
      <c r="D63" s="172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9</v>
      </c>
      <c r="B64" s="170" t="s">
        <v>154</v>
      </c>
      <c r="C64" s="171" t="s">
        <v>155</v>
      </c>
      <c r="D64" s="172" t="s">
        <v>63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10</v>
      </c>
      <c r="B65" s="170" t="s">
        <v>156</v>
      </c>
      <c r="C65" s="171" t="s">
        <v>157</v>
      </c>
      <c r="D65" s="172" t="s">
        <v>44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11</v>
      </c>
      <c r="B66" s="170" t="s">
        <v>158</v>
      </c>
      <c r="C66" s="171" t="s">
        <v>62</v>
      </c>
      <c r="D66" s="172" t="s">
        <v>44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12</v>
      </c>
      <c r="B67" s="170" t="s">
        <v>357</v>
      </c>
      <c r="C67" s="171" t="s">
        <v>71</v>
      </c>
      <c r="D67" s="172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13</v>
      </c>
      <c r="B68" s="170" t="s">
        <v>159</v>
      </c>
      <c r="C68" s="171" t="s">
        <v>160</v>
      </c>
      <c r="D68" s="172" t="s">
        <v>26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14</v>
      </c>
      <c r="B69" s="170" t="s">
        <v>161</v>
      </c>
      <c r="C69" s="171" t="s">
        <v>162</v>
      </c>
      <c r="D69" s="172" t="s">
        <v>78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26"/>
      <c r="AQ69" s="199"/>
    </row>
    <row r="70" spans="1:43" s="101" customFormat="1" ht="30" customHeight="1">
      <c r="A70" s="103">
        <v>15</v>
      </c>
      <c r="B70" s="170" t="s">
        <v>163</v>
      </c>
      <c r="C70" s="171" t="s">
        <v>73</v>
      </c>
      <c r="D70" s="172" t="s">
        <v>106</v>
      </c>
      <c r="E70" s="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3" s="101" customFormat="1" ht="30" customHeight="1">
      <c r="A71" s="103">
        <v>16</v>
      </c>
      <c r="B71" s="170" t="s">
        <v>164</v>
      </c>
      <c r="C71" s="171" t="s">
        <v>82</v>
      </c>
      <c r="D71" s="172" t="s">
        <v>66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3" s="101" customFormat="1" ht="30" customHeight="1">
      <c r="A72" s="103">
        <v>17</v>
      </c>
      <c r="B72" s="170" t="s">
        <v>165</v>
      </c>
      <c r="C72" s="171" t="s">
        <v>166</v>
      </c>
      <c r="D72" s="172" t="s">
        <v>66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18</v>
      </c>
      <c r="B73" s="170" t="s">
        <v>167</v>
      </c>
      <c r="C73" s="171" t="s">
        <v>168</v>
      </c>
      <c r="D73" s="172" t="s">
        <v>42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19</v>
      </c>
      <c r="B74" s="170" t="s">
        <v>169</v>
      </c>
      <c r="C74" s="171" t="s">
        <v>170</v>
      </c>
      <c r="D74" s="172" t="s">
        <v>37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20</v>
      </c>
      <c r="B75" s="170" t="s">
        <v>171</v>
      </c>
      <c r="C75" s="171" t="s">
        <v>172</v>
      </c>
      <c r="D75" s="172" t="s">
        <v>72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21</v>
      </c>
      <c r="B76" s="170" t="s">
        <v>173</v>
      </c>
      <c r="C76" s="171" t="s">
        <v>174</v>
      </c>
      <c r="D76" s="172" t="s">
        <v>135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22</v>
      </c>
      <c r="B77" s="170" t="s">
        <v>175</v>
      </c>
      <c r="C77" s="171" t="s">
        <v>176</v>
      </c>
      <c r="D77" s="172" t="s">
        <v>38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23</v>
      </c>
      <c r="B78" s="170" t="s">
        <v>177</v>
      </c>
      <c r="C78" s="171" t="s">
        <v>178</v>
      </c>
      <c r="D78" s="172" t="s">
        <v>38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24</v>
      </c>
      <c r="B79" s="170" t="s">
        <v>179</v>
      </c>
      <c r="C79" s="171" t="s">
        <v>115</v>
      </c>
      <c r="D79" s="172" t="s">
        <v>180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25</v>
      </c>
      <c r="B80" s="170" t="s">
        <v>181</v>
      </c>
      <c r="C80" s="171" t="s">
        <v>182</v>
      </c>
      <c r="D80" s="172" t="s">
        <v>57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38" customFormat="1" ht="30" customHeight="1">
      <c r="A81" s="139">
        <v>26</v>
      </c>
      <c r="B81" s="170" t="s">
        <v>183</v>
      </c>
      <c r="C81" s="171" t="s">
        <v>184</v>
      </c>
      <c r="D81" s="172" t="s">
        <v>57</v>
      </c>
      <c r="E81" s="148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35">
        <f t="shared" ref="AJ81:AJ86" si="9">COUNTIF(E81:AI81,"BT")</f>
        <v>0</v>
      </c>
      <c r="AK81" s="35">
        <f t="shared" ref="AK81:AK86" si="10">COUNTIF(F81:AJ81,"D")</f>
        <v>0</v>
      </c>
      <c r="AL81" s="35">
        <f t="shared" ref="AL81:AL86" si="11">COUNTIF(G81:AK81,"ĐP")</f>
        <v>0</v>
      </c>
      <c r="AM81" s="35">
        <f t="shared" ref="AM81:AM86" si="12">COUNTIF(H81:AL81,"CT")</f>
        <v>0</v>
      </c>
      <c r="AN81" s="35">
        <f t="shared" ref="AN81:AN86" si="13">COUNTIF(I81:AM81,"HT")</f>
        <v>0</v>
      </c>
      <c r="AO81" s="35">
        <f t="shared" ref="AO81:AO86" si="14">COUNTIF(J81:AN81,"VK")</f>
        <v>0</v>
      </c>
    </row>
    <row r="82" spans="1:41" s="138" customFormat="1" ht="30" customHeight="1">
      <c r="A82" s="139">
        <v>27</v>
      </c>
      <c r="B82" s="170" t="s">
        <v>186</v>
      </c>
      <c r="C82" s="171" t="s">
        <v>110</v>
      </c>
      <c r="D82" s="172" t="s">
        <v>185</v>
      </c>
      <c r="E82" s="148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si="12"/>
        <v>0</v>
      </c>
      <c r="AN82" s="35">
        <f t="shared" si="13"/>
        <v>0</v>
      </c>
      <c r="AO82" s="35">
        <f t="shared" si="14"/>
        <v>0</v>
      </c>
    </row>
    <row r="83" spans="1:41" s="138" customFormat="1" ht="30" customHeight="1">
      <c r="A83" s="139">
        <v>28</v>
      </c>
      <c r="B83" s="170" t="s">
        <v>187</v>
      </c>
      <c r="C83" s="171" t="s">
        <v>188</v>
      </c>
      <c r="D83" s="172" t="s">
        <v>189</v>
      </c>
      <c r="E83" s="148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2"/>
        <v>0</v>
      </c>
      <c r="AN83" s="35">
        <f t="shared" si="13"/>
        <v>0</v>
      </c>
      <c r="AO83" s="35">
        <f t="shared" si="14"/>
        <v>0</v>
      </c>
    </row>
    <row r="84" spans="1:41" s="138" customFormat="1" ht="30" customHeight="1">
      <c r="A84" s="139">
        <v>29</v>
      </c>
      <c r="B84" s="170" t="s">
        <v>190</v>
      </c>
      <c r="C84" s="171" t="s">
        <v>191</v>
      </c>
      <c r="D84" s="172" t="s">
        <v>192</v>
      </c>
      <c r="E84" s="148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38" customFormat="1" ht="30" customHeight="1">
      <c r="A85" s="139">
        <v>30</v>
      </c>
      <c r="B85" s="170" t="s">
        <v>193</v>
      </c>
      <c r="C85" s="171" t="s">
        <v>194</v>
      </c>
      <c r="D85" s="172" t="s">
        <v>109</v>
      </c>
      <c r="E85" s="148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38" customFormat="1" ht="30" customHeight="1">
      <c r="A86" s="190">
        <v>31</v>
      </c>
      <c r="B86" s="153"/>
      <c r="C86" s="154"/>
      <c r="D86" s="155"/>
      <c r="E86" s="148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01" customFormat="1" ht="30" customHeight="1">
      <c r="A87" s="190">
        <v>32</v>
      </c>
      <c r="B87" s="153"/>
      <c r="C87" s="154"/>
      <c r="D87" s="155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90">
        <v>33</v>
      </c>
      <c r="B88" s="153"/>
      <c r="C88" s="154"/>
      <c r="D88" s="155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90">
        <v>34</v>
      </c>
      <c r="B89" s="153"/>
      <c r="C89" s="154"/>
      <c r="D89" s="155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" customHeight="1">
      <c r="A90" s="190">
        <v>35</v>
      </c>
      <c r="B90" s="153"/>
      <c r="C90" s="154"/>
      <c r="D90" s="155"/>
      <c r="E90" s="9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" customHeight="1">
      <c r="A91" s="190">
        <v>36</v>
      </c>
      <c r="B91" s="153"/>
      <c r="C91" s="154"/>
      <c r="D91" s="155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s="101" customFormat="1" ht="30" customHeight="1">
      <c r="A92" s="190">
        <v>37</v>
      </c>
      <c r="B92" s="153"/>
      <c r="C92" s="154"/>
      <c r="D92" s="155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1" customFormat="1" ht="30" customHeight="1">
      <c r="A93" s="190">
        <v>38</v>
      </c>
      <c r="B93" s="102"/>
      <c r="C93" s="11"/>
      <c r="D93" s="12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1" customFormat="1" ht="30.75" customHeight="1">
      <c r="A94" s="190">
        <v>39</v>
      </c>
      <c r="B94" s="102"/>
      <c r="C94" s="11"/>
      <c r="D94" s="12"/>
      <c r="E94" s="10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1" customFormat="1" ht="30.75" customHeight="1">
      <c r="A95" s="190">
        <v>40</v>
      </c>
      <c r="B95" s="102"/>
      <c r="C95" s="11"/>
      <c r="D95" s="12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ht="51" customHeight="1">
      <c r="A96" s="206" t="s">
        <v>12</v>
      </c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103">
        <f t="shared" ref="AJ96:AO96" si="15">SUM(AJ56:AJ95)</f>
        <v>0</v>
      </c>
      <c r="AK96" s="103">
        <f t="shared" si="15"/>
        <v>0</v>
      </c>
      <c r="AL96" s="103">
        <f t="shared" si="15"/>
        <v>0</v>
      </c>
      <c r="AM96" s="103">
        <f t="shared" si="15"/>
        <v>0</v>
      </c>
      <c r="AN96" s="103">
        <f t="shared" si="15"/>
        <v>0</v>
      </c>
      <c r="AO96" s="103">
        <f t="shared" si="15"/>
        <v>0</v>
      </c>
    </row>
    <row r="97" spans="1:38" ht="15.75" customHeight="1">
      <c r="A97" s="29"/>
      <c r="B97" s="29"/>
      <c r="C97" s="209"/>
      <c r="D97" s="209"/>
      <c r="H97" s="60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1:38" ht="15.75" customHeight="1">
      <c r="C98" s="10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1:38" ht="15.75" customHeight="1">
      <c r="C99" s="10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  <row r="100" spans="1:38" ht="15.75" customHeight="1">
      <c r="C100" s="209"/>
      <c r="D100" s="209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</row>
    <row r="101" spans="1:38" ht="15.75" customHeight="1">
      <c r="C101" s="209"/>
      <c r="D101" s="209"/>
      <c r="E101" s="209"/>
      <c r="F101" s="209"/>
      <c r="G101" s="209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</row>
    <row r="102" spans="1:38" ht="15.75" customHeight="1">
      <c r="C102" s="209"/>
      <c r="D102" s="209"/>
      <c r="E102" s="209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38" ht="15.75" customHeight="1">
      <c r="C103" s="209"/>
      <c r="D103" s="209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2:AI52"/>
    <mergeCell ref="A54:AI54"/>
    <mergeCell ref="C102:E102"/>
    <mergeCell ref="C103:D103"/>
    <mergeCell ref="C101:G101"/>
    <mergeCell ref="C55:D55"/>
    <mergeCell ref="AP56:AQ56"/>
    <mergeCell ref="AP69:AQ69"/>
    <mergeCell ref="A96:AI96"/>
    <mergeCell ref="C97:D97"/>
    <mergeCell ref="C100:D10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1"/>
  <sheetViews>
    <sheetView topLeftCell="A8" zoomScale="55" zoomScaleNormal="55" workbookViewId="0">
      <selection activeCell="X9" sqref="X9"/>
    </sheetView>
  </sheetViews>
  <sheetFormatPr defaultColWidth="9.375" defaultRowHeight="15.6"/>
  <cols>
    <col min="1" max="1" width="8.625" style="62" customWidth="1"/>
    <col min="2" max="2" width="26.875" style="62" customWidth="1"/>
    <col min="3" max="3" width="29.625" style="62" customWidth="1"/>
    <col min="4" max="4" width="11.625" style="62" customWidth="1"/>
    <col min="5" max="35" width="7" style="62" customWidth="1"/>
    <col min="36" max="38" width="8.375" style="62" customWidth="1"/>
    <col min="39" max="39" width="10.875" style="62" customWidth="1"/>
    <col min="40" max="40" width="12.125" style="62" customWidth="1"/>
    <col min="41" max="41" width="10.875" style="62" customWidth="1"/>
    <col min="42" max="16384" width="9.375" style="62"/>
  </cols>
  <sheetData>
    <row r="1" spans="1:42" ht="24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199" t="s">
        <v>1</v>
      </c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</row>
    <row r="2" spans="1:42" ht="22.5" customHeight="1">
      <c r="A2" s="199" t="s">
        <v>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 t="s">
        <v>3</v>
      </c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199" t="s">
        <v>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</row>
    <row r="5" spans="1:42">
      <c r="A5" s="199" t="s">
        <v>429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00" t="s">
        <v>139</v>
      </c>
      <c r="AG6" s="200"/>
      <c r="AH6" s="200"/>
      <c r="AI6" s="200"/>
      <c r="AJ6" s="200"/>
      <c r="AK6" s="200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01" t="s">
        <v>7</v>
      </c>
      <c r="D8" s="20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8"/>
      <c r="AN8" s="118"/>
      <c r="AO8" s="118"/>
      <c r="AP8" s="118"/>
    </row>
    <row r="9" spans="1:42" s="93" customFormat="1" ht="30" customHeight="1">
      <c r="A9" s="108">
        <v>1</v>
      </c>
      <c r="B9" s="166" t="s">
        <v>197</v>
      </c>
      <c r="C9" s="167" t="s">
        <v>198</v>
      </c>
      <c r="D9" s="191" t="s">
        <v>77</v>
      </c>
      <c r="E9" s="113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 t="s">
        <v>9</v>
      </c>
      <c r="V9" s="114"/>
      <c r="W9" s="114"/>
      <c r="X9" s="114" t="s">
        <v>10</v>
      </c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82">
        <f>COUNTIF(E9:AI9,"K")+2*COUNTIF(E9:AI9,"2K")+COUNTIF(E9:AI9,"TK")+COUNTIF(E9:AI9,"KT")</f>
        <v>0</v>
      </c>
      <c r="AK9" s="82">
        <f t="shared" ref="AK9:AK44" si="0">COUNTIF(E9:AI9,"P")+2*COUNTIF(F9:AJ9,"2P")</f>
        <v>1</v>
      </c>
      <c r="AL9" s="82">
        <f t="shared" ref="AL9:AL44" si="1">COUNTIF(E9:AI9,"T")+2*COUNTIF(E9:AI9,"2T")+COUNTIF(E9:AI9,"TK")+COUNTIF(E9:AI9,"KT")</f>
        <v>1</v>
      </c>
      <c r="AM9" s="119"/>
      <c r="AN9" s="120"/>
      <c r="AO9" s="121"/>
      <c r="AP9" s="118"/>
    </row>
    <row r="10" spans="1:42" s="101" customFormat="1" ht="30" customHeight="1">
      <c r="A10" s="108">
        <v>2</v>
      </c>
      <c r="B10" s="176" t="s">
        <v>265</v>
      </c>
      <c r="C10" s="177" t="s">
        <v>266</v>
      </c>
      <c r="D10" s="192" t="s">
        <v>48</v>
      </c>
      <c r="E10" s="113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 t="s">
        <v>8</v>
      </c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82">
        <f t="shared" ref="AJ10:AJ44" si="2">COUNTIF(E10:AI10,"K")+2*COUNTIF(E10:AI10,"2K")+COUNTIF(E10:AI10,"TK")+COUNTIF(E10:AI10,"KT")</f>
        <v>1</v>
      </c>
      <c r="AK10" s="82">
        <f>COUNTIF(E10:AI10,"P")+2*COUNTIF(F10:AJ10,"2P")</f>
        <v>0</v>
      </c>
      <c r="AL10" s="82">
        <f t="shared" si="1"/>
        <v>0</v>
      </c>
      <c r="AM10" s="121"/>
      <c r="AN10" s="121"/>
      <c r="AO10" s="121"/>
      <c r="AP10" s="118"/>
    </row>
    <row r="11" spans="1:42" s="93" customFormat="1" ht="30" customHeight="1">
      <c r="A11" s="108">
        <v>3</v>
      </c>
      <c r="B11" s="166" t="s">
        <v>199</v>
      </c>
      <c r="C11" s="167" t="s">
        <v>200</v>
      </c>
      <c r="D11" s="191" t="s">
        <v>51</v>
      </c>
      <c r="E11" s="113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1"/>
      <c r="AN11" s="121"/>
      <c r="AO11" s="121"/>
      <c r="AP11" s="118"/>
    </row>
    <row r="12" spans="1:42" s="101" customFormat="1" ht="30" customHeight="1">
      <c r="A12" s="108">
        <v>4</v>
      </c>
      <c r="B12" s="166" t="s">
        <v>201</v>
      </c>
      <c r="C12" s="167" t="s">
        <v>202</v>
      </c>
      <c r="D12" s="191" t="s">
        <v>51</v>
      </c>
      <c r="E12" s="113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 t="s">
        <v>9</v>
      </c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82">
        <f t="shared" si="2"/>
        <v>0</v>
      </c>
      <c r="AK12" s="82">
        <f t="shared" si="0"/>
        <v>1</v>
      </c>
      <c r="AL12" s="82">
        <f t="shared" si="1"/>
        <v>0</v>
      </c>
      <c r="AM12" s="121"/>
      <c r="AN12" s="121"/>
      <c r="AO12" s="121"/>
      <c r="AP12" s="118"/>
    </row>
    <row r="13" spans="1:42" s="101" customFormat="1" ht="30" customHeight="1">
      <c r="A13" s="108">
        <v>5</v>
      </c>
      <c r="B13" s="166" t="s">
        <v>203</v>
      </c>
      <c r="C13" s="167" t="s">
        <v>204</v>
      </c>
      <c r="D13" s="191" t="s">
        <v>51</v>
      </c>
      <c r="E13" s="113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 t="s">
        <v>8</v>
      </c>
      <c r="S13" s="114"/>
      <c r="T13" s="114"/>
      <c r="U13" s="114" t="s">
        <v>9</v>
      </c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82">
        <f t="shared" si="2"/>
        <v>1</v>
      </c>
      <c r="AK13" s="82">
        <f t="shared" si="0"/>
        <v>1</v>
      </c>
      <c r="AL13" s="82">
        <f t="shared" si="1"/>
        <v>0</v>
      </c>
      <c r="AM13" s="121"/>
      <c r="AN13" s="121"/>
      <c r="AO13" s="121"/>
      <c r="AP13" s="118"/>
    </row>
    <row r="14" spans="1:42" s="101" customFormat="1" ht="30" customHeight="1">
      <c r="A14" s="108">
        <v>6</v>
      </c>
      <c r="B14" s="166" t="s">
        <v>270</v>
      </c>
      <c r="C14" s="167" t="s">
        <v>50</v>
      </c>
      <c r="D14" s="191" t="s">
        <v>51</v>
      </c>
      <c r="E14" s="113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1"/>
      <c r="AN14" s="121"/>
      <c r="AO14" s="121"/>
      <c r="AP14" s="118"/>
    </row>
    <row r="15" spans="1:42" s="101" customFormat="1" ht="30" customHeight="1">
      <c r="A15" s="108">
        <v>7</v>
      </c>
      <c r="B15" s="166" t="s">
        <v>271</v>
      </c>
      <c r="C15" s="167" t="s">
        <v>178</v>
      </c>
      <c r="D15" s="191" t="s">
        <v>93</v>
      </c>
      <c r="E15" s="115"/>
      <c r="F15" s="116"/>
      <c r="G15" s="116"/>
      <c r="H15" s="116"/>
      <c r="I15" s="116"/>
      <c r="J15" s="116"/>
      <c r="K15" s="116"/>
      <c r="L15" s="114"/>
      <c r="M15" s="114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8">
        <v>8</v>
      </c>
      <c r="B16" s="166" t="s">
        <v>358</v>
      </c>
      <c r="C16" s="167" t="s">
        <v>359</v>
      </c>
      <c r="D16" s="191" t="s">
        <v>61</v>
      </c>
      <c r="E16" s="113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8">
        <v>9</v>
      </c>
      <c r="B17" s="166" t="s">
        <v>206</v>
      </c>
      <c r="C17" s="167" t="s">
        <v>107</v>
      </c>
      <c r="D17" s="191" t="s">
        <v>61</v>
      </c>
      <c r="E17" s="113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 t="s">
        <v>9</v>
      </c>
      <c r="T17" s="114"/>
      <c r="U17" s="114" t="s">
        <v>9</v>
      </c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03">
        <f t="shared" si="2"/>
        <v>0</v>
      </c>
      <c r="AK17" s="103">
        <f t="shared" si="0"/>
        <v>2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8">
        <v>10</v>
      </c>
      <c r="B18" s="166" t="s">
        <v>207</v>
      </c>
      <c r="C18" s="167" t="s">
        <v>79</v>
      </c>
      <c r="D18" s="191" t="s">
        <v>196</v>
      </c>
      <c r="E18" s="113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 t="s">
        <v>9</v>
      </c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03">
        <f t="shared" si="2"/>
        <v>0</v>
      </c>
      <c r="AK18" s="103">
        <f t="shared" si="0"/>
        <v>1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8">
        <v>11</v>
      </c>
      <c r="B19" s="166" t="s">
        <v>195</v>
      </c>
      <c r="C19" s="167" t="s">
        <v>28</v>
      </c>
      <c r="D19" s="191" t="s">
        <v>196</v>
      </c>
      <c r="E19" s="113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 t="s">
        <v>9</v>
      </c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03">
        <f t="shared" si="2"/>
        <v>0</v>
      </c>
      <c r="AK19" s="103">
        <f t="shared" si="0"/>
        <v>1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8">
        <v>12</v>
      </c>
      <c r="B20" s="178" t="s">
        <v>276</v>
      </c>
      <c r="C20" s="171" t="s">
        <v>277</v>
      </c>
      <c r="D20" s="172" t="s">
        <v>53</v>
      </c>
      <c r="E20" s="113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8">
        <v>13</v>
      </c>
      <c r="B21" s="166" t="s">
        <v>208</v>
      </c>
      <c r="C21" s="167" t="s">
        <v>209</v>
      </c>
      <c r="D21" s="191" t="s">
        <v>210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83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8">
        <v>14</v>
      </c>
      <c r="B22" s="166" t="s">
        <v>211</v>
      </c>
      <c r="C22" s="167" t="s">
        <v>28</v>
      </c>
      <c r="D22" s="191" t="s">
        <v>117</v>
      </c>
      <c r="E22" s="113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 t="s">
        <v>9</v>
      </c>
      <c r="S22" s="117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03">
        <f t="shared" si="2"/>
        <v>0</v>
      </c>
      <c r="AK22" s="103">
        <f t="shared" si="0"/>
        <v>1</v>
      </c>
      <c r="AL22" s="103">
        <f t="shared" si="1"/>
        <v>0</v>
      </c>
      <c r="AM22" s="226"/>
      <c r="AN22" s="199"/>
      <c r="AO22" s="100"/>
    </row>
    <row r="23" spans="1:41" s="101" customFormat="1" ht="30" customHeight="1">
      <c r="A23" s="108">
        <v>15</v>
      </c>
      <c r="B23" s="178" t="s">
        <v>280</v>
      </c>
      <c r="C23" s="171" t="s">
        <v>281</v>
      </c>
      <c r="D23" s="172" t="s">
        <v>118</v>
      </c>
      <c r="E23" s="113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 t="s">
        <v>8</v>
      </c>
      <c r="S23" s="114" t="s">
        <v>9</v>
      </c>
      <c r="T23" s="114"/>
      <c r="U23" s="114"/>
      <c r="V23" s="114"/>
      <c r="W23" s="114" t="s">
        <v>10</v>
      </c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03">
        <f t="shared" si="2"/>
        <v>1</v>
      </c>
      <c r="AK23" s="103">
        <f t="shared" si="0"/>
        <v>1</v>
      </c>
      <c r="AL23" s="103">
        <f t="shared" si="1"/>
        <v>1</v>
      </c>
      <c r="AM23" s="100"/>
      <c r="AN23" s="100"/>
      <c r="AO23" s="100"/>
    </row>
    <row r="24" spans="1:41" s="101" customFormat="1" ht="30" customHeight="1">
      <c r="A24" s="108">
        <v>16</v>
      </c>
      <c r="B24" s="166" t="s">
        <v>212</v>
      </c>
      <c r="C24" s="167" t="s">
        <v>213</v>
      </c>
      <c r="D24" s="191" t="s">
        <v>36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08">
        <v>17</v>
      </c>
      <c r="B25" s="166" t="s">
        <v>282</v>
      </c>
      <c r="C25" s="167" t="s">
        <v>283</v>
      </c>
      <c r="D25" s="191" t="s">
        <v>284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8">
        <v>18</v>
      </c>
      <c r="B26" s="166" t="s">
        <v>214</v>
      </c>
      <c r="C26" s="167" t="s">
        <v>213</v>
      </c>
      <c r="D26" s="191" t="s">
        <v>66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3">
        <f t="shared" si="2"/>
        <v>0</v>
      </c>
      <c r="AK26" s="103">
        <f t="shared" si="0"/>
        <v>0</v>
      </c>
      <c r="AL26" s="103">
        <f t="shared" si="1"/>
        <v>0</v>
      </c>
      <c r="AM26" s="100"/>
      <c r="AN26" s="100"/>
      <c r="AO26" s="100"/>
    </row>
    <row r="27" spans="1:41" s="101" customFormat="1" ht="30" customHeight="1">
      <c r="A27" s="108">
        <v>19</v>
      </c>
      <c r="B27" s="166" t="s">
        <v>285</v>
      </c>
      <c r="C27" s="167" t="s">
        <v>286</v>
      </c>
      <c r="D27" s="191" t="s">
        <v>66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8">
        <v>20</v>
      </c>
      <c r="B28" s="166" t="s">
        <v>294</v>
      </c>
      <c r="C28" s="167" t="s">
        <v>295</v>
      </c>
      <c r="D28" s="191" t="s">
        <v>32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14" t="s">
        <v>8</v>
      </c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3">
        <f t="shared" si="2"/>
        <v>1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8">
        <v>21</v>
      </c>
      <c r="B29" s="166" t="s">
        <v>215</v>
      </c>
      <c r="C29" s="167" t="s">
        <v>216</v>
      </c>
      <c r="D29" s="191" t="s">
        <v>89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 t="s">
        <v>9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3">
        <f t="shared" si="2"/>
        <v>0</v>
      </c>
      <c r="AK29" s="103">
        <f t="shared" si="0"/>
        <v>1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8">
        <v>22</v>
      </c>
      <c r="B30" s="166" t="s">
        <v>217</v>
      </c>
      <c r="C30" s="167" t="s">
        <v>218</v>
      </c>
      <c r="D30" s="191" t="s">
        <v>89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14" t="s">
        <v>8</v>
      </c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3">
        <f t="shared" si="2"/>
        <v>1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8">
        <v>23</v>
      </c>
      <c r="B31" s="166" t="s">
        <v>296</v>
      </c>
      <c r="C31" s="167" t="s">
        <v>81</v>
      </c>
      <c r="D31" s="191" t="s">
        <v>90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 t="s">
        <v>10</v>
      </c>
      <c r="Q31" s="10" t="s">
        <v>10</v>
      </c>
      <c r="R31" s="10"/>
      <c r="S31" s="10"/>
      <c r="T31" s="10"/>
      <c r="U31" s="10" t="s">
        <v>8</v>
      </c>
      <c r="V31" s="10"/>
      <c r="W31" s="10" t="s">
        <v>9</v>
      </c>
      <c r="X31" s="114" t="s">
        <v>8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3">
        <f t="shared" si="2"/>
        <v>2</v>
      </c>
      <c r="AK31" s="103">
        <f t="shared" si="0"/>
        <v>1</v>
      </c>
      <c r="AL31" s="103">
        <f t="shared" si="1"/>
        <v>2</v>
      </c>
      <c r="AM31" s="100"/>
      <c r="AN31" s="100"/>
      <c r="AO31" s="100"/>
    </row>
    <row r="32" spans="1:41" s="101" customFormat="1" ht="30" customHeight="1">
      <c r="A32" s="108">
        <v>24</v>
      </c>
      <c r="B32" s="178" t="s">
        <v>297</v>
      </c>
      <c r="C32" s="171" t="s">
        <v>298</v>
      </c>
      <c r="D32" s="172" t="s">
        <v>55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08">
        <v>25</v>
      </c>
      <c r="B33" s="178" t="s">
        <v>219</v>
      </c>
      <c r="C33" s="171" t="s">
        <v>220</v>
      </c>
      <c r="D33" s="172" t="s">
        <v>94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 t="s">
        <v>9</v>
      </c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3">
        <f t="shared" si="2"/>
        <v>0</v>
      </c>
      <c r="AK33" s="103">
        <f t="shared" si="0"/>
        <v>1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08">
        <v>26</v>
      </c>
      <c r="B34" s="178" t="s">
        <v>221</v>
      </c>
      <c r="C34" s="171" t="s">
        <v>222</v>
      </c>
      <c r="D34" s="172" t="s">
        <v>223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 t="s">
        <v>9</v>
      </c>
      <c r="V34" s="10"/>
      <c r="W34" s="10"/>
      <c r="X34" s="10" t="s">
        <v>10</v>
      </c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3">
        <f t="shared" si="2"/>
        <v>0</v>
      </c>
      <c r="AK34" s="103">
        <f t="shared" si="0"/>
        <v>1</v>
      </c>
      <c r="AL34" s="103">
        <f t="shared" si="1"/>
        <v>1</v>
      </c>
      <c r="AM34" s="100"/>
      <c r="AN34" s="100"/>
      <c r="AO34" s="100"/>
    </row>
    <row r="35" spans="1:44" s="196" customFormat="1" ht="30" customHeight="1">
      <c r="A35" s="108">
        <v>27</v>
      </c>
      <c r="B35" s="178">
        <v>1910090054</v>
      </c>
      <c r="C35" s="171" t="s">
        <v>869</v>
      </c>
      <c r="D35" s="172" t="s">
        <v>11</v>
      </c>
      <c r="E35" s="148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 t="s">
        <v>8</v>
      </c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88">
        <f t="shared" si="2"/>
        <v>1</v>
      </c>
      <c r="AK35" s="188">
        <f t="shared" si="0"/>
        <v>0</v>
      </c>
      <c r="AL35" s="188">
        <f t="shared" si="1"/>
        <v>0</v>
      </c>
      <c r="AM35" s="195"/>
      <c r="AN35" s="195"/>
      <c r="AO35" s="195"/>
    </row>
    <row r="36" spans="1:44" s="101" customFormat="1" ht="30" customHeight="1">
      <c r="A36" s="108">
        <v>28</v>
      </c>
      <c r="B36" s="178" t="s">
        <v>855</v>
      </c>
      <c r="C36" s="171" t="s">
        <v>50</v>
      </c>
      <c r="D36" s="172" t="s">
        <v>11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 t="s">
        <v>10</v>
      </c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3">
        <f t="shared" si="2"/>
        <v>0</v>
      </c>
      <c r="AK36" s="103">
        <f t="shared" si="0"/>
        <v>0</v>
      </c>
      <c r="AL36" s="103">
        <f t="shared" si="1"/>
        <v>1</v>
      </c>
      <c r="AM36" s="100"/>
      <c r="AN36" s="100"/>
      <c r="AO36" s="100"/>
    </row>
    <row r="37" spans="1:44" s="101" customFormat="1" ht="30" customHeight="1">
      <c r="A37" s="108">
        <v>29</v>
      </c>
      <c r="B37" s="178" t="s">
        <v>856</v>
      </c>
      <c r="C37" s="171" t="s">
        <v>857</v>
      </c>
      <c r="D37" s="172" t="s">
        <v>11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08">
        <v>30</v>
      </c>
      <c r="B38" s="178" t="s">
        <v>858</v>
      </c>
      <c r="C38" s="171" t="s">
        <v>688</v>
      </c>
      <c r="D38" s="172" t="s">
        <v>859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08">
        <v>31</v>
      </c>
      <c r="B39" s="178" t="s">
        <v>860</v>
      </c>
      <c r="C39" s="171" t="s">
        <v>861</v>
      </c>
      <c r="D39" s="172" t="s">
        <v>57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08">
        <v>32</v>
      </c>
      <c r="B40" s="178" t="s">
        <v>862</v>
      </c>
      <c r="C40" s="171" t="s">
        <v>73</v>
      </c>
      <c r="D40" s="172" t="s">
        <v>29</v>
      </c>
      <c r="E40" s="148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86">
        <f t="shared" ref="AJ40:AJ43" si="3">COUNTIF(E40:AI40,"K")+2*COUNTIF(E40:AI40,"2K")+COUNTIF(E40:AI40,"TK")+COUNTIF(E40:AI40,"KT")</f>
        <v>0</v>
      </c>
      <c r="AK40" s="186">
        <f t="shared" ref="AK40:AK43" si="4">COUNTIF(E40:AI40,"P")+2*COUNTIF(F40:AJ40,"2P")</f>
        <v>0</v>
      </c>
      <c r="AL40" s="186">
        <f t="shared" ref="AL40:AL43" si="5">COUNTIF(E40:AI40,"T")+2*COUNTIF(E40:AI40,"2T")+COUNTIF(E40:AI40,"TK")+COUNTIF(E40:AI40,"KT")</f>
        <v>0</v>
      </c>
      <c r="AM40" s="100"/>
      <c r="AN40" s="100"/>
      <c r="AO40" s="100"/>
    </row>
    <row r="41" spans="1:44" s="136" customFormat="1" ht="30" customHeight="1">
      <c r="A41" s="108">
        <v>33</v>
      </c>
      <c r="B41" s="178" t="s">
        <v>863</v>
      </c>
      <c r="C41" s="171" t="s">
        <v>864</v>
      </c>
      <c r="D41" s="172" t="s">
        <v>185</v>
      </c>
      <c r="E41" s="148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86">
        <f t="shared" si="3"/>
        <v>0</v>
      </c>
      <c r="AK41" s="186">
        <f t="shared" si="4"/>
        <v>0</v>
      </c>
      <c r="AL41" s="186">
        <f t="shared" si="5"/>
        <v>0</v>
      </c>
      <c r="AM41" s="135"/>
      <c r="AN41" s="135"/>
      <c r="AO41" s="135"/>
    </row>
    <row r="42" spans="1:44" s="101" customFormat="1" ht="30" customHeight="1">
      <c r="A42" s="108">
        <v>34</v>
      </c>
      <c r="B42" s="178" t="s">
        <v>305</v>
      </c>
      <c r="C42" s="171" t="s">
        <v>290</v>
      </c>
      <c r="D42" s="172" t="s">
        <v>91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14" t="s">
        <v>8</v>
      </c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86">
        <f t="shared" si="3"/>
        <v>1</v>
      </c>
      <c r="AK42" s="186">
        <f t="shared" si="4"/>
        <v>0</v>
      </c>
      <c r="AL42" s="186">
        <f t="shared" si="5"/>
        <v>0</v>
      </c>
      <c r="AM42" s="100"/>
      <c r="AN42" s="100"/>
      <c r="AO42" s="100"/>
    </row>
    <row r="43" spans="1:44" s="101" customFormat="1" ht="18">
      <c r="A43" s="108">
        <v>35</v>
      </c>
      <c r="B43" s="178" t="s">
        <v>307</v>
      </c>
      <c r="C43" s="171" t="s">
        <v>125</v>
      </c>
      <c r="D43" s="172" t="s">
        <v>262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86">
        <f t="shared" si="3"/>
        <v>0</v>
      </c>
      <c r="AK43" s="186">
        <f t="shared" si="4"/>
        <v>0</v>
      </c>
      <c r="AL43" s="186">
        <f t="shared" si="5"/>
        <v>0</v>
      </c>
      <c r="AM43" s="100"/>
      <c r="AN43" s="29"/>
      <c r="AO43" s="29"/>
      <c r="AP43" s="62"/>
      <c r="AQ43" s="62"/>
      <c r="AR43" s="62"/>
    </row>
    <row r="44" spans="1:44" s="101" customFormat="1" ht="30" customHeight="1">
      <c r="A44" s="108">
        <v>36</v>
      </c>
      <c r="B44" s="122"/>
      <c r="C44" s="122"/>
      <c r="D44" s="122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41.25" customHeight="1">
      <c r="A45" s="206" t="s">
        <v>12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103">
        <f>SUM(AJ9:AJ44)</f>
        <v>9</v>
      </c>
      <c r="AK45" s="103">
        <f>SUM(AK9:AK44)</f>
        <v>13</v>
      </c>
      <c r="AL45" s="103">
        <f>SUM(AL9:AL44)</f>
        <v>6</v>
      </c>
      <c r="AM45" s="46"/>
      <c r="AN45" s="46"/>
      <c r="AO45" s="46"/>
    </row>
    <row r="46" spans="1:44" s="101" customFormat="1" ht="30" customHeight="1">
      <c r="A46" s="13"/>
      <c r="B46" s="13"/>
      <c r="C46" s="14"/>
      <c r="D46" s="14"/>
      <c r="E46" s="1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13"/>
      <c r="AK46" s="13"/>
      <c r="AL46" s="13"/>
      <c r="AM46" s="33"/>
      <c r="AN46" s="33"/>
      <c r="AO46" s="33"/>
    </row>
    <row r="47" spans="1:44" s="101" customFormat="1" ht="30" customHeight="1">
      <c r="A47" s="207" t="s">
        <v>13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8"/>
      <c r="AJ47" s="46" t="s">
        <v>14</v>
      </c>
      <c r="AK47" s="46" t="s">
        <v>15</v>
      </c>
      <c r="AL47" s="46" t="s">
        <v>16</v>
      </c>
      <c r="AM47" s="46" t="s">
        <v>17</v>
      </c>
      <c r="AN47" s="46" t="s">
        <v>18</v>
      </c>
      <c r="AO47" s="46" t="s">
        <v>19</v>
      </c>
      <c r="AP47" s="226"/>
      <c r="AQ47" s="199"/>
    </row>
    <row r="48" spans="1:44" s="101" customFormat="1" ht="30" customHeight="1">
      <c r="A48" s="103" t="s">
        <v>5</v>
      </c>
      <c r="B48" s="102"/>
      <c r="C48" s="201" t="s">
        <v>7</v>
      </c>
      <c r="D48" s="202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33" t="s">
        <v>24</v>
      </c>
      <c r="AO48" s="33" t="s">
        <v>25</v>
      </c>
      <c r="AP48" s="100"/>
      <c r="AQ48" s="100"/>
    </row>
    <row r="49" spans="1:43" s="101" customFormat="1" ht="30" customHeight="1">
      <c r="A49" s="103">
        <v>1</v>
      </c>
      <c r="B49" s="166" t="s">
        <v>197</v>
      </c>
      <c r="C49" s="167" t="s">
        <v>198</v>
      </c>
      <c r="D49" s="191" t="s">
        <v>77</v>
      </c>
      <c r="E49" s="113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 t="shared" ref="AM49:AM69" si="6">COUNTIF(H51:AL51,"CT")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100"/>
      <c r="AQ49" s="100"/>
    </row>
    <row r="50" spans="1:43" s="101" customFormat="1" ht="30" customHeight="1">
      <c r="A50" s="103">
        <v>2</v>
      </c>
      <c r="B50" s="176" t="s">
        <v>265</v>
      </c>
      <c r="C50" s="177" t="s">
        <v>266</v>
      </c>
      <c r="D50" s="192" t="s">
        <v>48</v>
      </c>
      <c r="E50" s="113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35">
        <f t="shared" ref="AJ50:AJ83" si="9">COUNTIF(E50:AI50,"BT")</f>
        <v>0</v>
      </c>
      <c r="AK50" s="35">
        <f t="shared" ref="AK50:AK83" si="10">COUNTIF(F50:AJ50,"D")</f>
        <v>0</v>
      </c>
      <c r="AL50" s="35">
        <f t="shared" ref="AL50:AL83" si="11">COUNTIF(G50:AK50,"ĐP")</f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0"/>
      <c r="AQ50" s="100"/>
    </row>
    <row r="51" spans="1:43" s="101" customFormat="1" ht="30" customHeight="1">
      <c r="A51" s="103">
        <v>3</v>
      </c>
      <c r="B51" s="166" t="s">
        <v>199</v>
      </c>
      <c r="C51" s="167" t="s">
        <v>200</v>
      </c>
      <c r="D51" s="191" t="s">
        <v>51</v>
      </c>
      <c r="E51" s="113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35">
        <f t="shared" si="9"/>
        <v>0</v>
      </c>
      <c r="AK51" s="35">
        <f t="shared" si="10"/>
        <v>0</v>
      </c>
      <c r="AL51" s="35">
        <f t="shared" si="11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0"/>
      <c r="AQ51" s="100"/>
    </row>
    <row r="52" spans="1:43" s="101" customFormat="1" ht="30" customHeight="1">
      <c r="A52" s="103">
        <v>4</v>
      </c>
      <c r="B52" s="166" t="s">
        <v>201</v>
      </c>
      <c r="C52" s="167" t="s">
        <v>202</v>
      </c>
      <c r="D52" s="191" t="s">
        <v>51</v>
      </c>
      <c r="E52" s="113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35">
        <f t="shared" si="9"/>
        <v>0</v>
      </c>
      <c r="AK52" s="35">
        <f t="shared" si="10"/>
        <v>0</v>
      </c>
      <c r="AL52" s="35">
        <f t="shared" si="11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0"/>
      <c r="AQ52" s="100"/>
    </row>
    <row r="53" spans="1:43" s="101" customFormat="1" ht="30" customHeight="1">
      <c r="A53" s="103">
        <v>5</v>
      </c>
      <c r="B53" s="166" t="s">
        <v>203</v>
      </c>
      <c r="C53" s="167" t="s">
        <v>204</v>
      </c>
      <c r="D53" s="191" t="s">
        <v>51</v>
      </c>
      <c r="E53" s="113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35">
        <f t="shared" si="9"/>
        <v>0</v>
      </c>
      <c r="AK53" s="35">
        <f t="shared" si="10"/>
        <v>0</v>
      </c>
      <c r="AL53" s="35">
        <f t="shared" si="11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0"/>
      <c r="AQ53" s="100"/>
    </row>
    <row r="54" spans="1:43" s="101" customFormat="1" ht="30" customHeight="1">
      <c r="A54" s="103">
        <v>6</v>
      </c>
      <c r="B54" s="166" t="s">
        <v>270</v>
      </c>
      <c r="C54" s="167" t="s">
        <v>50</v>
      </c>
      <c r="D54" s="191" t="s">
        <v>51</v>
      </c>
      <c r="E54" s="113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35">
        <f t="shared" si="9"/>
        <v>0</v>
      </c>
      <c r="AK54" s="35">
        <f t="shared" si="10"/>
        <v>0</v>
      </c>
      <c r="AL54" s="35">
        <f t="shared" si="11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0"/>
      <c r="AQ54" s="100"/>
    </row>
    <row r="55" spans="1:43" s="101" customFormat="1" ht="30" customHeight="1">
      <c r="A55" s="103">
        <v>7</v>
      </c>
      <c r="B55" s="166" t="s">
        <v>271</v>
      </c>
      <c r="C55" s="167" t="s">
        <v>178</v>
      </c>
      <c r="D55" s="191" t="s">
        <v>93</v>
      </c>
      <c r="E55" s="115"/>
      <c r="F55" s="116"/>
      <c r="G55" s="116"/>
      <c r="H55" s="116"/>
      <c r="I55" s="116"/>
      <c r="J55" s="116"/>
      <c r="K55" s="116"/>
      <c r="L55" s="114"/>
      <c r="M55" s="114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35">
        <f t="shared" si="9"/>
        <v>0</v>
      </c>
      <c r="AK55" s="35">
        <f t="shared" si="10"/>
        <v>0</v>
      </c>
      <c r="AL55" s="35">
        <f t="shared" si="11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0"/>
      <c r="AQ55" s="100"/>
    </row>
    <row r="56" spans="1:43" s="101" customFormat="1" ht="30" customHeight="1">
      <c r="A56" s="103">
        <v>8</v>
      </c>
      <c r="B56" s="166" t="s">
        <v>358</v>
      </c>
      <c r="C56" s="167" t="s">
        <v>359</v>
      </c>
      <c r="D56" s="191" t="s">
        <v>61</v>
      </c>
      <c r="E56" s="113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35">
        <f t="shared" si="9"/>
        <v>0</v>
      </c>
      <c r="AK56" s="35">
        <f t="shared" si="10"/>
        <v>0</v>
      </c>
      <c r="AL56" s="35">
        <f t="shared" si="11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0"/>
      <c r="AQ56" s="100"/>
    </row>
    <row r="57" spans="1:43" s="101" customFormat="1" ht="30" customHeight="1">
      <c r="A57" s="103">
        <v>9</v>
      </c>
      <c r="B57" s="166" t="s">
        <v>206</v>
      </c>
      <c r="C57" s="167" t="s">
        <v>107</v>
      </c>
      <c r="D57" s="191" t="s">
        <v>61</v>
      </c>
      <c r="E57" s="113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35">
        <f t="shared" si="9"/>
        <v>0</v>
      </c>
      <c r="AK57" s="35">
        <f t="shared" si="10"/>
        <v>0</v>
      </c>
      <c r="AL57" s="35">
        <f t="shared" si="11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0"/>
      <c r="AQ57" s="100"/>
    </row>
    <row r="58" spans="1:43" s="101" customFormat="1" ht="30" customHeight="1">
      <c r="A58" s="103">
        <v>10</v>
      </c>
      <c r="B58" s="166" t="s">
        <v>207</v>
      </c>
      <c r="C58" s="167" t="s">
        <v>79</v>
      </c>
      <c r="D58" s="191" t="s">
        <v>196</v>
      </c>
      <c r="E58" s="113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35">
        <f t="shared" si="9"/>
        <v>0</v>
      </c>
      <c r="AK58" s="35">
        <f t="shared" si="10"/>
        <v>0</v>
      </c>
      <c r="AL58" s="35">
        <f t="shared" si="11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3" s="101" customFormat="1" ht="30" customHeight="1">
      <c r="A59" s="103">
        <v>11</v>
      </c>
      <c r="B59" s="166" t="s">
        <v>195</v>
      </c>
      <c r="C59" s="167" t="s">
        <v>28</v>
      </c>
      <c r="D59" s="191" t="s">
        <v>196</v>
      </c>
      <c r="E59" s="113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35">
        <f t="shared" si="9"/>
        <v>0</v>
      </c>
      <c r="AK59" s="35">
        <f t="shared" si="10"/>
        <v>0</v>
      </c>
      <c r="AL59" s="35">
        <f t="shared" si="11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3" s="101" customFormat="1" ht="30" customHeight="1">
      <c r="A60" s="103">
        <v>12</v>
      </c>
      <c r="B60" s="178" t="s">
        <v>276</v>
      </c>
      <c r="C60" s="171" t="s">
        <v>277</v>
      </c>
      <c r="D60" s="172" t="s">
        <v>53</v>
      </c>
      <c r="E60" s="113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35">
        <f t="shared" si="9"/>
        <v>0</v>
      </c>
      <c r="AK60" s="35">
        <f t="shared" si="10"/>
        <v>0</v>
      </c>
      <c r="AL60" s="35">
        <f t="shared" si="11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26"/>
      <c r="AQ60" s="199"/>
    </row>
    <row r="61" spans="1:43" s="101" customFormat="1" ht="30" customHeight="1">
      <c r="A61" s="103">
        <v>13</v>
      </c>
      <c r="B61" s="166" t="s">
        <v>208</v>
      </c>
      <c r="C61" s="167" t="s">
        <v>209</v>
      </c>
      <c r="D61" s="191" t="s">
        <v>210</v>
      </c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83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35">
        <f t="shared" si="9"/>
        <v>0</v>
      </c>
      <c r="AK61" s="35">
        <f t="shared" si="10"/>
        <v>0</v>
      </c>
      <c r="AL61" s="35">
        <f t="shared" si="11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1" customFormat="1" ht="30" customHeight="1">
      <c r="A62" s="103">
        <v>14</v>
      </c>
      <c r="B62" s="166" t="s">
        <v>211</v>
      </c>
      <c r="C62" s="167" t="s">
        <v>28</v>
      </c>
      <c r="D62" s="191" t="s">
        <v>117</v>
      </c>
      <c r="E62" s="113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7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35">
        <f t="shared" si="9"/>
        <v>0</v>
      </c>
      <c r="AK62" s="35">
        <f t="shared" si="10"/>
        <v>0</v>
      </c>
      <c r="AL62" s="35">
        <f t="shared" si="11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1" customFormat="1" ht="30" customHeight="1">
      <c r="A63" s="103">
        <v>15</v>
      </c>
      <c r="B63" s="178" t="s">
        <v>280</v>
      </c>
      <c r="C63" s="171" t="s">
        <v>281</v>
      </c>
      <c r="D63" s="172" t="s">
        <v>118</v>
      </c>
      <c r="E63" s="113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35">
        <f t="shared" si="9"/>
        <v>0</v>
      </c>
      <c r="AK63" s="35">
        <f t="shared" si="10"/>
        <v>0</v>
      </c>
      <c r="AL63" s="35">
        <f t="shared" si="11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1" customFormat="1" ht="30" customHeight="1">
      <c r="A64" s="103">
        <v>16</v>
      </c>
      <c r="B64" s="166" t="s">
        <v>212</v>
      </c>
      <c r="C64" s="167" t="s">
        <v>213</v>
      </c>
      <c r="D64" s="191" t="s">
        <v>36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9"/>
        <v>0</v>
      </c>
      <c r="AK64" s="35">
        <f t="shared" si="10"/>
        <v>0</v>
      </c>
      <c r="AL64" s="35">
        <f t="shared" si="11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1" customFormat="1" ht="30" customHeight="1">
      <c r="A65" s="103">
        <v>17</v>
      </c>
      <c r="B65" s="166" t="s">
        <v>282</v>
      </c>
      <c r="C65" s="167" t="s">
        <v>283</v>
      </c>
      <c r="D65" s="191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9"/>
        <v>0</v>
      </c>
      <c r="AK65" s="35">
        <f t="shared" si="10"/>
        <v>0</v>
      </c>
      <c r="AL65" s="35">
        <f t="shared" si="11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1" customFormat="1" ht="30" customHeight="1">
      <c r="A66" s="103">
        <v>18</v>
      </c>
      <c r="B66" s="166" t="s">
        <v>214</v>
      </c>
      <c r="C66" s="167" t="s">
        <v>213</v>
      </c>
      <c r="D66" s="191" t="s">
        <v>66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9"/>
        <v>0</v>
      </c>
      <c r="AK66" s="35">
        <f t="shared" si="10"/>
        <v>0</v>
      </c>
      <c r="AL66" s="35">
        <f t="shared" si="11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1" customFormat="1" ht="30" customHeight="1">
      <c r="A67" s="103">
        <v>19</v>
      </c>
      <c r="B67" s="166" t="s">
        <v>285</v>
      </c>
      <c r="C67" s="167" t="s">
        <v>286</v>
      </c>
      <c r="D67" s="191" t="s">
        <v>66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9"/>
        <v>0</v>
      </c>
      <c r="AK67" s="35">
        <f t="shared" si="10"/>
        <v>0</v>
      </c>
      <c r="AL67" s="35">
        <f t="shared" si="11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1" customFormat="1" ht="30" customHeight="1">
      <c r="A68" s="103">
        <v>20</v>
      </c>
      <c r="B68" s="166" t="s">
        <v>289</v>
      </c>
      <c r="C68" s="167" t="s">
        <v>290</v>
      </c>
      <c r="D68" s="191" t="s">
        <v>291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9"/>
        <v>0</v>
      </c>
      <c r="AK68" s="35">
        <f t="shared" si="10"/>
        <v>0</v>
      </c>
      <c r="AL68" s="35">
        <f t="shared" si="11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1" customFormat="1" ht="30" customHeight="1">
      <c r="A69" s="103">
        <v>21</v>
      </c>
      <c r="B69" s="166" t="s">
        <v>294</v>
      </c>
      <c r="C69" s="167" t="s">
        <v>295</v>
      </c>
      <c r="D69" s="191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9"/>
        <v>0</v>
      </c>
      <c r="AK69" s="35">
        <f t="shared" si="10"/>
        <v>0</v>
      </c>
      <c r="AL69" s="35">
        <f t="shared" si="11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1" customFormat="1" ht="30" customHeight="1">
      <c r="A70" s="103">
        <v>22</v>
      </c>
      <c r="B70" s="166" t="s">
        <v>215</v>
      </c>
      <c r="C70" s="167" t="s">
        <v>216</v>
      </c>
      <c r="D70" s="191" t="s">
        <v>89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9"/>
        <v>0</v>
      </c>
      <c r="AK70" s="35">
        <f t="shared" si="10"/>
        <v>0</v>
      </c>
      <c r="AL70" s="35">
        <f t="shared" si="11"/>
        <v>0</v>
      </c>
      <c r="AM70" s="35">
        <f>COUNTIF(H76:AL76,"CT")</f>
        <v>0</v>
      </c>
      <c r="AN70" s="35">
        <f t="shared" si="7"/>
        <v>0</v>
      </c>
      <c r="AO70" s="35">
        <f t="shared" si="8"/>
        <v>0</v>
      </c>
    </row>
    <row r="71" spans="1:41" s="101" customFormat="1" ht="30" customHeight="1">
      <c r="A71" s="103">
        <v>23</v>
      </c>
      <c r="B71" s="166" t="s">
        <v>217</v>
      </c>
      <c r="C71" s="167" t="s">
        <v>218</v>
      </c>
      <c r="D71" s="191" t="s">
        <v>89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9"/>
        <v>0</v>
      </c>
      <c r="AK71" s="35">
        <f t="shared" si="10"/>
        <v>0</v>
      </c>
      <c r="AL71" s="35">
        <f t="shared" si="11"/>
        <v>0</v>
      </c>
      <c r="AM71" s="35">
        <f>COUNTIF(H77:AL77,"CT")</f>
        <v>0</v>
      </c>
      <c r="AN71" s="35">
        <f t="shared" si="7"/>
        <v>0</v>
      </c>
      <c r="AO71" s="35">
        <f t="shared" si="8"/>
        <v>0</v>
      </c>
    </row>
    <row r="72" spans="1:41" s="101" customFormat="1" ht="30" customHeight="1">
      <c r="A72" s="190">
        <v>24</v>
      </c>
      <c r="B72" s="166" t="s">
        <v>296</v>
      </c>
      <c r="C72" s="167" t="s">
        <v>81</v>
      </c>
      <c r="D72" s="191" t="s">
        <v>90</v>
      </c>
      <c r="E72" s="148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35">
        <f t="shared" ref="AJ72:AJ75" si="12">COUNTIF(E72:AI72,"BT")</f>
        <v>0</v>
      </c>
      <c r="AK72" s="35">
        <f t="shared" ref="AK72:AK75" si="13">COUNTIF(F72:AJ72,"D")</f>
        <v>0</v>
      </c>
      <c r="AL72" s="35">
        <f t="shared" ref="AL72:AL75" si="14">COUNTIF(G72:AK72,"ĐP")</f>
        <v>0</v>
      </c>
      <c r="AM72" s="35">
        <f t="shared" ref="AM72:AM75" si="15">COUNTIF(H78:AL78,"CT")</f>
        <v>0</v>
      </c>
      <c r="AN72" s="35">
        <f t="shared" ref="AN72:AN75" si="16">COUNTIF(I72:AM72,"HT")</f>
        <v>0</v>
      </c>
      <c r="AO72" s="35">
        <f t="shared" ref="AO72:AO75" si="17">COUNTIF(J72:AN72,"VK")</f>
        <v>0</v>
      </c>
    </row>
    <row r="73" spans="1:41" s="101" customFormat="1" ht="30" customHeight="1">
      <c r="A73" s="190">
        <v>25</v>
      </c>
      <c r="B73" s="178" t="s">
        <v>297</v>
      </c>
      <c r="C73" s="171" t="s">
        <v>298</v>
      </c>
      <c r="D73" s="172" t="s">
        <v>55</v>
      </c>
      <c r="E73" s="148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35">
        <f t="shared" si="12"/>
        <v>0</v>
      </c>
      <c r="AK73" s="35">
        <f t="shared" si="13"/>
        <v>0</v>
      </c>
      <c r="AL73" s="35">
        <f t="shared" si="14"/>
        <v>0</v>
      </c>
      <c r="AM73" s="35">
        <f t="shared" si="15"/>
        <v>0</v>
      </c>
      <c r="AN73" s="35">
        <f t="shared" si="16"/>
        <v>0</v>
      </c>
      <c r="AO73" s="35">
        <f t="shared" si="17"/>
        <v>0</v>
      </c>
    </row>
    <row r="74" spans="1:41" s="101" customFormat="1" ht="30" customHeight="1">
      <c r="A74" s="190">
        <v>26</v>
      </c>
      <c r="B74" s="178" t="s">
        <v>219</v>
      </c>
      <c r="C74" s="171" t="s">
        <v>220</v>
      </c>
      <c r="D74" s="172" t="s">
        <v>94</v>
      </c>
      <c r="E74" s="148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35">
        <f t="shared" si="12"/>
        <v>0</v>
      </c>
      <c r="AK74" s="35">
        <f t="shared" si="13"/>
        <v>0</v>
      </c>
      <c r="AL74" s="35">
        <f t="shared" si="14"/>
        <v>0</v>
      </c>
      <c r="AM74" s="35">
        <f t="shared" si="15"/>
        <v>0</v>
      </c>
      <c r="AN74" s="35">
        <f t="shared" si="16"/>
        <v>0</v>
      </c>
      <c r="AO74" s="35">
        <f t="shared" si="17"/>
        <v>0</v>
      </c>
    </row>
    <row r="75" spans="1:41" s="101" customFormat="1" ht="30" customHeight="1">
      <c r="A75" s="190">
        <v>27</v>
      </c>
      <c r="B75" s="178" t="s">
        <v>221</v>
      </c>
      <c r="C75" s="171" t="s">
        <v>222</v>
      </c>
      <c r="D75" s="172" t="s">
        <v>223</v>
      </c>
      <c r="E75" s="148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35">
        <f t="shared" si="12"/>
        <v>0</v>
      </c>
      <c r="AK75" s="35">
        <f t="shared" si="13"/>
        <v>0</v>
      </c>
      <c r="AL75" s="35">
        <f t="shared" si="14"/>
        <v>0</v>
      </c>
      <c r="AM75" s="35">
        <f t="shared" si="15"/>
        <v>0</v>
      </c>
      <c r="AN75" s="35">
        <f t="shared" si="16"/>
        <v>0</v>
      </c>
      <c r="AO75" s="35">
        <f t="shared" si="17"/>
        <v>0</v>
      </c>
    </row>
    <row r="76" spans="1:41" s="101" customFormat="1" ht="30" customHeight="1">
      <c r="A76" s="190">
        <v>28</v>
      </c>
      <c r="B76" s="178" t="s">
        <v>855</v>
      </c>
      <c r="C76" s="171" t="s">
        <v>50</v>
      </c>
      <c r="D76" s="172" t="s">
        <v>11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9"/>
        <v>0</v>
      </c>
      <c r="AK76" s="35">
        <f t="shared" si="10"/>
        <v>0</v>
      </c>
      <c r="AL76" s="35">
        <f t="shared" si="11"/>
        <v>0</v>
      </c>
      <c r="AM76" s="35">
        <f t="shared" ref="AM76:AM81" si="18">COUNTIF(H78:AL78,"CT")</f>
        <v>0</v>
      </c>
      <c r="AN76" s="35">
        <f t="shared" si="7"/>
        <v>0</v>
      </c>
      <c r="AO76" s="35">
        <f t="shared" si="8"/>
        <v>0</v>
      </c>
    </row>
    <row r="77" spans="1:41" s="101" customFormat="1" ht="30" customHeight="1">
      <c r="A77" s="190">
        <v>29</v>
      </c>
      <c r="B77" s="178" t="s">
        <v>856</v>
      </c>
      <c r="C77" s="171" t="s">
        <v>857</v>
      </c>
      <c r="D77" s="172" t="s">
        <v>11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9"/>
        <v>0</v>
      </c>
      <c r="AK77" s="35">
        <f t="shared" si="10"/>
        <v>0</v>
      </c>
      <c r="AL77" s="35">
        <f t="shared" si="11"/>
        <v>0</v>
      </c>
      <c r="AM77" s="35">
        <f t="shared" si="18"/>
        <v>0</v>
      </c>
      <c r="AN77" s="35">
        <f t="shared" si="7"/>
        <v>0</v>
      </c>
      <c r="AO77" s="35">
        <f t="shared" si="8"/>
        <v>0</v>
      </c>
    </row>
    <row r="78" spans="1:41" s="101" customFormat="1" ht="30" customHeight="1">
      <c r="A78" s="190">
        <v>30</v>
      </c>
      <c r="B78" s="178" t="s">
        <v>858</v>
      </c>
      <c r="C78" s="171" t="s">
        <v>688</v>
      </c>
      <c r="D78" s="172" t="s">
        <v>859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9"/>
        <v>0</v>
      </c>
      <c r="AK78" s="35">
        <f t="shared" si="10"/>
        <v>0</v>
      </c>
      <c r="AL78" s="35">
        <f t="shared" si="11"/>
        <v>0</v>
      </c>
      <c r="AM78" s="35">
        <f t="shared" si="18"/>
        <v>0</v>
      </c>
      <c r="AN78" s="35">
        <f t="shared" si="7"/>
        <v>0</v>
      </c>
      <c r="AO78" s="35">
        <f t="shared" si="8"/>
        <v>0</v>
      </c>
    </row>
    <row r="79" spans="1:41" s="101" customFormat="1" ht="30.75" customHeight="1">
      <c r="A79" s="190">
        <v>31</v>
      </c>
      <c r="B79" s="178" t="s">
        <v>860</v>
      </c>
      <c r="C79" s="171" t="s">
        <v>861</v>
      </c>
      <c r="D79" s="172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9"/>
        <v>0</v>
      </c>
      <c r="AK79" s="35">
        <f t="shared" si="10"/>
        <v>0</v>
      </c>
      <c r="AL79" s="35">
        <f t="shared" si="11"/>
        <v>0</v>
      </c>
      <c r="AM79" s="35">
        <f t="shared" si="18"/>
        <v>0</v>
      </c>
      <c r="AN79" s="35">
        <f t="shared" si="7"/>
        <v>0</v>
      </c>
      <c r="AO79" s="35">
        <f t="shared" si="8"/>
        <v>0</v>
      </c>
    </row>
    <row r="80" spans="1:41" s="101" customFormat="1" ht="30.75" customHeight="1">
      <c r="A80" s="190">
        <v>32</v>
      </c>
      <c r="B80" s="178" t="s">
        <v>862</v>
      </c>
      <c r="C80" s="171" t="s">
        <v>73</v>
      </c>
      <c r="D80" s="172" t="s">
        <v>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9"/>
        <v>0</v>
      </c>
      <c r="AK80" s="35">
        <f t="shared" si="10"/>
        <v>0</v>
      </c>
      <c r="AL80" s="35">
        <f t="shared" si="11"/>
        <v>0</v>
      </c>
      <c r="AM80" s="35">
        <f t="shared" si="18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190">
        <v>33</v>
      </c>
      <c r="B81" s="178" t="s">
        <v>863</v>
      </c>
      <c r="C81" s="171" t="s">
        <v>864</v>
      </c>
      <c r="D81" s="172" t="s">
        <v>185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9"/>
        <v>0</v>
      </c>
      <c r="AK81" s="35">
        <f t="shared" si="10"/>
        <v>0</v>
      </c>
      <c r="AL81" s="35">
        <f t="shared" si="11"/>
        <v>0</v>
      </c>
      <c r="AM81" s="35">
        <f t="shared" si="18"/>
        <v>0</v>
      </c>
      <c r="AN81" s="35">
        <f t="shared" si="7"/>
        <v>0</v>
      </c>
      <c r="AO81" s="35">
        <f t="shared" si="8"/>
        <v>0</v>
      </c>
    </row>
    <row r="82" spans="1:41" ht="27" customHeight="1">
      <c r="A82" s="190">
        <v>34</v>
      </c>
      <c r="B82" s="178" t="s">
        <v>305</v>
      </c>
      <c r="C82" s="171" t="s">
        <v>290</v>
      </c>
      <c r="D82" s="172" t="s">
        <v>91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ref="AM82:AM83" si="19">COUNTIF(H84:AL84,"CT")</f>
        <v>0</v>
      </c>
      <c r="AN82" s="35">
        <f t="shared" ref="AN82:AN83" si="20">COUNTIF(I82:AM82,"HT")</f>
        <v>0</v>
      </c>
      <c r="AO82" s="35">
        <f t="shared" ref="AO82:AO83" si="21">COUNTIF(J82:AN82,"VK")</f>
        <v>0</v>
      </c>
    </row>
    <row r="83" spans="1:41" ht="36" customHeight="1">
      <c r="A83" s="190">
        <v>35</v>
      </c>
      <c r="B83" s="178" t="s">
        <v>307</v>
      </c>
      <c r="C83" s="171" t="s">
        <v>125</v>
      </c>
      <c r="D83" s="172" t="s">
        <v>262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9"/>
        <v>0</v>
      </c>
      <c r="AN83" s="35">
        <f t="shared" si="20"/>
        <v>0</v>
      </c>
      <c r="AO83" s="35">
        <f t="shared" si="21"/>
        <v>0</v>
      </c>
    </row>
    <row r="84" spans="1:41" ht="15.75" customHeight="1">
      <c r="A84" s="206" t="s">
        <v>12</v>
      </c>
      <c r="B84" s="206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103">
        <f>SUM(AJ49:AJ83)</f>
        <v>0</v>
      </c>
      <c r="AK84" s="103">
        <f>SUM(AK49:AK83)</f>
        <v>0</v>
      </c>
      <c r="AL84" s="103">
        <f>SUM(AL49:AL83)</f>
        <v>0</v>
      </c>
    </row>
    <row r="85" spans="1:41" ht="15.75" customHeight="1">
      <c r="A85" s="29"/>
      <c r="B85" s="29"/>
      <c r="C85" s="209"/>
      <c r="D85" s="209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10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10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09"/>
      <c r="D88" s="209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09"/>
      <c r="D89" s="209"/>
      <c r="E89" s="209"/>
      <c r="F89" s="209"/>
      <c r="G89" s="209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09"/>
      <c r="D90" s="209"/>
      <c r="E90" s="209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09"/>
      <c r="D91" s="209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0:E90"/>
    <mergeCell ref="C91:D91"/>
    <mergeCell ref="C89:G89"/>
    <mergeCell ref="C48:D48"/>
    <mergeCell ref="AP47:AQ47"/>
    <mergeCell ref="AP60:AQ60"/>
    <mergeCell ref="A84:AI84"/>
    <mergeCell ref="C85:D85"/>
    <mergeCell ref="C88:D8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7" zoomScale="55" zoomScaleNormal="55" workbookViewId="0">
      <selection activeCell="X32" sqref="X32"/>
    </sheetView>
  </sheetViews>
  <sheetFormatPr defaultColWidth="9.375" defaultRowHeight="15.6"/>
  <cols>
    <col min="1" max="1" width="8.625" style="62" customWidth="1"/>
    <col min="2" max="2" width="26.875" style="62" customWidth="1"/>
    <col min="3" max="3" width="29.625" style="62" customWidth="1"/>
    <col min="4" max="4" width="11.625" style="62" customWidth="1"/>
    <col min="5" max="35" width="7" style="62" customWidth="1"/>
    <col min="36" max="38" width="8.375" style="62" customWidth="1"/>
    <col min="39" max="39" width="10.875" style="62" customWidth="1"/>
    <col min="40" max="40" width="12.125" style="62" customWidth="1"/>
    <col min="41" max="41" width="10.875" style="62" customWidth="1"/>
    <col min="42" max="16384" width="9.375" style="62"/>
  </cols>
  <sheetData>
    <row r="1" spans="1:42" ht="24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199" t="s">
        <v>1</v>
      </c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</row>
    <row r="2" spans="1:42" ht="22.5" customHeight="1">
      <c r="A2" s="199" t="s">
        <v>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 t="s">
        <v>3</v>
      </c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199" t="s">
        <v>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</row>
    <row r="5" spans="1:42">
      <c r="A5" s="199" t="s">
        <v>429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00" t="s">
        <v>140</v>
      </c>
      <c r="AG6" s="200"/>
      <c r="AH6" s="200"/>
      <c r="AI6" s="200"/>
      <c r="AJ6" s="200"/>
      <c r="AK6" s="200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01" t="s">
        <v>7</v>
      </c>
      <c r="D8" s="20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8"/>
      <c r="AN8" s="118"/>
      <c r="AO8" s="118"/>
      <c r="AP8" s="118"/>
    </row>
    <row r="9" spans="1:42" s="93" customFormat="1" ht="30" customHeight="1">
      <c r="A9" s="82">
        <v>1</v>
      </c>
      <c r="B9" s="173" t="s">
        <v>263</v>
      </c>
      <c r="C9" s="174" t="s">
        <v>264</v>
      </c>
      <c r="D9" s="175" t="s">
        <v>47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23"/>
      <c r="Q9" s="143"/>
      <c r="R9" s="143" t="s">
        <v>8</v>
      </c>
      <c r="S9" s="143" t="s">
        <v>8</v>
      </c>
      <c r="T9" s="143"/>
      <c r="U9" s="143"/>
      <c r="V9" s="143"/>
      <c r="W9" s="143" t="s">
        <v>8</v>
      </c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82">
        <f>COUNTIF(E9:AI9,"K")+2*COUNTIF(E9:AI9,"2K")+COUNTIF(E9:AI9,"TK")+COUNTIF(E9:AI9,"KT")</f>
        <v>3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19"/>
      <c r="AN9" s="120"/>
      <c r="AO9" s="121"/>
      <c r="AP9" s="118"/>
    </row>
    <row r="10" spans="1:42" s="101" customFormat="1" ht="30" customHeight="1">
      <c r="A10" s="82">
        <v>2</v>
      </c>
      <c r="B10" s="193" t="s">
        <v>224</v>
      </c>
      <c r="C10" s="167" t="s">
        <v>76</v>
      </c>
      <c r="D10" s="191" t="s">
        <v>77</v>
      </c>
      <c r="E10" s="142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2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1"/>
      <c r="AN10" s="121"/>
      <c r="AO10" s="121"/>
      <c r="AP10" s="118"/>
    </row>
    <row r="11" spans="1:42" s="93" customFormat="1" ht="30" customHeight="1">
      <c r="A11" s="82">
        <v>3</v>
      </c>
      <c r="B11" s="194" t="s">
        <v>363</v>
      </c>
      <c r="C11" s="179" t="s">
        <v>40</v>
      </c>
      <c r="D11" s="180" t="s">
        <v>48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2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1"/>
      <c r="AN11" s="121"/>
      <c r="AO11" s="121"/>
      <c r="AP11" s="118"/>
    </row>
    <row r="12" spans="1:42" s="101" customFormat="1" ht="30" customHeight="1">
      <c r="A12" s="103">
        <v>4</v>
      </c>
      <c r="B12" s="193" t="s">
        <v>267</v>
      </c>
      <c r="C12" s="167" t="s">
        <v>268</v>
      </c>
      <c r="D12" s="191" t="s">
        <v>269</v>
      </c>
      <c r="E12" s="142"/>
      <c r="F12" s="143"/>
      <c r="G12" s="143"/>
      <c r="H12" s="143"/>
      <c r="I12" s="143"/>
      <c r="J12" s="143"/>
      <c r="K12" s="143"/>
      <c r="L12" s="143"/>
      <c r="M12" s="143"/>
      <c r="N12" s="143"/>
      <c r="O12" s="145"/>
      <c r="P12" s="12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1"/>
      <c r="AN12" s="121"/>
      <c r="AO12" s="121"/>
      <c r="AP12" s="118"/>
    </row>
    <row r="13" spans="1:42" s="101" customFormat="1" ht="30" customHeight="1">
      <c r="A13" s="103">
        <v>5</v>
      </c>
      <c r="B13" s="170" t="s">
        <v>225</v>
      </c>
      <c r="C13" s="171" t="s">
        <v>226</v>
      </c>
      <c r="D13" s="172" t="s">
        <v>51</v>
      </c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23"/>
      <c r="Q13" s="143"/>
      <c r="R13" s="143"/>
      <c r="S13" s="143"/>
      <c r="T13" s="143"/>
      <c r="U13" s="143"/>
      <c r="V13" s="143"/>
      <c r="W13" s="143"/>
      <c r="X13" s="143" t="s">
        <v>9</v>
      </c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82">
        <f t="shared" si="2"/>
        <v>0</v>
      </c>
      <c r="AK13" s="82">
        <f t="shared" si="0"/>
        <v>1</v>
      </c>
      <c r="AL13" s="82">
        <f t="shared" si="1"/>
        <v>0</v>
      </c>
      <c r="AM13" s="121"/>
      <c r="AN13" s="121"/>
      <c r="AO13" s="121"/>
      <c r="AP13" s="118"/>
    </row>
    <row r="14" spans="1:42" s="101" customFormat="1" ht="30" customHeight="1">
      <c r="A14" s="103">
        <v>6</v>
      </c>
      <c r="B14" s="170" t="s">
        <v>205</v>
      </c>
      <c r="C14" s="171" t="s">
        <v>120</v>
      </c>
      <c r="D14" s="172" t="s">
        <v>43</v>
      </c>
      <c r="E14" s="142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23"/>
      <c r="Q14" s="143" t="s">
        <v>8</v>
      </c>
      <c r="R14" s="143" t="s">
        <v>8</v>
      </c>
      <c r="S14" s="143"/>
      <c r="T14" s="143"/>
      <c r="U14" s="143"/>
      <c r="V14" s="143"/>
      <c r="W14" s="143" t="s">
        <v>10</v>
      </c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82">
        <f t="shared" si="2"/>
        <v>2</v>
      </c>
      <c r="AK14" s="82">
        <f t="shared" si="0"/>
        <v>0</v>
      </c>
      <c r="AL14" s="82">
        <f t="shared" si="1"/>
        <v>1</v>
      </c>
      <c r="AM14" s="121"/>
      <c r="AN14" s="121"/>
      <c r="AO14" s="121"/>
      <c r="AP14" s="118"/>
    </row>
    <row r="15" spans="1:42" s="101" customFormat="1" ht="30" customHeight="1">
      <c r="A15" s="103">
        <v>7</v>
      </c>
      <c r="B15" s="170" t="s">
        <v>227</v>
      </c>
      <c r="C15" s="171" t="s">
        <v>228</v>
      </c>
      <c r="D15" s="172" t="s">
        <v>93</v>
      </c>
      <c r="E15" s="144"/>
      <c r="F15" s="145"/>
      <c r="G15" s="145"/>
      <c r="H15" s="145"/>
      <c r="I15" s="145"/>
      <c r="J15" s="145"/>
      <c r="K15" s="145"/>
      <c r="L15" s="143"/>
      <c r="M15" s="143"/>
      <c r="N15" s="145"/>
      <c r="O15" s="143"/>
      <c r="P15" s="123"/>
      <c r="Q15" s="145"/>
      <c r="R15" s="145"/>
      <c r="S15" s="145"/>
      <c r="T15" s="145"/>
      <c r="U15" s="145"/>
      <c r="V15" s="145"/>
      <c r="W15" s="145" t="s">
        <v>10</v>
      </c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03">
        <f t="shared" si="2"/>
        <v>0</v>
      </c>
      <c r="AK15" s="103">
        <f t="shared" si="0"/>
        <v>0</v>
      </c>
      <c r="AL15" s="103">
        <f t="shared" si="1"/>
        <v>1</v>
      </c>
      <c r="AM15" s="100"/>
      <c r="AN15" s="100"/>
      <c r="AO15" s="100"/>
    </row>
    <row r="16" spans="1:42" s="101" customFormat="1" ht="30" customHeight="1">
      <c r="A16" s="103">
        <v>8</v>
      </c>
      <c r="B16" s="170" t="s">
        <v>229</v>
      </c>
      <c r="C16" s="171" t="s">
        <v>230</v>
      </c>
      <c r="D16" s="172" t="s">
        <v>35</v>
      </c>
      <c r="E16" s="142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2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70" t="s">
        <v>272</v>
      </c>
      <c r="C17" s="171" t="s">
        <v>273</v>
      </c>
      <c r="D17" s="172" t="s">
        <v>52</v>
      </c>
      <c r="E17" s="142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23"/>
      <c r="Q17" s="143"/>
      <c r="R17" s="143" t="s">
        <v>8</v>
      </c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03">
        <f t="shared" si="2"/>
        <v>1</v>
      </c>
      <c r="AK17" s="103">
        <f t="shared" si="0"/>
        <v>0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70" t="s">
        <v>231</v>
      </c>
      <c r="C18" s="171" t="s">
        <v>232</v>
      </c>
      <c r="D18" s="172" t="s">
        <v>59</v>
      </c>
      <c r="E18" s="142"/>
      <c r="F18" s="143"/>
      <c r="G18" s="143"/>
      <c r="H18" s="143"/>
      <c r="I18" s="143"/>
      <c r="J18" s="143"/>
      <c r="K18" s="143"/>
      <c r="L18" s="143"/>
      <c r="M18" s="143"/>
      <c r="N18" s="143"/>
      <c r="O18" s="146"/>
      <c r="P18" s="123"/>
      <c r="Q18" s="143" t="s">
        <v>8</v>
      </c>
      <c r="R18" s="143"/>
      <c r="S18" s="143"/>
      <c r="T18" s="143"/>
      <c r="U18" s="143"/>
      <c r="V18" s="143"/>
      <c r="W18" s="143" t="s">
        <v>10</v>
      </c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03">
        <f t="shared" si="2"/>
        <v>1</v>
      </c>
      <c r="AK18" s="103">
        <f t="shared" si="0"/>
        <v>0</v>
      </c>
      <c r="AL18" s="103">
        <f t="shared" si="1"/>
        <v>1</v>
      </c>
      <c r="AM18" s="100"/>
      <c r="AN18" s="100"/>
      <c r="AO18" s="100"/>
    </row>
    <row r="19" spans="1:41" s="101" customFormat="1" ht="30" customHeight="1">
      <c r="A19" s="103">
        <v>11</v>
      </c>
      <c r="B19" s="170" t="s">
        <v>233</v>
      </c>
      <c r="C19" s="171" t="s">
        <v>234</v>
      </c>
      <c r="D19" s="172" t="s">
        <v>85</v>
      </c>
      <c r="E19" s="142"/>
      <c r="F19" s="143"/>
      <c r="G19" s="143"/>
      <c r="H19" s="143"/>
      <c r="I19" s="143"/>
      <c r="J19" s="143"/>
      <c r="K19" s="143"/>
      <c r="L19" s="143"/>
      <c r="M19" s="143"/>
      <c r="N19" s="143"/>
      <c r="O19" s="146"/>
      <c r="P19" s="123"/>
      <c r="Q19" s="143"/>
      <c r="R19" s="143" t="s">
        <v>9</v>
      </c>
      <c r="S19" s="143" t="s">
        <v>9</v>
      </c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03">
        <f t="shared" si="2"/>
        <v>0</v>
      </c>
      <c r="AK19" s="103">
        <f t="shared" si="0"/>
        <v>2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3">
        <v>12</v>
      </c>
      <c r="B20" s="193" t="s">
        <v>237</v>
      </c>
      <c r="C20" s="167" t="s">
        <v>45</v>
      </c>
      <c r="D20" s="191" t="s">
        <v>87</v>
      </c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23"/>
      <c r="Q20" s="143" t="s">
        <v>9</v>
      </c>
      <c r="R20" s="143"/>
      <c r="S20" s="143"/>
      <c r="T20" s="143"/>
      <c r="U20" s="143"/>
      <c r="V20" s="143"/>
      <c r="W20" s="143" t="s">
        <v>10</v>
      </c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03">
        <f t="shared" si="2"/>
        <v>0</v>
      </c>
      <c r="AK20" s="103">
        <f t="shared" si="0"/>
        <v>1</v>
      </c>
      <c r="AL20" s="103">
        <f t="shared" si="1"/>
        <v>1</v>
      </c>
      <c r="AM20" s="100"/>
      <c r="AN20" s="100"/>
      <c r="AO20" s="100"/>
    </row>
    <row r="21" spans="1:41" s="101" customFormat="1" ht="30" customHeight="1">
      <c r="A21" s="103">
        <v>13</v>
      </c>
      <c r="B21" s="170" t="s">
        <v>235</v>
      </c>
      <c r="C21" s="171" t="s">
        <v>236</v>
      </c>
      <c r="D21" s="172" t="s">
        <v>87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9"/>
      <c r="P21" s="123"/>
      <c r="Q21" s="146"/>
      <c r="R21" s="146"/>
      <c r="S21" s="146"/>
      <c r="T21" s="146"/>
      <c r="U21" s="146"/>
      <c r="V21" s="146"/>
      <c r="W21" s="147"/>
      <c r="X21" s="146" t="s">
        <v>9</v>
      </c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03">
        <f t="shared" si="2"/>
        <v>0</v>
      </c>
      <c r="AK21" s="103">
        <f t="shared" si="0"/>
        <v>1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70" t="s">
        <v>274</v>
      </c>
      <c r="C22" s="171" t="s">
        <v>275</v>
      </c>
      <c r="D22" s="172" t="s">
        <v>53</v>
      </c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9"/>
      <c r="P22" s="123"/>
      <c r="Q22" s="143"/>
      <c r="R22" s="143"/>
      <c r="S22" s="146"/>
      <c r="T22" s="143"/>
      <c r="U22" s="143"/>
      <c r="V22" s="143"/>
      <c r="W22" s="143" t="s">
        <v>10</v>
      </c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03">
        <f t="shared" si="2"/>
        <v>0</v>
      </c>
      <c r="AK22" s="103">
        <f t="shared" si="0"/>
        <v>0</v>
      </c>
      <c r="AL22" s="103">
        <f t="shared" si="1"/>
        <v>1</v>
      </c>
      <c r="AM22" s="226"/>
      <c r="AN22" s="199"/>
      <c r="AO22" s="100"/>
    </row>
    <row r="23" spans="1:41" s="101" customFormat="1" ht="30" customHeight="1">
      <c r="A23" s="103">
        <v>15</v>
      </c>
      <c r="B23" s="170" t="s">
        <v>238</v>
      </c>
      <c r="C23" s="171" t="s">
        <v>239</v>
      </c>
      <c r="D23" s="172" t="s">
        <v>114</v>
      </c>
      <c r="E23" s="142"/>
      <c r="F23" s="143"/>
      <c r="G23" s="143"/>
      <c r="H23" s="143"/>
      <c r="I23" s="143"/>
      <c r="J23" s="143"/>
      <c r="K23" s="143"/>
      <c r="L23" s="143"/>
      <c r="M23" s="143"/>
      <c r="N23" s="143"/>
      <c r="O23" s="149"/>
      <c r="P23" s="123" t="s">
        <v>9</v>
      </c>
      <c r="Q23" s="143"/>
      <c r="R23" s="143" t="s">
        <v>8</v>
      </c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03">
        <f t="shared" si="2"/>
        <v>1</v>
      </c>
      <c r="AK23" s="103">
        <f t="shared" si="0"/>
        <v>1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70" t="s">
        <v>278</v>
      </c>
      <c r="C24" s="171" t="s">
        <v>279</v>
      </c>
      <c r="D24" s="172" t="s">
        <v>114</v>
      </c>
      <c r="E24" s="148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23"/>
      <c r="Q24" s="149"/>
      <c r="R24" s="149" t="s">
        <v>8</v>
      </c>
      <c r="S24" s="149" t="s">
        <v>8</v>
      </c>
      <c r="T24" s="149"/>
      <c r="U24" s="149" t="s">
        <v>8</v>
      </c>
      <c r="V24" s="149"/>
      <c r="W24" s="149" t="s">
        <v>8</v>
      </c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03">
        <f t="shared" si="2"/>
        <v>4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03">
        <v>17</v>
      </c>
      <c r="B25" s="170" t="s">
        <v>360</v>
      </c>
      <c r="C25" s="154" t="s">
        <v>361</v>
      </c>
      <c r="D25" s="172" t="s">
        <v>117</v>
      </c>
      <c r="E25" s="148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23"/>
      <c r="Q25" s="149" t="s">
        <v>8</v>
      </c>
      <c r="R25" s="149" t="s">
        <v>8</v>
      </c>
      <c r="S25" s="149"/>
      <c r="T25" s="149"/>
      <c r="U25" s="149" t="s">
        <v>8</v>
      </c>
      <c r="V25" s="149"/>
      <c r="W25" s="149" t="s">
        <v>10</v>
      </c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03">
        <f t="shared" si="2"/>
        <v>3</v>
      </c>
      <c r="AK25" s="103">
        <f t="shared" si="0"/>
        <v>0</v>
      </c>
      <c r="AL25" s="103">
        <f t="shared" si="1"/>
        <v>1</v>
      </c>
      <c r="AM25" s="100"/>
      <c r="AN25" s="100"/>
      <c r="AO25" s="100"/>
    </row>
    <row r="26" spans="1:41" s="101" customFormat="1" ht="30" customHeight="1">
      <c r="A26" s="103">
        <v>18</v>
      </c>
      <c r="B26" s="170" t="s">
        <v>240</v>
      </c>
      <c r="C26" s="171" t="s">
        <v>241</v>
      </c>
      <c r="D26" s="172" t="s">
        <v>242</v>
      </c>
      <c r="E26" s="148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23"/>
      <c r="Q26" s="149"/>
      <c r="R26" s="149"/>
      <c r="S26" s="149"/>
      <c r="T26" s="149"/>
      <c r="U26" s="149" t="s">
        <v>8</v>
      </c>
      <c r="V26" s="149"/>
      <c r="W26" s="149" t="s">
        <v>10</v>
      </c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03">
        <f t="shared" si="2"/>
        <v>1</v>
      </c>
      <c r="AK26" s="103">
        <f t="shared" si="0"/>
        <v>0</v>
      </c>
      <c r="AL26" s="103">
        <f t="shared" si="1"/>
        <v>1</v>
      </c>
      <c r="AM26" s="100"/>
      <c r="AN26" s="100"/>
      <c r="AO26" s="100"/>
    </row>
    <row r="27" spans="1:41" s="101" customFormat="1" ht="30" customHeight="1">
      <c r="A27" s="103">
        <v>19</v>
      </c>
      <c r="B27" s="170" t="s">
        <v>243</v>
      </c>
      <c r="C27" s="171" t="s">
        <v>244</v>
      </c>
      <c r="D27" s="172" t="s">
        <v>118</v>
      </c>
      <c r="E27" s="148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23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3">
        <v>20</v>
      </c>
      <c r="B28" s="170" t="s">
        <v>245</v>
      </c>
      <c r="C28" s="154" t="s">
        <v>246</v>
      </c>
      <c r="D28" s="172" t="s">
        <v>247</v>
      </c>
      <c r="E28" s="148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23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70" t="s">
        <v>248</v>
      </c>
      <c r="C29" s="154" t="s">
        <v>249</v>
      </c>
      <c r="D29" s="155" t="s">
        <v>250</v>
      </c>
      <c r="E29" s="148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23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03">
        <f t="shared" si="2"/>
        <v>0</v>
      </c>
      <c r="AK29" s="103">
        <f t="shared" si="0"/>
        <v>0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3">
        <v>22</v>
      </c>
      <c r="B30" s="170" t="s">
        <v>287</v>
      </c>
      <c r="C30" s="171" t="s">
        <v>60</v>
      </c>
      <c r="D30" s="172" t="s">
        <v>288</v>
      </c>
      <c r="E30" s="148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23"/>
      <c r="Q30" s="149"/>
      <c r="R30" s="149" t="s">
        <v>8</v>
      </c>
      <c r="S30" s="149" t="s">
        <v>8</v>
      </c>
      <c r="T30" s="149"/>
      <c r="U30" s="149"/>
      <c r="V30" s="149"/>
      <c r="W30" s="149" t="s">
        <v>8</v>
      </c>
      <c r="X30" s="149" t="s">
        <v>8</v>
      </c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03">
        <f t="shared" si="2"/>
        <v>4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3">
        <v>23</v>
      </c>
      <c r="B31" s="170" t="s">
        <v>251</v>
      </c>
      <c r="C31" s="171" t="s">
        <v>252</v>
      </c>
      <c r="D31" s="172" t="s">
        <v>69</v>
      </c>
      <c r="E31" s="148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23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70" t="s">
        <v>292</v>
      </c>
      <c r="C32" s="171" t="s">
        <v>293</v>
      </c>
      <c r="D32" s="172" t="s">
        <v>32</v>
      </c>
      <c r="E32" s="148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23"/>
      <c r="Q32" s="149"/>
      <c r="R32" s="149" t="s">
        <v>8</v>
      </c>
      <c r="S32" s="149"/>
      <c r="T32" s="149"/>
      <c r="U32" s="149"/>
      <c r="V32" s="149"/>
      <c r="W32" s="149" t="s">
        <v>8</v>
      </c>
      <c r="X32" s="149" t="s">
        <v>8</v>
      </c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03">
        <f t="shared" si="2"/>
        <v>3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70" t="s">
        <v>253</v>
      </c>
      <c r="C33" s="171" t="s">
        <v>121</v>
      </c>
      <c r="D33" s="172" t="s">
        <v>89</v>
      </c>
      <c r="E33" s="14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23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1" s="101" customFormat="1" ht="30" customHeight="1">
      <c r="A34" s="103">
        <v>26</v>
      </c>
      <c r="B34" s="170" t="s">
        <v>299</v>
      </c>
      <c r="C34" s="171" t="s">
        <v>300</v>
      </c>
      <c r="D34" s="172" t="s">
        <v>11</v>
      </c>
      <c r="E34" s="148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23"/>
      <c r="Q34" s="149"/>
      <c r="R34" s="149" t="s">
        <v>8</v>
      </c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03">
        <f t="shared" si="2"/>
        <v>1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70" t="s">
        <v>254</v>
      </c>
      <c r="C35" s="171" t="s">
        <v>255</v>
      </c>
      <c r="D35" s="172" t="s">
        <v>11</v>
      </c>
      <c r="E35" s="148"/>
      <c r="F35" s="149"/>
      <c r="G35" s="149"/>
      <c r="H35" s="149"/>
      <c r="I35" s="149"/>
      <c r="J35" s="149"/>
      <c r="K35" s="149"/>
      <c r="L35" s="149"/>
      <c r="M35" s="149"/>
      <c r="N35" s="149"/>
      <c r="O35" s="10"/>
      <c r="P35" s="123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70" t="s">
        <v>256</v>
      </c>
      <c r="C36" s="171" t="s">
        <v>40</v>
      </c>
      <c r="D36" s="172" t="s">
        <v>72</v>
      </c>
      <c r="E36" s="148"/>
      <c r="F36" s="149"/>
      <c r="G36" s="149"/>
      <c r="H36" s="149"/>
      <c r="I36" s="149"/>
      <c r="J36" s="149"/>
      <c r="K36" s="149"/>
      <c r="L36" s="149"/>
      <c r="M36" s="149"/>
      <c r="N36" s="149"/>
      <c r="O36" s="10"/>
      <c r="P36" s="123"/>
      <c r="Q36" s="149" t="s">
        <v>8</v>
      </c>
      <c r="R36" s="149" t="s">
        <v>8</v>
      </c>
      <c r="S36" s="149"/>
      <c r="T36" s="149"/>
      <c r="U36" s="149" t="s">
        <v>8</v>
      </c>
      <c r="V36" s="149"/>
      <c r="W36" s="149" t="s">
        <v>10</v>
      </c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03">
        <f t="shared" si="2"/>
        <v>3</v>
      </c>
      <c r="AK36" s="103">
        <f t="shared" si="0"/>
        <v>0</v>
      </c>
      <c r="AL36" s="103">
        <f t="shared" si="1"/>
        <v>1</v>
      </c>
      <c r="AM36" s="100"/>
      <c r="AN36" s="100"/>
      <c r="AO36" s="100"/>
    </row>
    <row r="37" spans="1:41" s="101" customFormat="1" ht="30" customHeight="1">
      <c r="A37" s="103">
        <v>29</v>
      </c>
      <c r="B37" s="170" t="s">
        <v>257</v>
      </c>
      <c r="C37" s="171" t="s">
        <v>258</v>
      </c>
      <c r="D37" s="172" t="s">
        <v>72</v>
      </c>
      <c r="E37" s="148"/>
      <c r="F37" s="149"/>
      <c r="G37" s="149"/>
      <c r="H37" s="149"/>
      <c r="I37" s="149"/>
      <c r="J37" s="149"/>
      <c r="K37" s="149"/>
      <c r="L37" s="149"/>
      <c r="M37" s="149"/>
      <c r="N37" s="149"/>
      <c r="O37" s="10"/>
      <c r="P37" s="123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1" s="101" customFormat="1" ht="30" customHeight="1">
      <c r="A38" s="103">
        <v>30</v>
      </c>
      <c r="B38" s="170" t="s">
        <v>301</v>
      </c>
      <c r="C38" s="171" t="s">
        <v>302</v>
      </c>
      <c r="D38" s="172" t="s">
        <v>135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 t="s">
        <v>8</v>
      </c>
      <c r="Q38" s="10"/>
      <c r="R38" s="10" t="s">
        <v>8</v>
      </c>
      <c r="S38" s="10"/>
      <c r="T38" s="10" t="s">
        <v>10</v>
      </c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2</v>
      </c>
      <c r="AK38" s="103">
        <f t="shared" si="0"/>
        <v>0</v>
      </c>
      <c r="AL38" s="103">
        <f t="shared" si="1"/>
        <v>1</v>
      </c>
      <c r="AM38" s="100"/>
      <c r="AN38" s="100"/>
      <c r="AO38" s="100"/>
    </row>
    <row r="39" spans="1:41" s="101" customFormat="1" ht="30" customHeight="1">
      <c r="A39" s="103">
        <v>31</v>
      </c>
      <c r="B39" s="170" t="s">
        <v>303</v>
      </c>
      <c r="C39" s="171" t="s">
        <v>304</v>
      </c>
      <c r="D39" s="172" t="s">
        <v>135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 t="s">
        <v>8</v>
      </c>
      <c r="S39" s="10"/>
      <c r="T39" s="10"/>
      <c r="U39" s="10"/>
      <c r="V39" s="10"/>
      <c r="W39" s="10" t="s">
        <v>10</v>
      </c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1</v>
      </c>
      <c r="AK39" s="103">
        <f t="shared" si="0"/>
        <v>0</v>
      </c>
      <c r="AL39" s="103">
        <f t="shared" si="1"/>
        <v>1</v>
      </c>
      <c r="AM39" s="100"/>
      <c r="AN39" s="100"/>
      <c r="AO39" s="100"/>
    </row>
    <row r="40" spans="1:41" s="101" customFormat="1" ht="30" customHeight="1">
      <c r="A40" s="103">
        <v>32</v>
      </c>
      <c r="B40" s="170" t="s">
        <v>259</v>
      </c>
      <c r="C40" s="171" t="s">
        <v>260</v>
      </c>
      <c r="D40" s="172" t="s">
        <v>91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 t="s">
        <v>8</v>
      </c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1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170" t="s">
        <v>306</v>
      </c>
      <c r="C41" s="171" t="s">
        <v>62</v>
      </c>
      <c r="D41" s="172" t="s">
        <v>91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 t="s">
        <v>8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1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172" t="s">
        <v>261</v>
      </c>
      <c r="C42" s="171" t="s">
        <v>68</v>
      </c>
      <c r="D42" s="172" t="s">
        <v>123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 t="s">
        <v>871</v>
      </c>
      <c r="D43" s="6" t="s">
        <v>32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 t="s">
        <v>8</v>
      </c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1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103">
        <f>SUM(AJ9:AJ53)</f>
        <v>33</v>
      </c>
      <c r="AK54" s="103">
        <f>SUM(AK9:AK53)</f>
        <v>6</v>
      </c>
      <c r="AL54" s="103">
        <f>SUM(AL9:AL53)</f>
        <v>10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07" t="s">
        <v>13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8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01" t="s">
        <v>7</v>
      </c>
      <c r="D57" s="20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73" t="s">
        <v>263</v>
      </c>
      <c r="C58" s="174" t="s">
        <v>264</v>
      </c>
      <c r="D58" s="175" t="s">
        <v>47</v>
      </c>
      <c r="E58" s="113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6"/>
      <c r="AQ58" s="199"/>
    </row>
    <row r="59" spans="1:44" s="101" customFormat="1" ht="30" customHeight="1">
      <c r="A59" s="103">
        <v>2</v>
      </c>
      <c r="B59" s="193" t="s">
        <v>224</v>
      </c>
      <c r="C59" s="167" t="s">
        <v>76</v>
      </c>
      <c r="D59" s="191" t="s">
        <v>77</v>
      </c>
      <c r="E59" s="113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0"/>
      <c r="AQ59" s="100"/>
    </row>
    <row r="60" spans="1:44" s="101" customFormat="1" ht="30" customHeight="1">
      <c r="A60" s="103">
        <v>3</v>
      </c>
      <c r="B60" s="194" t="s">
        <v>363</v>
      </c>
      <c r="C60" s="179" t="s">
        <v>40</v>
      </c>
      <c r="D60" s="180" t="s">
        <v>48</v>
      </c>
      <c r="E60" s="113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0"/>
      <c r="AQ60" s="100"/>
    </row>
    <row r="61" spans="1:44" s="101" customFormat="1" ht="30" customHeight="1">
      <c r="A61" s="103">
        <v>4</v>
      </c>
      <c r="B61" s="193" t="s">
        <v>267</v>
      </c>
      <c r="C61" s="167" t="s">
        <v>268</v>
      </c>
      <c r="D61" s="191" t="s">
        <v>269</v>
      </c>
      <c r="E61" s="113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0"/>
      <c r="AQ61" s="100"/>
    </row>
    <row r="62" spans="1:44" s="101" customFormat="1" ht="30" customHeight="1">
      <c r="A62" s="103">
        <v>5</v>
      </c>
      <c r="B62" s="170" t="s">
        <v>225</v>
      </c>
      <c r="C62" s="171" t="s">
        <v>226</v>
      </c>
      <c r="D62" s="172" t="s">
        <v>51</v>
      </c>
      <c r="E62" s="113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0"/>
      <c r="AQ62" s="100"/>
    </row>
    <row r="63" spans="1:44" s="101" customFormat="1" ht="30" customHeight="1">
      <c r="A63" s="103">
        <v>6</v>
      </c>
      <c r="B63" s="170" t="s">
        <v>205</v>
      </c>
      <c r="C63" s="171" t="s">
        <v>120</v>
      </c>
      <c r="D63" s="172" t="s">
        <v>43</v>
      </c>
      <c r="E63" s="113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0"/>
      <c r="AQ63" s="100"/>
    </row>
    <row r="64" spans="1:44" s="101" customFormat="1" ht="30" customHeight="1">
      <c r="A64" s="103">
        <v>7</v>
      </c>
      <c r="B64" s="170" t="s">
        <v>227</v>
      </c>
      <c r="C64" s="171" t="s">
        <v>228</v>
      </c>
      <c r="D64" s="172" t="s">
        <v>93</v>
      </c>
      <c r="E64" s="115"/>
      <c r="F64" s="116"/>
      <c r="G64" s="116"/>
      <c r="H64" s="116"/>
      <c r="I64" s="116"/>
      <c r="J64" s="116"/>
      <c r="K64" s="116"/>
      <c r="L64" s="114"/>
      <c r="M64" s="114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0"/>
      <c r="AQ64" s="100"/>
    </row>
    <row r="65" spans="1:43" s="101" customFormat="1" ht="30" customHeight="1">
      <c r="A65" s="103">
        <v>8</v>
      </c>
      <c r="B65" s="170" t="s">
        <v>229</v>
      </c>
      <c r="C65" s="171" t="s">
        <v>230</v>
      </c>
      <c r="D65" s="172" t="s">
        <v>35</v>
      </c>
      <c r="E65" s="113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0"/>
      <c r="AQ65" s="100"/>
    </row>
    <row r="66" spans="1:43" s="101" customFormat="1" ht="30" customHeight="1">
      <c r="A66" s="103">
        <v>9</v>
      </c>
      <c r="B66" s="170" t="s">
        <v>272</v>
      </c>
      <c r="C66" s="171" t="s">
        <v>273</v>
      </c>
      <c r="D66" s="172" t="s">
        <v>52</v>
      </c>
      <c r="E66" s="113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0"/>
      <c r="AQ66" s="100"/>
    </row>
    <row r="67" spans="1:43" s="101" customFormat="1" ht="30" customHeight="1">
      <c r="A67" s="103">
        <v>10</v>
      </c>
      <c r="B67" s="170" t="s">
        <v>231</v>
      </c>
      <c r="C67" s="171" t="s">
        <v>232</v>
      </c>
      <c r="D67" s="172" t="s">
        <v>59</v>
      </c>
      <c r="E67" s="113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0"/>
      <c r="AQ67" s="100"/>
    </row>
    <row r="68" spans="1:43" s="101" customFormat="1" ht="30" customHeight="1">
      <c r="A68" s="103">
        <v>11</v>
      </c>
      <c r="B68" s="170" t="s">
        <v>233</v>
      </c>
      <c r="C68" s="171" t="s">
        <v>234</v>
      </c>
      <c r="D68" s="172" t="s">
        <v>85</v>
      </c>
      <c r="E68" s="113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0"/>
      <c r="AQ68" s="100"/>
    </row>
    <row r="69" spans="1:43" s="101" customFormat="1" ht="30" customHeight="1">
      <c r="A69" s="103">
        <v>12</v>
      </c>
      <c r="B69" s="193" t="s">
        <v>237</v>
      </c>
      <c r="C69" s="167" t="s">
        <v>45</v>
      </c>
      <c r="D69" s="191" t="s">
        <v>87</v>
      </c>
      <c r="E69" s="113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0"/>
      <c r="AQ69" s="100"/>
    </row>
    <row r="70" spans="1:43" s="101" customFormat="1" ht="30" customHeight="1">
      <c r="A70" s="103">
        <v>13</v>
      </c>
      <c r="B70" s="170" t="s">
        <v>235</v>
      </c>
      <c r="C70" s="171" t="s">
        <v>236</v>
      </c>
      <c r="D70" s="172" t="s">
        <v>87</v>
      </c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83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0"/>
      <c r="AQ70" s="100"/>
    </row>
    <row r="71" spans="1:43" s="101" customFormat="1" ht="30" customHeight="1">
      <c r="A71" s="103">
        <v>14</v>
      </c>
      <c r="B71" s="170" t="s">
        <v>274</v>
      </c>
      <c r="C71" s="171" t="s">
        <v>275</v>
      </c>
      <c r="D71" s="172" t="s">
        <v>53</v>
      </c>
      <c r="E71" s="113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7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26"/>
      <c r="AQ71" s="199"/>
    </row>
    <row r="72" spans="1:43" s="101" customFormat="1" ht="30" customHeight="1">
      <c r="A72" s="103">
        <v>15</v>
      </c>
      <c r="B72" s="170" t="s">
        <v>238</v>
      </c>
      <c r="C72" s="171" t="s">
        <v>239</v>
      </c>
      <c r="D72" s="172" t="s">
        <v>114</v>
      </c>
      <c r="E72" s="113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1" customFormat="1" ht="30" customHeight="1">
      <c r="A73" s="103">
        <v>16</v>
      </c>
      <c r="B73" s="170" t="s">
        <v>278</v>
      </c>
      <c r="C73" s="171" t="s">
        <v>279</v>
      </c>
      <c r="D73" s="172" t="s">
        <v>114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1" customFormat="1" ht="30" customHeight="1">
      <c r="A74" s="103">
        <v>17</v>
      </c>
      <c r="B74" s="170" t="s">
        <v>360</v>
      </c>
      <c r="C74" s="154" t="s">
        <v>361</v>
      </c>
      <c r="D74" s="172" t="s">
        <v>117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1" customFormat="1" ht="30" customHeight="1">
      <c r="A75" s="103">
        <v>18</v>
      </c>
      <c r="B75" s="170" t="s">
        <v>240</v>
      </c>
      <c r="C75" s="171" t="s">
        <v>241</v>
      </c>
      <c r="D75" s="172" t="s">
        <v>242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1" customFormat="1" ht="30" customHeight="1">
      <c r="A76" s="103">
        <v>19</v>
      </c>
      <c r="B76" s="170" t="s">
        <v>243</v>
      </c>
      <c r="C76" s="171" t="s">
        <v>244</v>
      </c>
      <c r="D76" s="172" t="s">
        <v>118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1" customFormat="1" ht="30" customHeight="1">
      <c r="A77" s="103">
        <v>20</v>
      </c>
      <c r="B77" s="170" t="s">
        <v>245</v>
      </c>
      <c r="C77" s="154" t="s">
        <v>246</v>
      </c>
      <c r="D77" s="172" t="s">
        <v>247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1" customFormat="1" ht="30" customHeight="1">
      <c r="A78" s="103">
        <v>21</v>
      </c>
      <c r="B78" s="170" t="s">
        <v>248</v>
      </c>
      <c r="C78" s="154" t="s">
        <v>249</v>
      </c>
      <c r="D78" s="155" t="s">
        <v>250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1" customFormat="1" ht="30" customHeight="1">
      <c r="A79" s="103">
        <v>22</v>
      </c>
      <c r="B79" s="170" t="s">
        <v>287</v>
      </c>
      <c r="C79" s="171" t="s">
        <v>60</v>
      </c>
      <c r="D79" s="172" t="s">
        <v>288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1" customFormat="1" ht="30" customHeight="1">
      <c r="A80" s="103">
        <v>23</v>
      </c>
      <c r="B80" s="170" t="s">
        <v>251</v>
      </c>
      <c r="C80" s="171" t="s">
        <v>252</v>
      </c>
      <c r="D80" s="172" t="s">
        <v>69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14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1" customFormat="1" ht="30" customHeight="1">
      <c r="A81" s="103">
        <v>24</v>
      </c>
      <c r="B81" s="170" t="s">
        <v>292</v>
      </c>
      <c r="C81" s="171" t="s">
        <v>293</v>
      </c>
      <c r="D81" s="172" t="s">
        <v>32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14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1" customFormat="1" ht="30" customHeight="1">
      <c r="A82" s="103">
        <v>25</v>
      </c>
      <c r="B82" s="170" t="s">
        <v>253</v>
      </c>
      <c r="C82" s="171" t="s">
        <v>121</v>
      </c>
      <c r="D82" s="172" t="s">
        <v>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1" customFormat="1" ht="30" customHeight="1">
      <c r="A83" s="103">
        <v>26</v>
      </c>
      <c r="B83" s="170" t="s">
        <v>299</v>
      </c>
      <c r="C83" s="171" t="s">
        <v>300</v>
      </c>
      <c r="D83" s="172" t="s">
        <v>11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1" customFormat="1" ht="30" customHeight="1">
      <c r="A84" s="103">
        <v>27</v>
      </c>
      <c r="B84" s="170" t="s">
        <v>254</v>
      </c>
      <c r="C84" s="171" t="s">
        <v>255</v>
      </c>
      <c r="D84" s="172" t="s">
        <v>11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1" customFormat="1" ht="30" customHeight="1">
      <c r="A85" s="103">
        <v>28</v>
      </c>
      <c r="B85" s="170" t="s">
        <v>256</v>
      </c>
      <c r="C85" s="171" t="s">
        <v>40</v>
      </c>
      <c r="D85" s="172" t="s">
        <v>72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1" customFormat="1" ht="30" customHeight="1">
      <c r="A86" s="103">
        <v>29</v>
      </c>
      <c r="B86" s="170" t="s">
        <v>257</v>
      </c>
      <c r="C86" s="171" t="s">
        <v>258</v>
      </c>
      <c r="D86" s="172" t="s">
        <v>72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1" customFormat="1" ht="30" customHeight="1">
      <c r="A87" s="103">
        <v>30</v>
      </c>
      <c r="B87" s="170" t="s">
        <v>301</v>
      </c>
      <c r="C87" s="171" t="s">
        <v>302</v>
      </c>
      <c r="D87" s="172" t="s">
        <v>135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1" customFormat="1" ht="30" customHeight="1">
      <c r="A88" s="103">
        <v>31</v>
      </c>
      <c r="B88" s="170" t="s">
        <v>303</v>
      </c>
      <c r="C88" s="171" t="s">
        <v>304</v>
      </c>
      <c r="D88" s="172" t="s">
        <v>135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1" customFormat="1" ht="30" customHeight="1">
      <c r="A89" s="103">
        <v>32</v>
      </c>
      <c r="B89" s="170" t="s">
        <v>259</v>
      </c>
      <c r="C89" s="171" t="s">
        <v>260</v>
      </c>
      <c r="D89" s="172" t="s">
        <v>91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1" customFormat="1" ht="30.75" customHeight="1">
      <c r="A90" s="103">
        <v>33</v>
      </c>
      <c r="B90" s="170" t="s">
        <v>306</v>
      </c>
      <c r="C90" s="171" t="s">
        <v>62</v>
      </c>
      <c r="D90" s="172" t="s">
        <v>91</v>
      </c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1" customFormat="1" ht="30.75" customHeight="1">
      <c r="A91" s="103">
        <v>34</v>
      </c>
      <c r="B91" s="172" t="s">
        <v>261</v>
      </c>
      <c r="C91" s="171" t="s">
        <v>68</v>
      </c>
      <c r="D91" s="172" t="s">
        <v>123</v>
      </c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103">
        <f t="shared" ref="AJ92:AO92" si="9">SUM(AJ58:AJ91)</f>
        <v>0</v>
      </c>
      <c r="AK92" s="103">
        <f t="shared" si="9"/>
        <v>0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09"/>
      <c r="D93" s="209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9"/>
      <c r="D96" s="209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9"/>
      <c r="D97" s="209"/>
      <c r="E97" s="209"/>
      <c r="F97" s="209"/>
      <c r="G97" s="209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9"/>
      <c r="D98" s="209"/>
      <c r="E98" s="209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9"/>
      <c r="D99" s="209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0" zoomScale="55" zoomScaleNormal="55" workbookViewId="0">
      <selection activeCell="X29" sqref="X29"/>
    </sheetView>
  </sheetViews>
  <sheetFormatPr defaultColWidth="9.375" defaultRowHeight="15.6"/>
  <cols>
    <col min="1" max="1" width="8.625" style="62" customWidth="1"/>
    <col min="2" max="2" width="26.875" style="62" customWidth="1"/>
    <col min="3" max="3" width="29.625" style="62" customWidth="1"/>
    <col min="4" max="4" width="11.625" style="62" customWidth="1"/>
    <col min="5" max="35" width="7" style="62" customWidth="1"/>
    <col min="36" max="38" width="8.375" style="62" customWidth="1"/>
    <col min="39" max="39" width="10.875" style="62" customWidth="1"/>
    <col min="40" max="40" width="12.125" style="62" customWidth="1"/>
    <col min="41" max="41" width="10.875" style="62" customWidth="1"/>
    <col min="42" max="16384" width="9.375" style="62"/>
  </cols>
  <sheetData>
    <row r="1" spans="1:42" ht="24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199" t="s">
        <v>1</v>
      </c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</row>
    <row r="2" spans="1:42" ht="22.5" customHeight="1">
      <c r="A2" s="199" t="s">
        <v>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 t="s">
        <v>3</v>
      </c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199" t="s">
        <v>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</row>
    <row r="5" spans="1:42">
      <c r="A5" s="199" t="s">
        <v>429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00" t="s">
        <v>141</v>
      </c>
      <c r="AG6" s="200"/>
      <c r="AH6" s="200"/>
      <c r="AI6" s="200"/>
      <c r="AJ6" s="200"/>
      <c r="AK6" s="200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01" t="s">
        <v>7</v>
      </c>
      <c r="D8" s="20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8"/>
      <c r="AN8" s="118"/>
      <c r="AO8" s="118"/>
      <c r="AP8" s="118"/>
    </row>
    <row r="9" spans="1:42" s="93" customFormat="1" ht="30" customHeight="1">
      <c r="A9" s="82">
        <v>1</v>
      </c>
      <c r="B9" s="170" t="s">
        <v>308</v>
      </c>
      <c r="C9" s="171" t="s">
        <v>309</v>
      </c>
      <c r="D9" s="172" t="s">
        <v>77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 t="s">
        <v>10</v>
      </c>
      <c r="U9" s="143"/>
      <c r="V9" s="123"/>
      <c r="W9" s="143"/>
      <c r="X9" s="143"/>
      <c r="Y9" s="143"/>
      <c r="Z9" s="143"/>
      <c r="AA9" s="143"/>
      <c r="AB9" s="143"/>
      <c r="AC9" s="123"/>
      <c r="AD9" s="143"/>
      <c r="AE9" s="143"/>
      <c r="AF9" s="143"/>
      <c r="AG9" s="143"/>
      <c r="AH9" s="143"/>
      <c r="AI9" s="143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1</v>
      </c>
      <c r="AM9" s="119"/>
      <c r="AN9" s="120"/>
      <c r="AO9" s="121"/>
      <c r="AP9" s="118"/>
    </row>
    <row r="10" spans="1:42" s="101" customFormat="1" ht="30" customHeight="1">
      <c r="A10" s="82">
        <v>2</v>
      </c>
      <c r="B10" s="170" t="s">
        <v>310</v>
      </c>
      <c r="C10" s="171" t="s">
        <v>311</v>
      </c>
      <c r="D10" s="172" t="s">
        <v>312</v>
      </c>
      <c r="E10" s="142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23"/>
      <c r="W10" s="143"/>
      <c r="X10" s="143" t="s">
        <v>10</v>
      </c>
      <c r="Y10" s="143"/>
      <c r="Z10" s="143"/>
      <c r="AA10" s="143"/>
      <c r="AB10" s="143"/>
      <c r="AC10" s="123"/>
      <c r="AD10" s="143"/>
      <c r="AE10" s="143"/>
      <c r="AF10" s="143"/>
      <c r="AG10" s="143"/>
      <c r="AH10" s="143"/>
      <c r="AI10" s="143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1</v>
      </c>
      <c r="AM10" s="121"/>
      <c r="AN10" s="121"/>
      <c r="AO10" s="121"/>
      <c r="AP10" s="118"/>
    </row>
    <row r="11" spans="1:42" s="93" customFormat="1" ht="30" customHeight="1">
      <c r="A11" s="82">
        <v>3</v>
      </c>
      <c r="B11" s="170" t="s">
        <v>313</v>
      </c>
      <c r="C11" s="181" t="s">
        <v>865</v>
      </c>
      <c r="D11" s="172" t="s">
        <v>314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23"/>
      <c r="W11" s="143"/>
      <c r="X11" s="143"/>
      <c r="Y11" s="143"/>
      <c r="Z11" s="143"/>
      <c r="AA11" s="143"/>
      <c r="AB11" s="143"/>
      <c r="AC11" s="123"/>
      <c r="AD11" s="143"/>
      <c r="AE11" s="143"/>
      <c r="AF11" s="143"/>
      <c r="AG11" s="143"/>
      <c r="AH11" s="143"/>
      <c r="AI11" s="143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1"/>
      <c r="AN11" s="121"/>
      <c r="AO11" s="121"/>
      <c r="AP11" s="118"/>
    </row>
    <row r="12" spans="1:42" s="101" customFormat="1" ht="30" customHeight="1">
      <c r="A12" s="103">
        <v>4</v>
      </c>
      <c r="B12" s="170" t="s">
        <v>315</v>
      </c>
      <c r="C12" s="171" t="s">
        <v>71</v>
      </c>
      <c r="D12" s="172" t="s">
        <v>111</v>
      </c>
      <c r="E12" s="142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 t="s">
        <v>9</v>
      </c>
      <c r="S12" s="143"/>
      <c r="T12" s="143"/>
      <c r="U12" s="143"/>
      <c r="V12" s="123"/>
      <c r="W12" s="143"/>
      <c r="X12" s="143"/>
      <c r="Y12" s="143"/>
      <c r="Z12" s="143"/>
      <c r="AA12" s="143"/>
      <c r="AB12" s="143"/>
      <c r="AC12" s="123"/>
      <c r="AD12" s="143"/>
      <c r="AE12" s="143"/>
      <c r="AF12" s="143"/>
      <c r="AG12" s="143"/>
      <c r="AH12" s="143"/>
      <c r="AI12" s="143"/>
      <c r="AJ12" s="82">
        <f t="shared" si="2"/>
        <v>0</v>
      </c>
      <c r="AK12" s="82">
        <f t="shared" si="0"/>
        <v>1</v>
      </c>
      <c r="AL12" s="82">
        <f t="shared" si="1"/>
        <v>0</v>
      </c>
      <c r="AM12" s="121"/>
      <c r="AN12" s="121"/>
      <c r="AO12" s="121"/>
      <c r="AP12" s="118"/>
    </row>
    <row r="13" spans="1:42" s="101" customFormat="1" ht="30" customHeight="1">
      <c r="A13" s="103">
        <v>5</v>
      </c>
      <c r="B13" s="170" t="s">
        <v>317</v>
      </c>
      <c r="C13" s="171" t="s">
        <v>318</v>
      </c>
      <c r="D13" s="172" t="s">
        <v>316</v>
      </c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 t="s">
        <v>9</v>
      </c>
      <c r="T13" s="143" t="s">
        <v>8</v>
      </c>
      <c r="U13" s="143"/>
      <c r="V13" s="123"/>
      <c r="W13" s="143"/>
      <c r="X13" s="143"/>
      <c r="Y13" s="143"/>
      <c r="Z13" s="143"/>
      <c r="AA13" s="143"/>
      <c r="AB13" s="143"/>
      <c r="AC13" s="123"/>
      <c r="AD13" s="143"/>
      <c r="AE13" s="143"/>
      <c r="AF13" s="143"/>
      <c r="AG13" s="143"/>
      <c r="AH13" s="143"/>
      <c r="AI13" s="143"/>
      <c r="AJ13" s="82">
        <f t="shared" si="2"/>
        <v>1</v>
      </c>
      <c r="AK13" s="82">
        <f t="shared" si="0"/>
        <v>1</v>
      </c>
      <c r="AL13" s="82">
        <f t="shared" si="1"/>
        <v>0</v>
      </c>
      <c r="AM13" s="121"/>
      <c r="AN13" s="121"/>
      <c r="AO13" s="121"/>
      <c r="AP13" s="118"/>
    </row>
    <row r="14" spans="1:42" s="101" customFormat="1" ht="30" customHeight="1">
      <c r="A14" s="103">
        <v>6</v>
      </c>
      <c r="B14" s="170" t="s">
        <v>319</v>
      </c>
      <c r="C14" s="171" t="s">
        <v>320</v>
      </c>
      <c r="D14" s="172" t="s">
        <v>27</v>
      </c>
      <c r="E14" s="142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23"/>
      <c r="W14" s="143"/>
      <c r="X14" s="143"/>
      <c r="Y14" s="143"/>
      <c r="Z14" s="143"/>
      <c r="AA14" s="143"/>
      <c r="AB14" s="143"/>
      <c r="AC14" s="123"/>
      <c r="AD14" s="143"/>
      <c r="AE14" s="143"/>
      <c r="AF14" s="143"/>
      <c r="AG14" s="143"/>
      <c r="AH14" s="143"/>
      <c r="AI14" s="143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1"/>
      <c r="AN14" s="121"/>
      <c r="AO14" s="121"/>
      <c r="AP14" s="118"/>
    </row>
    <row r="15" spans="1:42" s="101" customFormat="1" ht="30" customHeight="1">
      <c r="A15" s="103">
        <v>7</v>
      </c>
      <c r="B15" s="170" t="s">
        <v>321</v>
      </c>
      <c r="C15" s="171" t="s">
        <v>322</v>
      </c>
      <c r="D15" s="172" t="s">
        <v>27</v>
      </c>
      <c r="E15" s="144"/>
      <c r="F15" s="145"/>
      <c r="G15" s="145"/>
      <c r="H15" s="145"/>
      <c r="I15" s="145"/>
      <c r="J15" s="145"/>
      <c r="K15" s="145"/>
      <c r="L15" s="143"/>
      <c r="M15" s="143"/>
      <c r="N15" s="145"/>
      <c r="O15" s="145"/>
      <c r="P15" s="145"/>
      <c r="Q15" s="145"/>
      <c r="R15" s="145"/>
      <c r="S15" s="145"/>
      <c r="T15" s="145"/>
      <c r="U15" s="145"/>
      <c r="V15" s="123"/>
      <c r="W15" s="145"/>
      <c r="X15" s="145"/>
      <c r="Y15" s="145"/>
      <c r="Z15" s="145"/>
      <c r="AA15" s="145"/>
      <c r="AB15" s="145"/>
      <c r="AC15" s="123"/>
      <c r="AD15" s="145"/>
      <c r="AE15" s="145"/>
      <c r="AF15" s="145"/>
      <c r="AG15" s="145"/>
      <c r="AH15" s="145"/>
      <c r="AI15" s="145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3">
        <v>8</v>
      </c>
      <c r="B16" s="170" t="s">
        <v>323</v>
      </c>
      <c r="C16" s="171" t="s">
        <v>324</v>
      </c>
      <c r="D16" s="172" t="s">
        <v>46</v>
      </c>
      <c r="E16" s="142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23"/>
      <c r="W16" s="143"/>
      <c r="X16" s="143"/>
      <c r="Y16" s="143"/>
      <c r="Z16" s="143"/>
      <c r="AA16" s="143"/>
      <c r="AB16" s="143"/>
      <c r="AC16" s="123"/>
      <c r="AD16" s="143"/>
      <c r="AE16" s="143"/>
      <c r="AF16" s="143"/>
      <c r="AG16" s="143"/>
      <c r="AH16" s="143"/>
      <c r="AI16" s="143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70" t="s">
        <v>325</v>
      </c>
      <c r="C17" s="171" t="s">
        <v>326</v>
      </c>
      <c r="D17" s="172" t="s">
        <v>129</v>
      </c>
      <c r="E17" s="142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23"/>
      <c r="W17" s="143"/>
      <c r="X17" s="143"/>
      <c r="Y17" s="143"/>
      <c r="Z17" s="143"/>
      <c r="AA17" s="143"/>
      <c r="AB17" s="143"/>
      <c r="AC17" s="123"/>
      <c r="AD17" s="143"/>
      <c r="AE17" s="143"/>
      <c r="AF17" s="143"/>
      <c r="AG17" s="143"/>
      <c r="AH17" s="143"/>
      <c r="AI17" s="143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70" t="s">
        <v>327</v>
      </c>
      <c r="C18" s="171" t="s">
        <v>328</v>
      </c>
      <c r="D18" s="172" t="s">
        <v>129</v>
      </c>
      <c r="E18" s="142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23"/>
      <c r="W18" s="143"/>
      <c r="X18" s="143"/>
      <c r="Y18" s="143"/>
      <c r="Z18" s="143"/>
      <c r="AA18" s="143"/>
      <c r="AB18" s="143"/>
      <c r="AC18" s="123"/>
      <c r="AD18" s="143"/>
      <c r="AE18" s="143"/>
      <c r="AF18" s="143"/>
      <c r="AG18" s="143"/>
      <c r="AH18" s="143"/>
      <c r="AI18" s="143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3">
        <v>11</v>
      </c>
      <c r="B19" s="170" t="s">
        <v>329</v>
      </c>
      <c r="C19" s="171" t="s">
        <v>330</v>
      </c>
      <c r="D19" s="172" t="s">
        <v>331</v>
      </c>
      <c r="E19" s="142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23"/>
      <c r="W19" s="143"/>
      <c r="X19" s="143"/>
      <c r="Y19" s="143"/>
      <c r="Z19" s="143"/>
      <c r="AA19" s="143"/>
      <c r="AB19" s="143"/>
      <c r="AC19" s="123"/>
      <c r="AD19" s="143"/>
      <c r="AE19" s="143"/>
      <c r="AF19" s="143"/>
      <c r="AG19" s="143"/>
      <c r="AH19" s="143"/>
      <c r="AI19" s="143"/>
      <c r="AJ19" s="103">
        <f t="shared" si="2"/>
        <v>0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3">
        <v>12</v>
      </c>
      <c r="B20" s="170" t="s">
        <v>332</v>
      </c>
      <c r="C20" s="171" t="s">
        <v>333</v>
      </c>
      <c r="D20" s="172" t="s">
        <v>103</v>
      </c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23"/>
      <c r="W20" s="143"/>
      <c r="X20" s="143"/>
      <c r="Y20" s="143"/>
      <c r="Z20" s="143"/>
      <c r="AA20" s="143"/>
      <c r="AB20" s="143"/>
      <c r="AC20" s="123"/>
      <c r="AD20" s="143"/>
      <c r="AE20" s="143"/>
      <c r="AF20" s="143"/>
      <c r="AG20" s="143"/>
      <c r="AH20" s="143"/>
      <c r="AI20" s="143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3">
        <v>13</v>
      </c>
      <c r="B21" s="170" t="s">
        <v>334</v>
      </c>
      <c r="C21" s="171" t="s">
        <v>335</v>
      </c>
      <c r="D21" s="172" t="s">
        <v>103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23"/>
      <c r="W21" s="147"/>
      <c r="X21" s="146"/>
      <c r="Y21" s="146"/>
      <c r="Z21" s="146"/>
      <c r="AA21" s="146"/>
      <c r="AB21" s="146"/>
      <c r="AC21" s="123"/>
      <c r="AD21" s="146"/>
      <c r="AE21" s="146"/>
      <c r="AF21" s="146"/>
      <c r="AG21" s="146"/>
      <c r="AH21" s="146"/>
      <c r="AI21" s="146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70" t="s">
        <v>336</v>
      </c>
      <c r="C22" s="171" t="s">
        <v>337</v>
      </c>
      <c r="D22" s="172" t="s">
        <v>338</v>
      </c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6"/>
      <c r="T22" s="143"/>
      <c r="U22" s="143"/>
      <c r="V22" s="123"/>
      <c r="W22" s="143"/>
      <c r="X22" s="143"/>
      <c r="Y22" s="143"/>
      <c r="Z22" s="143"/>
      <c r="AA22" s="143"/>
      <c r="AB22" s="143"/>
      <c r="AC22" s="123"/>
      <c r="AD22" s="143"/>
      <c r="AE22" s="143"/>
      <c r="AF22" s="143"/>
      <c r="AG22" s="143"/>
      <c r="AH22" s="143"/>
      <c r="AI22" s="143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26"/>
      <c r="AN22" s="199"/>
      <c r="AO22" s="100"/>
    </row>
    <row r="23" spans="1:41" s="101" customFormat="1" ht="30" customHeight="1">
      <c r="A23" s="103">
        <v>15</v>
      </c>
      <c r="B23" s="170" t="s">
        <v>339</v>
      </c>
      <c r="C23" s="171" t="s">
        <v>340</v>
      </c>
      <c r="D23" s="172" t="s">
        <v>130</v>
      </c>
      <c r="E23" s="142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23"/>
      <c r="W23" s="143"/>
      <c r="X23" s="143"/>
      <c r="Y23" s="143"/>
      <c r="Z23" s="143"/>
      <c r="AA23" s="143"/>
      <c r="AB23" s="143"/>
      <c r="AC23" s="123"/>
      <c r="AD23" s="143"/>
      <c r="AE23" s="143"/>
      <c r="AF23" s="143"/>
      <c r="AG23" s="143"/>
      <c r="AH23" s="143"/>
      <c r="AI23" s="143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70" t="s">
        <v>341</v>
      </c>
      <c r="C24" s="171" t="s">
        <v>342</v>
      </c>
      <c r="D24" s="172" t="s">
        <v>343</v>
      </c>
      <c r="E24" s="148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23"/>
      <c r="W24" s="149"/>
      <c r="X24" s="149"/>
      <c r="Y24" s="149"/>
      <c r="Z24" s="149"/>
      <c r="AA24" s="149"/>
      <c r="AB24" s="149"/>
      <c r="AC24" s="123"/>
      <c r="AD24" s="149"/>
      <c r="AE24" s="149"/>
      <c r="AF24" s="149"/>
      <c r="AG24" s="149"/>
      <c r="AH24" s="149"/>
      <c r="AI24" s="149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03">
        <v>17</v>
      </c>
      <c r="B25" s="170" t="s">
        <v>344</v>
      </c>
      <c r="C25" s="171" t="s">
        <v>345</v>
      </c>
      <c r="D25" s="172" t="s">
        <v>133</v>
      </c>
      <c r="E25" s="148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23"/>
      <c r="W25" s="149"/>
      <c r="X25" s="149"/>
      <c r="Y25" s="149"/>
      <c r="Z25" s="149"/>
      <c r="AA25" s="149"/>
      <c r="AB25" s="149"/>
      <c r="AC25" s="123"/>
      <c r="AD25" s="149"/>
      <c r="AE25" s="149"/>
      <c r="AF25" s="149"/>
      <c r="AG25" s="149"/>
      <c r="AH25" s="149"/>
      <c r="AI25" s="149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3">
        <v>18</v>
      </c>
      <c r="B26" s="170" t="s">
        <v>346</v>
      </c>
      <c r="C26" s="171" t="s">
        <v>347</v>
      </c>
      <c r="D26" s="172" t="s">
        <v>348</v>
      </c>
      <c r="E26" s="148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23"/>
      <c r="W26" s="149"/>
      <c r="X26" s="149"/>
      <c r="Y26" s="149"/>
      <c r="Z26" s="149"/>
      <c r="AA26" s="149"/>
      <c r="AB26" s="149"/>
      <c r="AC26" s="123"/>
      <c r="AD26" s="149"/>
      <c r="AE26" s="149"/>
      <c r="AF26" s="149"/>
      <c r="AG26" s="149"/>
      <c r="AH26" s="149"/>
      <c r="AI26" s="149"/>
      <c r="AJ26" s="103">
        <f t="shared" si="2"/>
        <v>0</v>
      </c>
      <c r="AK26" s="103">
        <f t="shared" si="0"/>
        <v>0</v>
      </c>
      <c r="AL26" s="103">
        <f t="shared" si="1"/>
        <v>0</v>
      </c>
      <c r="AM26" s="100"/>
      <c r="AN26" s="100"/>
      <c r="AO26" s="100"/>
    </row>
    <row r="27" spans="1:41" s="101" customFormat="1" ht="30" customHeight="1">
      <c r="A27" s="103">
        <v>19</v>
      </c>
      <c r="B27" s="170" t="s">
        <v>349</v>
      </c>
      <c r="C27" s="171" t="s">
        <v>350</v>
      </c>
      <c r="D27" s="172" t="s">
        <v>351</v>
      </c>
      <c r="E27" s="148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23"/>
      <c r="W27" s="149"/>
      <c r="X27" s="149"/>
      <c r="Y27" s="149"/>
      <c r="Z27" s="149"/>
      <c r="AA27" s="149"/>
      <c r="AB27" s="149"/>
      <c r="AC27" s="123"/>
      <c r="AD27" s="149"/>
      <c r="AE27" s="149"/>
      <c r="AF27" s="149"/>
      <c r="AG27" s="149"/>
      <c r="AH27" s="149"/>
      <c r="AI27" s="149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3">
        <v>20</v>
      </c>
      <c r="B28" s="170" t="s">
        <v>352</v>
      </c>
      <c r="C28" s="171" t="s">
        <v>353</v>
      </c>
      <c r="D28" s="172" t="s">
        <v>354</v>
      </c>
      <c r="E28" s="148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23"/>
      <c r="W28" s="149"/>
      <c r="X28" s="149" t="s">
        <v>10</v>
      </c>
      <c r="Y28" s="149"/>
      <c r="Z28" s="149"/>
      <c r="AA28" s="149"/>
      <c r="AB28" s="149"/>
      <c r="AC28" s="123"/>
      <c r="AD28" s="149"/>
      <c r="AE28" s="149"/>
      <c r="AF28" s="149"/>
      <c r="AG28" s="149"/>
      <c r="AH28" s="149"/>
      <c r="AI28" s="149"/>
      <c r="AJ28" s="103">
        <f t="shared" si="2"/>
        <v>0</v>
      </c>
      <c r="AK28" s="103">
        <f t="shared" si="0"/>
        <v>0</v>
      </c>
      <c r="AL28" s="103">
        <f t="shared" si="1"/>
        <v>1</v>
      </c>
      <c r="AM28" s="100"/>
      <c r="AN28" s="100"/>
      <c r="AO28" s="100"/>
    </row>
    <row r="29" spans="1:41" s="101" customFormat="1" ht="30" customHeight="1">
      <c r="A29" s="103">
        <v>21</v>
      </c>
      <c r="B29" s="170" t="s">
        <v>355</v>
      </c>
      <c r="C29" s="171" t="s">
        <v>356</v>
      </c>
      <c r="D29" s="172" t="s">
        <v>354</v>
      </c>
      <c r="E29" s="148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 t="s">
        <v>8</v>
      </c>
      <c r="S29" s="149" t="s">
        <v>8</v>
      </c>
      <c r="T29" s="149" t="s">
        <v>8</v>
      </c>
      <c r="U29" s="149"/>
      <c r="V29" s="123"/>
      <c r="W29" s="149" t="s">
        <v>8</v>
      </c>
      <c r="X29" s="149" t="s">
        <v>10</v>
      </c>
      <c r="Y29" s="149"/>
      <c r="Z29" s="149"/>
      <c r="AA29" s="149"/>
      <c r="AB29" s="149"/>
      <c r="AC29" s="123"/>
      <c r="AD29" s="149"/>
      <c r="AE29" s="149"/>
      <c r="AF29" s="149"/>
      <c r="AG29" s="149"/>
      <c r="AH29" s="149"/>
      <c r="AI29" s="149"/>
      <c r="AJ29" s="103">
        <f t="shared" si="2"/>
        <v>4</v>
      </c>
      <c r="AK29" s="103">
        <f t="shared" si="0"/>
        <v>0</v>
      </c>
      <c r="AL29" s="103">
        <f t="shared" si="1"/>
        <v>1</v>
      </c>
      <c r="AM29" s="100"/>
      <c r="AN29" s="100"/>
      <c r="AO29" s="100"/>
    </row>
    <row r="30" spans="1:41" s="101" customFormat="1" ht="30" customHeight="1">
      <c r="A30" s="103">
        <v>22</v>
      </c>
      <c r="B30" s="153"/>
      <c r="C30" s="154"/>
      <c r="D30" s="161"/>
      <c r="E30" s="148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23"/>
      <c r="W30" s="149"/>
      <c r="X30" s="149"/>
      <c r="Y30" s="149"/>
      <c r="Z30" s="149"/>
      <c r="AA30" s="149"/>
      <c r="AB30" s="149"/>
      <c r="AC30" s="123"/>
      <c r="AD30" s="149"/>
      <c r="AE30" s="149"/>
      <c r="AF30" s="149"/>
      <c r="AG30" s="149"/>
      <c r="AH30" s="149"/>
      <c r="AI30" s="149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3">
        <v>23</v>
      </c>
      <c r="B31" s="153"/>
      <c r="C31" s="154"/>
      <c r="D31" s="161"/>
      <c r="E31" s="148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23"/>
      <c r="W31" s="149"/>
      <c r="X31" s="149"/>
      <c r="Y31" s="149"/>
      <c r="Z31" s="149"/>
      <c r="AA31" s="149"/>
      <c r="AB31" s="149"/>
      <c r="AC31" s="123"/>
      <c r="AD31" s="149"/>
      <c r="AE31" s="149"/>
      <c r="AF31" s="149"/>
      <c r="AG31" s="149"/>
      <c r="AH31" s="149"/>
      <c r="AI31" s="149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53"/>
      <c r="C32" s="154"/>
      <c r="D32" s="161"/>
      <c r="E32" s="148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23"/>
      <c r="W32" s="149"/>
      <c r="X32" s="149"/>
      <c r="Y32" s="149"/>
      <c r="Z32" s="149"/>
      <c r="AA32" s="149"/>
      <c r="AB32" s="149"/>
      <c r="AC32" s="123"/>
      <c r="AD32" s="149"/>
      <c r="AE32" s="149"/>
      <c r="AF32" s="149"/>
      <c r="AG32" s="149"/>
      <c r="AH32" s="149"/>
      <c r="AI32" s="149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53"/>
      <c r="C33" s="154"/>
      <c r="D33" s="161"/>
      <c r="E33" s="14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23"/>
      <c r="W33" s="149"/>
      <c r="X33" s="149"/>
      <c r="Y33" s="149"/>
      <c r="Z33" s="149"/>
      <c r="AA33" s="149"/>
      <c r="AB33" s="149"/>
      <c r="AC33" s="123"/>
      <c r="AD33" s="149"/>
      <c r="AE33" s="149"/>
      <c r="AF33" s="149"/>
      <c r="AG33" s="149"/>
      <c r="AH33" s="149"/>
      <c r="AI33" s="149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1" s="101" customFormat="1" ht="30" customHeight="1">
      <c r="A34" s="103">
        <v>26</v>
      </c>
      <c r="B34" s="153"/>
      <c r="C34" s="154"/>
      <c r="D34" s="161"/>
      <c r="E34" s="148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23"/>
      <c r="W34" s="149"/>
      <c r="X34" s="149"/>
      <c r="Y34" s="149"/>
      <c r="Z34" s="149"/>
      <c r="AA34" s="149"/>
      <c r="AB34" s="149"/>
      <c r="AC34" s="123"/>
      <c r="AD34" s="149"/>
      <c r="AE34" s="149"/>
      <c r="AF34" s="149"/>
      <c r="AG34" s="149"/>
      <c r="AH34" s="149"/>
      <c r="AI34" s="149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53"/>
      <c r="C35" s="154"/>
      <c r="D35" s="161"/>
      <c r="E35" s="148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23"/>
      <c r="W35" s="149"/>
      <c r="X35" s="149"/>
      <c r="Y35" s="149"/>
      <c r="Z35" s="149"/>
      <c r="AA35" s="149"/>
      <c r="AB35" s="149"/>
      <c r="AC35" s="123"/>
      <c r="AD35" s="149"/>
      <c r="AE35" s="149"/>
      <c r="AF35" s="149"/>
      <c r="AG35" s="149"/>
      <c r="AH35" s="149"/>
      <c r="AI35" s="149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53"/>
      <c r="C36" s="154"/>
      <c r="D36" s="161"/>
      <c r="E36" s="148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23"/>
      <c r="W36" s="149"/>
      <c r="X36" s="149"/>
      <c r="Y36" s="149"/>
      <c r="Z36" s="149"/>
      <c r="AA36" s="149"/>
      <c r="AB36" s="149"/>
      <c r="AC36" s="123"/>
      <c r="AD36" s="149"/>
      <c r="AE36" s="149"/>
      <c r="AF36" s="149"/>
      <c r="AG36" s="149"/>
      <c r="AH36" s="149"/>
      <c r="AI36" s="149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1" s="101" customFormat="1" ht="30" customHeight="1">
      <c r="A37" s="103">
        <v>29</v>
      </c>
      <c r="B37" s="137"/>
      <c r="C37" s="131"/>
      <c r="D37" s="132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1" s="101" customFormat="1" ht="30" customHeight="1">
      <c r="A38" s="10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1" s="101" customFormat="1" ht="30" customHeight="1">
      <c r="A39" s="10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103">
        <f>SUM(AJ9:AJ53)</f>
        <v>5</v>
      </c>
      <c r="AK54" s="103">
        <f>SUM(AK9:AK53)</f>
        <v>2</v>
      </c>
      <c r="AL54" s="103">
        <f>SUM(AL9:AL53)</f>
        <v>4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07" t="s">
        <v>13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8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01" t="s">
        <v>7</v>
      </c>
      <c r="D57" s="20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70" t="s">
        <v>308</v>
      </c>
      <c r="C58" s="171" t="s">
        <v>309</v>
      </c>
      <c r="D58" s="172" t="s">
        <v>77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6"/>
      <c r="AQ58" s="199"/>
    </row>
    <row r="59" spans="1:44" s="101" customFormat="1" ht="30" customHeight="1">
      <c r="A59" s="103">
        <v>2</v>
      </c>
      <c r="B59" s="170" t="s">
        <v>310</v>
      </c>
      <c r="C59" s="171" t="s">
        <v>311</v>
      </c>
      <c r="D59" s="172" t="s">
        <v>312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0"/>
      <c r="AQ59" s="100"/>
    </row>
    <row r="60" spans="1:44" s="101" customFormat="1" ht="30" customHeight="1">
      <c r="A60" s="103">
        <v>3</v>
      </c>
      <c r="B60" s="170" t="s">
        <v>313</v>
      </c>
      <c r="C60" s="181" t="s">
        <v>865</v>
      </c>
      <c r="D60" s="172" t="s">
        <v>314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4</v>
      </c>
      <c r="B61" s="170" t="s">
        <v>315</v>
      </c>
      <c r="C61" s="171" t="s">
        <v>71</v>
      </c>
      <c r="D61" s="172" t="s">
        <v>111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5</v>
      </c>
      <c r="B62" s="170" t="s">
        <v>317</v>
      </c>
      <c r="C62" s="171" t="s">
        <v>318</v>
      </c>
      <c r="D62" s="172" t="s">
        <v>316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6</v>
      </c>
      <c r="B63" s="170" t="s">
        <v>319</v>
      </c>
      <c r="C63" s="171" t="s">
        <v>320</v>
      </c>
      <c r="D63" s="172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7</v>
      </c>
      <c r="B64" s="170" t="s">
        <v>321</v>
      </c>
      <c r="C64" s="171" t="s">
        <v>322</v>
      </c>
      <c r="D64" s="172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8</v>
      </c>
      <c r="B65" s="170" t="s">
        <v>323</v>
      </c>
      <c r="C65" s="171" t="s">
        <v>324</v>
      </c>
      <c r="D65" s="172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9</v>
      </c>
      <c r="B66" s="170" t="s">
        <v>325</v>
      </c>
      <c r="C66" s="171" t="s">
        <v>326</v>
      </c>
      <c r="D66" s="172" t="s">
        <v>129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10</v>
      </c>
      <c r="B67" s="170" t="s">
        <v>327</v>
      </c>
      <c r="C67" s="171" t="s">
        <v>328</v>
      </c>
      <c r="D67" s="172" t="s">
        <v>129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11</v>
      </c>
      <c r="B68" s="170" t="s">
        <v>329</v>
      </c>
      <c r="C68" s="171" t="s">
        <v>330</v>
      </c>
      <c r="D68" s="172" t="s">
        <v>331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12</v>
      </c>
      <c r="B69" s="170" t="s">
        <v>332</v>
      </c>
      <c r="C69" s="171" t="s">
        <v>333</v>
      </c>
      <c r="D69" s="172" t="s">
        <v>103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0"/>
      <c r="AQ69" s="100"/>
    </row>
    <row r="70" spans="1:43" s="101" customFormat="1" ht="30" customHeight="1">
      <c r="A70" s="103">
        <v>13</v>
      </c>
      <c r="B70" s="170" t="s">
        <v>334</v>
      </c>
      <c r="C70" s="171" t="s">
        <v>335</v>
      </c>
      <c r="D70" s="172" t="s">
        <v>103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0"/>
      <c r="AQ70" s="100"/>
    </row>
    <row r="71" spans="1:43" s="101" customFormat="1" ht="30" customHeight="1">
      <c r="A71" s="103">
        <v>14</v>
      </c>
      <c r="B71" s="170" t="s">
        <v>336</v>
      </c>
      <c r="C71" s="171" t="s">
        <v>337</v>
      </c>
      <c r="D71" s="172" t="s">
        <v>338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6"/>
      <c r="AQ71" s="199"/>
    </row>
    <row r="72" spans="1:43" s="101" customFormat="1" ht="30" customHeight="1">
      <c r="A72" s="103">
        <v>15</v>
      </c>
      <c r="B72" s="170" t="s">
        <v>339</v>
      </c>
      <c r="C72" s="171" t="s">
        <v>340</v>
      </c>
      <c r="D72" s="172" t="s">
        <v>130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16</v>
      </c>
      <c r="B73" s="170" t="s">
        <v>341</v>
      </c>
      <c r="C73" s="171" t="s">
        <v>342</v>
      </c>
      <c r="D73" s="172" t="s">
        <v>343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17</v>
      </c>
      <c r="B74" s="170" t="s">
        <v>344</v>
      </c>
      <c r="C74" s="171" t="s">
        <v>345</v>
      </c>
      <c r="D74" s="172" t="s">
        <v>133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18</v>
      </c>
      <c r="B75" s="170" t="s">
        <v>346</v>
      </c>
      <c r="C75" s="171" t="s">
        <v>347</v>
      </c>
      <c r="D75" s="172" t="s">
        <v>348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19</v>
      </c>
      <c r="B76" s="170" t="s">
        <v>349</v>
      </c>
      <c r="C76" s="171" t="s">
        <v>350</v>
      </c>
      <c r="D76" s="172" t="s">
        <v>351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20</v>
      </c>
      <c r="B77" s="170" t="s">
        <v>352</v>
      </c>
      <c r="C77" s="171" t="s">
        <v>353</v>
      </c>
      <c r="D77" s="172" t="s">
        <v>354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21</v>
      </c>
      <c r="B78" s="170" t="s">
        <v>355</v>
      </c>
      <c r="C78" s="171" t="s">
        <v>356</v>
      </c>
      <c r="D78" s="172" t="s">
        <v>354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22</v>
      </c>
      <c r="B79" s="153"/>
      <c r="C79" s="154"/>
      <c r="D79" s="155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23</v>
      </c>
      <c r="B80" s="153"/>
      <c r="C80" s="154"/>
      <c r="D80" s="155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1" customFormat="1" ht="30" customHeight="1">
      <c r="A81" s="103">
        <v>24</v>
      </c>
      <c r="B81" s="153"/>
      <c r="C81" s="154"/>
      <c r="D81" s="155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1" customFormat="1" ht="30" customHeight="1">
      <c r="A82" s="103">
        <v>25</v>
      </c>
      <c r="B82" s="153"/>
      <c r="C82" s="154"/>
      <c r="D82" s="155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1" customFormat="1" ht="30" customHeight="1">
      <c r="A83" s="103">
        <v>26</v>
      </c>
      <c r="B83" s="153"/>
      <c r="C83" s="154"/>
      <c r="D83" s="155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1" customFormat="1" ht="30" customHeight="1">
      <c r="A84" s="103">
        <v>27</v>
      </c>
      <c r="B84" s="153"/>
      <c r="C84" s="154"/>
      <c r="D84" s="155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1" customFormat="1" ht="30" customHeight="1">
      <c r="A85" s="103">
        <v>28</v>
      </c>
      <c r="B85" s="153"/>
      <c r="C85" s="154"/>
      <c r="D85" s="155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1" customFormat="1" ht="30" customHeight="1">
      <c r="A86" s="103">
        <v>29</v>
      </c>
      <c r="B86" s="102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1" customFormat="1" ht="30" customHeight="1">
      <c r="A87" s="103">
        <v>30</v>
      </c>
      <c r="B87" s="102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03">
        <v>31</v>
      </c>
      <c r="B88" s="102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03">
        <v>32</v>
      </c>
      <c r="B89" s="102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.75" customHeight="1">
      <c r="A90" s="103">
        <v>33</v>
      </c>
      <c r="B90" s="102"/>
      <c r="C90" s="11"/>
      <c r="D90" s="12"/>
      <c r="E90" s="10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.75" customHeight="1">
      <c r="A91" s="103">
        <v>34</v>
      </c>
      <c r="B91" s="102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103">
        <f t="shared" ref="AJ92:AO92" si="9">SUM(AJ58:AJ91)</f>
        <v>0</v>
      </c>
      <c r="AK92" s="103">
        <f t="shared" si="9"/>
        <v>0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09"/>
      <c r="D93" s="209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9"/>
      <c r="D96" s="209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9"/>
      <c r="D97" s="209"/>
      <c r="E97" s="209"/>
      <c r="F97" s="209"/>
      <c r="G97" s="209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9"/>
      <c r="D98" s="209"/>
      <c r="E98" s="209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9"/>
      <c r="D99" s="209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topLeftCell="A16" zoomScale="55" zoomScaleNormal="55" workbookViewId="0">
      <selection activeCell="X22" sqref="X22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4.1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1" t="s">
        <v>1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41" ht="22.5" customHeight="1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 t="s">
        <v>3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199" t="s">
        <v>429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00" t="s">
        <v>847</v>
      </c>
      <c r="AG6" s="200"/>
      <c r="AH6" s="200"/>
      <c r="AI6" s="200"/>
      <c r="AJ6" s="200"/>
      <c r="AK6" s="200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01" t="s">
        <v>7</v>
      </c>
      <c r="D8" s="20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87" t="s">
        <v>431</v>
      </c>
      <c r="C9" s="187" t="s">
        <v>432</v>
      </c>
      <c r="D9" s="187" t="s">
        <v>47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2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87" t="s">
        <v>433</v>
      </c>
      <c r="C10" s="187" t="s">
        <v>434</v>
      </c>
      <c r="D10" s="187" t="s">
        <v>77</v>
      </c>
      <c r="E10" s="142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2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87" t="s">
        <v>435</v>
      </c>
      <c r="C11" s="187" t="s">
        <v>436</v>
      </c>
      <c r="D11" s="187" t="s">
        <v>437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2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87" t="s">
        <v>438</v>
      </c>
      <c r="C12" s="187" t="s">
        <v>439</v>
      </c>
      <c r="D12" s="187" t="s">
        <v>440</v>
      </c>
      <c r="E12" s="142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2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87" t="s">
        <v>441</v>
      </c>
      <c r="C13" s="187" t="s">
        <v>442</v>
      </c>
      <c r="D13" s="187" t="s">
        <v>443</v>
      </c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2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87" t="s">
        <v>444</v>
      </c>
      <c r="C14" s="187" t="s">
        <v>445</v>
      </c>
      <c r="D14" s="187" t="s">
        <v>27</v>
      </c>
      <c r="E14" s="142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23"/>
      <c r="Q14" s="143" t="s">
        <v>8</v>
      </c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3">
        <f t="shared" si="2"/>
        <v>1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87" t="s">
        <v>446</v>
      </c>
      <c r="C15" s="187" t="s">
        <v>447</v>
      </c>
      <c r="D15" s="187" t="s">
        <v>27</v>
      </c>
      <c r="E15" s="144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23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3"/>
      <c r="AI15" s="145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87" t="s">
        <v>448</v>
      </c>
      <c r="C16" s="187" t="s">
        <v>449</v>
      </c>
      <c r="D16" s="187" t="s">
        <v>27</v>
      </c>
      <c r="E16" s="142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2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187" t="s">
        <v>450</v>
      </c>
      <c r="C17" s="187" t="s">
        <v>62</v>
      </c>
      <c r="D17" s="187" t="s">
        <v>36</v>
      </c>
      <c r="E17" s="142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2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81"/>
      <c r="AK17" s="81"/>
      <c r="AL17" s="81"/>
      <c r="AM17" s="27"/>
      <c r="AN17" s="27"/>
      <c r="AO17" s="27"/>
    </row>
    <row r="18" spans="1:41" s="89" customFormat="1" ht="30" customHeight="1">
      <c r="A18" s="87">
        <v>10</v>
      </c>
      <c r="B18" s="187" t="s">
        <v>451</v>
      </c>
      <c r="C18" s="187" t="s">
        <v>452</v>
      </c>
      <c r="D18" s="187" t="s">
        <v>46</v>
      </c>
      <c r="E18" s="142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2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187" t="s">
        <v>453</v>
      </c>
      <c r="C19" s="187" t="s">
        <v>454</v>
      </c>
      <c r="D19" s="187" t="s">
        <v>97</v>
      </c>
      <c r="E19" s="142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2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187" t="s">
        <v>455</v>
      </c>
      <c r="C20" s="187" t="s">
        <v>456</v>
      </c>
      <c r="D20" s="187" t="s">
        <v>97</v>
      </c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2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187" t="s">
        <v>457</v>
      </c>
      <c r="C21" s="187" t="s">
        <v>120</v>
      </c>
      <c r="D21" s="187" t="s">
        <v>458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23"/>
      <c r="Q21" s="146"/>
      <c r="R21" s="146"/>
      <c r="S21" s="146"/>
      <c r="T21" s="146"/>
      <c r="U21" s="146"/>
      <c r="V21" s="146"/>
      <c r="W21" s="147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1">
        <v>14</v>
      </c>
      <c r="B22" s="187" t="s">
        <v>459</v>
      </c>
      <c r="C22" s="187" t="s">
        <v>460</v>
      </c>
      <c r="D22" s="187" t="s">
        <v>396</v>
      </c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23"/>
      <c r="Q22" s="143"/>
      <c r="R22" s="143"/>
      <c r="S22" s="146"/>
      <c r="T22" s="143"/>
      <c r="U22" s="143"/>
      <c r="V22" s="143"/>
      <c r="W22" s="143"/>
      <c r="X22" s="143" t="s">
        <v>10</v>
      </c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3">
        <f t="shared" si="2"/>
        <v>0</v>
      </c>
      <c r="AK22" s="3">
        <f t="shared" si="0"/>
        <v>0</v>
      </c>
      <c r="AL22" s="3">
        <f t="shared" si="1"/>
        <v>1</v>
      </c>
      <c r="AM22" s="27"/>
      <c r="AN22" s="27"/>
      <c r="AO22" s="27"/>
    </row>
    <row r="23" spans="1:41" s="1" customFormat="1" ht="30" customHeight="1">
      <c r="A23" s="81">
        <v>15</v>
      </c>
      <c r="B23" s="187" t="s">
        <v>461</v>
      </c>
      <c r="C23" s="187" t="s">
        <v>432</v>
      </c>
      <c r="D23" s="187" t="s">
        <v>132</v>
      </c>
      <c r="E23" s="142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2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3">
        <f t="shared" si="2"/>
        <v>0</v>
      </c>
      <c r="AK23" s="3">
        <f t="shared" si="0"/>
        <v>0</v>
      </c>
      <c r="AL23" s="3">
        <f t="shared" si="1"/>
        <v>0</v>
      </c>
      <c r="AM23" s="213"/>
      <c r="AN23" s="214"/>
      <c r="AO23" s="27"/>
    </row>
    <row r="24" spans="1:41" s="1" customFormat="1" ht="30" customHeight="1">
      <c r="A24" s="81">
        <v>16</v>
      </c>
      <c r="B24" s="187" t="s">
        <v>462</v>
      </c>
      <c r="C24" s="187" t="s">
        <v>463</v>
      </c>
      <c r="D24" s="187" t="s">
        <v>99</v>
      </c>
      <c r="E24" s="142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2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187" t="s">
        <v>464</v>
      </c>
      <c r="C25" s="187" t="s">
        <v>463</v>
      </c>
      <c r="D25" s="187" t="s">
        <v>99</v>
      </c>
      <c r="E25" s="142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2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187" t="s">
        <v>465</v>
      </c>
      <c r="C26" s="187" t="s">
        <v>466</v>
      </c>
      <c r="D26" s="187" t="s">
        <v>99</v>
      </c>
      <c r="E26" s="142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2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187">
        <v>2010100022</v>
      </c>
      <c r="C27" s="187" t="s">
        <v>866</v>
      </c>
      <c r="D27" s="187" t="s">
        <v>467</v>
      </c>
      <c r="E27" s="142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2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187" t="s">
        <v>468</v>
      </c>
      <c r="C28" s="187" t="s">
        <v>469</v>
      </c>
      <c r="D28" s="187" t="s">
        <v>467</v>
      </c>
      <c r="E28" s="142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2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187" t="s">
        <v>470</v>
      </c>
      <c r="C29" s="187" t="s">
        <v>471</v>
      </c>
      <c r="D29" s="187" t="s">
        <v>467</v>
      </c>
      <c r="E29" s="142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2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187" t="s">
        <v>472</v>
      </c>
      <c r="C30" s="187" t="s">
        <v>473</v>
      </c>
      <c r="D30" s="187" t="s">
        <v>102</v>
      </c>
      <c r="E30" s="142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187" t="s">
        <v>474</v>
      </c>
      <c r="C31" s="187" t="s">
        <v>372</v>
      </c>
      <c r="D31" s="187" t="s">
        <v>408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 t="s">
        <v>8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1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187" t="s">
        <v>475</v>
      </c>
      <c r="C32" s="187" t="s">
        <v>65</v>
      </c>
      <c r="D32" s="187" t="s">
        <v>476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 t="s">
        <v>10</v>
      </c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1</v>
      </c>
      <c r="AM32" s="27"/>
      <c r="AN32" s="27"/>
      <c r="AO32" s="27"/>
    </row>
    <row r="33" spans="1:41" s="1" customFormat="1" ht="30" customHeight="1">
      <c r="A33" s="81">
        <v>25</v>
      </c>
      <c r="B33" s="187">
        <v>2010240001</v>
      </c>
      <c r="C33" s="187" t="s">
        <v>419</v>
      </c>
      <c r="D33" s="187" t="s">
        <v>343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187" t="s">
        <v>477</v>
      </c>
      <c r="C34" s="187" t="s">
        <v>137</v>
      </c>
      <c r="D34" s="187" t="s">
        <v>133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 t="s">
        <v>10</v>
      </c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1</v>
      </c>
      <c r="AM34" s="27"/>
      <c r="AN34" s="27"/>
      <c r="AO34" s="27"/>
    </row>
    <row r="35" spans="1:41" s="1" customFormat="1" ht="30" customHeight="1">
      <c r="A35" s="81">
        <v>27</v>
      </c>
      <c r="B35" s="187" t="s">
        <v>478</v>
      </c>
      <c r="C35" s="187" t="s">
        <v>479</v>
      </c>
      <c r="D35" s="187" t="s">
        <v>74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1">
        <v>28</v>
      </c>
      <c r="B36" s="187">
        <v>2010110086</v>
      </c>
      <c r="C36" s="187" t="s">
        <v>867</v>
      </c>
      <c r="D36" s="187" t="s">
        <v>351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162" t="s">
        <v>480</v>
      </c>
      <c r="C37" s="163" t="s">
        <v>481</v>
      </c>
      <c r="D37" s="164" t="s">
        <v>351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165" t="s">
        <v>482</v>
      </c>
      <c r="C38" s="168" t="s">
        <v>483</v>
      </c>
      <c r="D38" s="169" t="s">
        <v>428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15" t="s">
        <v>12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43">
        <f>SUM(AJ9:AJ53)</f>
        <v>2</v>
      </c>
      <c r="AK54" s="43">
        <f>SUM(AK9:AK53)</f>
        <v>0</v>
      </c>
      <c r="AL54" s="43">
        <f>SUM(AL9:AL53)</f>
        <v>3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16" t="s">
        <v>13</v>
      </c>
      <c r="B56" s="216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8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01" t="s">
        <v>7</v>
      </c>
      <c r="D57" s="20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7" t="s">
        <v>431</v>
      </c>
      <c r="C58" s="187" t="s">
        <v>432</v>
      </c>
      <c r="D58" s="187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3"/>
      <c r="AQ58" s="214"/>
    </row>
    <row r="59" spans="1:44" s="1" customFormat="1" ht="30" customHeight="1">
      <c r="A59" s="3">
        <v>2</v>
      </c>
      <c r="B59" s="187" t="s">
        <v>433</v>
      </c>
      <c r="C59" s="187" t="s">
        <v>434</v>
      </c>
      <c r="D59" s="187" t="s">
        <v>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187" t="s">
        <v>435</v>
      </c>
      <c r="C60" s="187" t="s">
        <v>436</v>
      </c>
      <c r="D60" s="187" t="s">
        <v>437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187" t="s">
        <v>438</v>
      </c>
      <c r="C61" s="187" t="s">
        <v>439</v>
      </c>
      <c r="D61" s="187" t="s">
        <v>440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187" t="s">
        <v>441</v>
      </c>
      <c r="C62" s="187" t="s">
        <v>442</v>
      </c>
      <c r="D62" s="187" t="s">
        <v>443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187" t="s">
        <v>444</v>
      </c>
      <c r="C63" s="187" t="s">
        <v>445</v>
      </c>
      <c r="D63" s="187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187" t="s">
        <v>446</v>
      </c>
      <c r="C64" s="187" t="s">
        <v>447</v>
      </c>
      <c r="D64" s="187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187" t="s">
        <v>448</v>
      </c>
      <c r="C65" s="187" t="s">
        <v>449</v>
      </c>
      <c r="D65" s="187" t="s">
        <v>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187" t="s">
        <v>450</v>
      </c>
      <c r="C66" s="187" t="s">
        <v>62</v>
      </c>
      <c r="D66" s="187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187" t="s">
        <v>451</v>
      </c>
      <c r="C67" s="187" t="s">
        <v>452</v>
      </c>
      <c r="D67" s="187" t="s">
        <v>46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187" t="s">
        <v>453</v>
      </c>
      <c r="C68" s="187" t="s">
        <v>454</v>
      </c>
      <c r="D68" s="187" t="s">
        <v>97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187" t="s">
        <v>455</v>
      </c>
      <c r="C69" s="187" t="s">
        <v>456</v>
      </c>
      <c r="D69" s="187" t="s">
        <v>97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187" t="s">
        <v>457</v>
      </c>
      <c r="C70" s="187" t="s">
        <v>120</v>
      </c>
      <c r="D70" s="187" t="s">
        <v>458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187" t="s">
        <v>459</v>
      </c>
      <c r="C71" s="187" t="s">
        <v>460</v>
      </c>
      <c r="D71" s="187" t="s">
        <v>396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3"/>
      <c r="AQ71" s="214"/>
    </row>
    <row r="72" spans="1:43" s="1" customFormat="1" ht="30" customHeight="1">
      <c r="A72" s="3">
        <v>15</v>
      </c>
      <c r="B72" s="187" t="s">
        <v>461</v>
      </c>
      <c r="C72" s="187" t="s">
        <v>432</v>
      </c>
      <c r="D72" s="187" t="s">
        <v>132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187" t="s">
        <v>462</v>
      </c>
      <c r="C73" s="187" t="s">
        <v>463</v>
      </c>
      <c r="D73" s="187" t="s">
        <v>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187" t="s">
        <v>464</v>
      </c>
      <c r="C74" s="187" t="s">
        <v>463</v>
      </c>
      <c r="D74" s="187" t="s">
        <v>99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187" t="s">
        <v>465</v>
      </c>
      <c r="C75" s="187" t="s">
        <v>466</v>
      </c>
      <c r="D75" s="187" t="s">
        <v>99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187">
        <v>2010100022</v>
      </c>
      <c r="C76" s="187" t="s">
        <v>866</v>
      </c>
      <c r="D76" s="187" t="s">
        <v>467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187" t="s">
        <v>468</v>
      </c>
      <c r="C77" s="187" t="s">
        <v>469</v>
      </c>
      <c r="D77" s="187" t="s">
        <v>467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187" t="s">
        <v>470</v>
      </c>
      <c r="C78" s="187" t="s">
        <v>471</v>
      </c>
      <c r="D78" s="187" t="s">
        <v>467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187" t="s">
        <v>472</v>
      </c>
      <c r="C79" s="187" t="s">
        <v>473</v>
      </c>
      <c r="D79" s="187" t="s">
        <v>102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187" t="s">
        <v>474</v>
      </c>
      <c r="C80" s="187" t="s">
        <v>372</v>
      </c>
      <c r="D80" s="187" t="s">
        <v>408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187" t="s">
        <v>475</v>
      </c>
      <c r="C81" s="187" t="s">
        <v>65</v>
      </c>
      <c r="D81" s="187" t="s">
        <v>476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187">
        <v>2010240001</v>
      </c>
      <c r="C82" s="187" t="s">
        <v>419</v>
      </c>
      <c r="D82" s="187" t="s">
        <v>343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187" t="s">
        <v>477</v>
      </c>
      <c r="C83" s="187" t="s">
        <v>137</v>
      </c>
      <c r="D83" s="187" t="s">
        <v>133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187" t="s">
        <v>478</v>
      </c>
      <c r="C84" s="187" t="s">
        <v>479</v>
      </c>
      <c r="D84" s="187" t="s">
        <v>74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187">
        <v>2010110086</v>
      </c>
      <c r="C85" s="187" t="s">
        <v>867</v>
      </c>
      <c r="D85" s="187" t="s">
        <v>351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162" t="s">
        <v>480</v>
      </c>
      <c r="C86" s="163" t="s">
        <v>481</v>
      </c>
      <c r="D86" s="164" t="s">
        <v>351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165" t="s">
        <v>482</v>
      </c>
      <c r="C87" s="168" t="s">
        <v>483</v>
      </c>
      <c r="D87" s="169" t="s">
        <v>428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5" t="s">
        <v>12</v>
      </c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09"/>
      <c r="D93" s="209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09"/>
      <c r="D96" s="209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09"/>
      <c r="D97" s="209"/>
      <c r="E97" s="209"/>
      <c r="F97" s="209"/>
      <c r="G97" s="209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09"/>
      <c r="D98" s="209"/>
      <c r="E98" s="209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09"/>
      <c r="D99" s="209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3:AN23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6"/>
  <sheetViews>
    <sheetView zoomScale="78" zoomScaleNormal="78" workbookViewId="0">
      <selection activeCell="X32" sqref="X32"/>
    </sheetView>
  </sheetViews>
  <sheetFormatPr defaultRowHeight="15.6"/>
  <cols>
    <col min="1" max="1" width="5.625" customWidth="1"/>
    <col min="2" max="2" width="22.375" customWidth="1"/>
    <col min="3" max="3" width="33.125" customWidth="1"/>
    <col min="4" max="4" width="11.625" customWidth="1"/>
    <col min="5" max="35" width="6.125" customWidth="1"/>
  </cols>
  <sheetData>
    <row r="1" spans="1:41" ht="16.8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1" t="s">
        <v>1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41" ht="16.8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11" t="s">
        <v>3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0.399999999999999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199" t="s">
        <v>429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</row>
    <row r="6" spans="1:41" ht="20.399999999999999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200" t="s">
        <v>848</v>
      </c>
      <c r="AG6" s="200"/>
      <c r="AH6" s="200"/>
      <c r="AI6" s="200"/>
      <c r="AJ6" s="200"/>
      <c r="AK6" s="200"/>
      <c r="AL6" s="184"/>
    </row>
    <row r="7" spans="1:41" ht="17.399999999999999">
      <c r="AE7" s="22"/>
      <c r="AF7" s="22"/>
      <c r="AG7" s="22"/>
      <c r="AH7" s="22"/>
      <c r="AI7" s="23"/>
    </row>
    <row r="8" spans="1:41" ht="18.75" customHeight="1">
      <c r="A8" s="183" t="s">
        <v>5</v>
      </c>
      <c r="B8" s="182" t="s">
        <v>6</v>
      </c>
      <c r="C8" s="201" t="s">
        <v>7</v>
      </c>
      <c r="D8" s="20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  <c r="AM8" s="1"/>
      <c r="AN8" s="1"/>
      <c r="AO8" s="1"/>
    </row>
    <row r="9" spans="1:41" ht="18.75" customHeight="1">
      <c r="A9" s="183">
        <v>1</v>
      </c>
      <c r="B9" s="187" t="s">
        <v>484</v>
      </c>
      <c r="C9" s="187" t="s">
        <v>485</v>
      </c>
      <c r="D9" s="187" t="s">
        <v>47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23"/>
      <c r="Q9" s="143"/>
      <c r="R9" s="143"/>
      <c r="S9" s="143"/>
      <c r="T9" s="143" t="s">
        <v>9</v>
      </c>
      <c r="U9" s="143"/>
      <c r="V9" s="143"/>
      <c r="W9" s="143"/>
      <c r="X9" s="143" t="s">
        <v>8</v>
      </c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83">
        <f>COUNTIF(E9:AI9,"K")+2*COUNTIF(E9:AI9,"2K")+COUNTIF(E9:AI9,"TK")+COUNTIF(E9:AI9,"KT")</f>
        <v>1</v>
      </c>
      <c r="AK9" s="183">
        <f t="shared" ref="AK9:AK53" si="0">COUNTIF(E9:AI9,"P")+2*COUNTIF(F9:AJ9,"2P")</f>
        <v>1</v>
      </c>
      <c r="AL9" s="18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ht="18.75" customHeight="1">
      <c r="A10" s="183">
        <v>2</v>
      </c>
      <c r="B10" s="187" t="s">
        <v>486</v>
      </c>
      <c r="C10" s="187" t="s">
        <v>487</v>
      </c>
      <c r="D10" s="187" t="s">
        <v>488</v>
      </c>
      <c r="E10" s="142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2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83">
        <f t="shared" ref="AJ10:AJ53" si="2">COUNTIF(E10:AI10,"K")+2*COUNTIF(E10:AI10,"2K")+COUNTIF(E10:AI10,"TK")+COUNTIF(E10:AI10,"KT")</f>
        <v>0</v>
      </c>
      <c r="AK10" s="183">
        <f t="shared" si="0"/>
        <v>0</v>
      </c>
      <c r="AL10" s="183">
        <f t="shared" si="1"/>
        <v>0</v>
      </c>
      <c r="AM10" s="27"/>
      <c r="AN10" s="27"/>
      <c r="AO10" s="27"/>
    </row>
    <row r="11" spans="1:41" ht="18.75" customHeight="1">
      <c r="A11" s="183">
        <v>3</v>
      </c>
      <c r="B11" s="187" t="s">
        <v>489</v>
      </c>
      <c r="C11" s="187" t="s">
        <v>372</v>
      </c>
      <c r="D11" s="187" t="s">
        <v>104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2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83">
        <f t="shared" si="2"/>
        <v>0</v>
      </c>
      <c r="AK11" s="183">
        <f t="shared" si="0"/>
        <v>0</v>
      </c>
      <c r="AL11" s="183">
        <f t="shared" si="1"/>
        <v>0</v>
      </c>
      <c r="AM11" s="27"/>
      <c r="AN11" s="27"/>
      <c r="AO11" s="27"/>
    </row>
    <row r="12" spans="1:41" ht="18.75" customHeight="1">
      <c r="A12" s="183">
        <v>4</v>
      </c>
      <c r="B12" s="187" t="s">
        <v>490</v>
      </c>
      <c r="C12" s="187" t="s">
        <v>491</v>
      </c>
      <c r="D12" s="187" t="s">
        <v>104</v>
      </c>
      <c r="E12" s="142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2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83">
        <f t="shared" si="2"/>
        <v>0</v>
      </c>
      <c r="AK12" s="183">
        <f t="shared" si="0"/>
        <v>0</v>
      </c>
      <c r="AL12" s="183">
        <f t="shared" si="1"/>
        <v>0</v>
      </c>
      <c r="AM12" s="27"/>
      <c r="AN12" s="27"/>
      <c r="AO12" s="27"/>
    </row>
    <row r="13" spans="1:41" ht="18.75" customHeight="1">
      <c r="A13" s="183">
        <v>5</v>
      </c>
      <c r="B13" s="187" t="s">
        <v>492</v>
      </c>
      <c r="C13" s="187" t="s">
        <v>493</v>
      </c>
      <c r="D13" s="187" t="s">
        <v>104</v>
      </c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23"/>
      <c r="Q13" s="143"/>
      <c r="R13" s="143"/>
      <c r="S13" s="143"/>
      <c r="T13" s="143" t="s">
        <v>10</v>
      </c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83">
        <f t="shared" si="2"/>
        <v>0</v>
      </c>
      <c r="AK13" s="183">
        <f t="shared" si="0"/>
        <v>0</v>
      </c>
      <c r="AL13" s="183">
        <f t="shared" si="1"/>
        <v>1</v>
      </c>
      <c r="AM13" s="27"/>
      <c r="AN13" s="27"/>
      <c r="AO13" s="27"/>
    </row>
    <row r="14" spans="1:41" ht="18.75" customHeight="1">
      <c r="A14" s="183">
        <v>6</v>
      </c>
      <c r="B14" s="187" t="s">
        <v>494</v>
      </c>
      <c r="C14" s="187" t="s">
        <v>495</v>
      </c>
      <c r="D14" s="187" t="s">
        <v>496</v>
      </c>
      <c r="E14" s="142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2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83">
        <f t="shared" si="2"/>
        <v>0</v>
      </c>
      <c r="AK14" s="183">
        <f t="shared" si="0"/>
        <v>0</v>
      </c>
      <c r="AL14" s="183">
        <f t="shared" si="1"/>
        <v>0</v>
      </c>
      <c r="AM14" s="27"/>
      <c r="AN14" s="27"/>
      <c r="AO14" s="27"/>
    </row>
    <row r="15" spans="1:41" ht="18.75" customHeight="1">
      <c r="A15" s="183">
        <v>7</v>
      </c>
      <c r="B15" s="187" t="s">
        <v>497</v>
      </c>
      <c r="C15" s="187" t="s">
        <v>498</v>
      </c>
      <c r="D15" s="187" t="s">
        <v>316</v>
      </c>
      <c r="E15" s="144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23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3"/>
      <c r="AI15" s="145"/>
      <c r="AJ15" s="183">
        <f t="shared" si="2"/>
        <v>0</v>
      </c>
      <c r="AK15" s="183">
        <f t="shared" si="0"/>
        <v>0</v>
      </c>
      <c r="AL15" s="183">
        <f t="shared" si="1"/>
        <v>0</v>
      </c>
      <c r="AM15" s="27"/>
      <c r="AN15" s="27"/>
      <c r="AO15" s="27"/>
    </row>
    <row r="16" spans="1:41" ht="18.75" customHeight="1">
      <c r="A16" s="183">
        <v>8</v>
      </c>
      <c r="B16" s="187" t="s">
        <v>499</v>
      </c>
      <c r="C16" s="187" t="s">
        <v>101</v>
      </c>
      <c r="D16" s="187" t="s">
        <v>316</v>
      </c>
      <c r="E16" s="142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2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83">
        <f t="shared" si="2"/>
        <v>0</v>
      </c>
      <c r="AK16" s="183">
        <f t="shared" si="0"/>
        <v>0</v>
      </c>
      <c r="AL16" s="183">
        <f t="shared" si="1"/>
        <v>0</v>
      </c>
      <c r="AM16" s="27"/>
      <c r="AN16" s="27"/>
      <c r="AO16" s="27"/>
    </row>
    <row r="17" spans="1:41" ht="18.75" customHeight="1">
      <c r="A17" s="183">
        <v>9</v>
      </c>
      <c r="B17" s="187" t="s">
        <v>500</v>
      </c>
      <c r="C17" s="187" t="s">
        <v>84</v>
      </c>
      <c r="D17" s="187" t="s">
        <v>78</v>
      </c>
      <c r="E17" s="142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2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83"/>
      <c r="AK17" s="183"/>
      <c r="AL17" s="183"/>
      <c r="AM17" s="27"/>
      <c r="AN17" s="27"/>
      <c r="AO17" s="27"/>
    </row>
    <row r="18" spans="1:41" ht="18.75" customHeight="1">
      <c r="A18" s="183">
        <v>10</v>
      </c>
      <c r="B18" s="187" t="s">
        <v>501</v>
      </c>
      <c r="C18" s="187" t="s">
        <v>502</v>
      </c>
      <c r="D18" s="187" t="s">
        <v>387</v>
      </c>
      <c r="E18" s="142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2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83">
        <f t="shared" si="2"/>
        <v>0</v>
      </c>
      <c r="AK18" s="183">
        <f t="shared" si="0"/>
        <v>0</v>
      </c>
      <c r="AL18" s="183">
        <f t="shared" si="1"/>
        <v>0</v>
      </c>
      <c r="AM18" s="88"/>
      <c r="AN18" s="88"/>
      <c r="AO18" s="88"/>
    </row>
    <row r="19" spans="1:41" ht="18.75" customHeight="1">
      <c r="A19" s="183">
        <v>11</v>
      </c>
      <c r="B19" s="187" t="s">
        <v>503</v>
      </c>
      <c r="C19" s="187" t="s">
        <v>504</v>
      </c>
      <c r="D19" s="187" t="s">
        <v>505</v>
      </c>
      <c r="E19" s="142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2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83">
        <f t="shared" si="2"/>
        <v>0</v>
      </c>
      <c r="AK19" s="183">
        <f t="shared" si="0"/>
        <v>0</v>
      </c>
      <c r="AL19" s="183">
        <f t="shared" si="1"/>
        <v>0</v>
      </c>
      <c r="AM19" s="27"/>
      <c r="AN19" s="27"/>
      <c r="AO19" s="27"/>
    </row>
    <row r="20" spans="1:41" ht="18.75" customHeight="1">
      <c r="A20" s="183">
        <v>12</v>
      </c>
      <c r="B20" s="187" t="s">
        <v>506</v>
      </c>
      <c r="C20" s="187" t="s">
        <v>507</v>
      </c>
      <c r="D20" s="187" t="s">
        <v>97</v>
      </c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2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83">
        <f t="shared" si="2"/>
        <v>0</v>
      </c>
      <c r="AK20" s="183">
        <f t="shared" si="0"/>
        <v>0</v>
      </c>
      <c r="AL20" s="183">
        <f t="shared" si="1"/>
        <v>0</v>
      </c>
      <c r="AM20" s="27"/>
      <c r="AN20" s="27"/>
      <c r="AO20" s="27"/>
    </row>
    <row r="21" spans="1:41" ht="18.75" customHeight="1">
      <c r="A21" s="183">
        <v>13</v>
      </c>
      <c r="B21" s="187" t="s">
        <v>508</v>
      </c>
      <c r="C21" s="187" t="s">
        <v>509</v>
      </c>
      <c r="D21" s="187" t="s">
        <v>97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23"/>
      <c r="Q21" s="146"/>
      <c r="R21" s="146"/>
      <c r="S21" s="146"/>
      <c r="T21" s="146"/>
      <c r="U21" s="146"/>
      <c r="V21" s="146"/>
      <c r="W21" s="147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83">
        <f t="shared" si="2"/>
        <v>0</v>
      </c>
      <c r="AK21" s="183">
        <f t="shared" si="0"/>
        <v>0</v>
      </c>
      <c r="AL21" s="183">
        <f t="shared" si="1"/>
        <v>0</v>
      </c>
      <c r="AM21" s="27"/>
      <c r="AN21" s="27"/>
      <c r="AO21" s="27"/>
    </row>
    <row r="22" spans="1:41" ht="18.75" customHeight="1">
      <c r="A22" s="183">
        <v>14</v>
      </c>
      <c r="B22" s="187" t="s">
        <v>510</v>
      </c>
      <c r="C22" s="187" t="s">
        <v>511</v>
      </c>
      <c r="D22" s="187" t="s">
        <v>97</v>
      </c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23"/>
      <c r="Q22" s="143"/>
      <c r="R22" s="143"/>
      <c r="S22" s="146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83">
        <f t="shared" si="2"/>
        <v>0</v>
      </c>
      <c r="AK22" s="183">
        <f t="shared" si="0"/>
        <v>0</v>
      </c>
      <c r="AL22" s="183">
        <f t="shared" si="1"/>
        <v>0</v>
      </c>
      <c r="AM22" s="27"/>
      <c r="AN22" s="27"/>
      <c r="AO22" s="27"/>
    </row>
    <row r="23" spans="1:41" ht="18.75" customHeight="1">
      <c r="A23" s="183">
        <v>15</v>
      </c>
      <c r="B23" s="187" t="s">
        <v>512</v>
      </c>
      <c r="C23" s="187" t="s">
        <v>513</v>
      </c>
      <c r="D23" s="187" t="s">
        <v>396</v>
      </c>
      <c r="E23" s="142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2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83">
        <f t="shared" si="2"/>
        <v>0</v>
      </c>
      <c r="AK23" s="183">
        <f t="shared" si="0"/>
        <v>0</v>
      </c>
      <c r="AL23" s="183">
        <f t="shared" si="1"/>
        <v>0</v>
      </c>
      <c r="AM23" s="213"/>
      <c r="AN23" s="214"/>
      <c r="AO23" s="27"/>
    </row>
    <row r="24" spans="1:41" ht="18.75" customHeight="1">
      <c r="A24" s="183">
        <v>16</v>
      </c>
      <c r="B24" s="187" t="s">
        <v>514</v>
      </c>
      <c r="C24" s="187" t="s">
        <v>515</v>
      </c>
      <c r="D24" s="187" t="s">
        <v>132</v>
      </c>
      <c r="E24" s="142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2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83">
        <f t="shared" si="2"/>
        <v>0</v>
      </c>
      <c r="AK24" s="183">
        <f t="shared" si="0"/>
        <v>0</v>
      </c>
      <c r="AL24" s="183">
        <f t="shared" si="1"/>
        <v>0</v>
      </c>
      <c r="AM24" s="27"/>
      <c r="AN24" s="27"/>
      <c r="AO24" s="27"/>
    </row>
    <row r="25" spans="1:41" ht="18.75" customHeight="1">
      <c r="A25" s="183">
        <v>17</v>
      </c>
      <c r="B25" s="187" t="s">
        <v>516</v>
      </c>
      <c r="C25" s="187" t="s">
        <v>442</v>
      </c>
      <c r="D25" s="187" t="s">
        <v>90</v>
      </c>
      <c r="E25" s="142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2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83">
        <f t="shared" si="2"/>
        <v>0</v>
      </c>
      <c r="AK25" s="183">
        <f t="shared" si="0"/>
        <v>0</v>
      </c>
      <c r="AL25" s="183">
        <f t="shared" si="1"/>
        <v>0</v>
      </c>
      <c r="AM25" s="27"/>
      <c r="AN25" s="27"/>
      <c r="AO25" s="27"/>
    </row>
    <row r="26" spans="1:41" ht="18.75" customHeight="1">
      <c r="A26" s="183">
        <v>18</v>
      </c>
      <c r="B26" s="187" t="s">
        <v>517</v>
      </c>
      <c r="C26" s="187" t="s">
        <v>518</v>
      </c>
      <c r="D26" s="187" t="s">
        <v>90</v>
      </c>
      <c r="E26" s="142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2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83">
        <f t="shared" si="2"/>
        <v>0</v>
      </c>
      <c r="AK26" s="183">
        <f t="shared" si="0"/>
        <v>0</v>
      </c>
      <c r="AL26" s="183">
        <f t="shared" si="1"/>
        <v>0</v>
      </c>
      <c r="AM26" s="27"/>
      <c r="AN26" s="27"/>
      <c r="AO26" s="27"/>
    </row>
    <row r="27" spans="1:41" ht="18.75" customHeight="1">
      <c r="A27" s="183">
        <v>19</v>
      </c>
      <c r="B27" s="187" t="s">
        <v>519</v>
      </c>
      <c r="C27" s="187" t="s">
        <v>432</v>
      </c>
      <c r="D27" s="187" t="s">
        <v>467</v>
      </c>
      <c r="E27" s="142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23"/>
      <c r="Q27" s="143"/>
      <c r="R27" s="143"/>
      <c r="S27" s="143"/>
      <c r="T27" s="143" t="s">
        <v>8</v>
      </c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83">
        <f t="shared" si="2"/>
        <v>1</v>
      </c>
      <c r="AK27" s="183">
        <f t="shared" si="0"/>
        <v>0</v>
      </c>
      <c r="AL27" s="183">
        <f t="shared" si="1"/>
        <v>0</v>
      </c>
      <c r="AM27" s="27"/>
      <c r="AN27" s="27"/>
      <c r="AO27" s="27"/>
    </row>
    <row r="28" spans="1:41" ht="18.75" customHeight="1">
      <c r="A28" s="183">
        <v>20</v>
      </c>
      <c r="B28" s="187" t="s">
        <v>520</v>
      </c>
      <c r="C28" s="187" t="s">
        <v>521</v>
      </c>
      <c r="D28" s="187" t="s">
        <v>522</v>
      </c>
      <c r="E28" s="142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2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83">
        <f t="shared" si="2"/>
        <v>0</v>
      </c>
      <c r="AK28" s="183">
        <f t="shared" si="0"/>
        <v>0</v>
      </c>
      <c r="AL28" s="183">
        <f t="shared" si="1"/>
        <v>0</v>
      </c>
      <c r="AM28" s="27"/>
      <c r="AN28" s="27"/>
      <c r="AO28" s="27"/>
    </row>
    <row r="29" spans="1:41" ht="18.75" customHeight="1">
      <c r="A29" s="183">
        <v>21</v>
      </c>
      <c r="B29" s="187" t="s">
        <v>523</v>
      </c>
      <c r="C29" s="187" t="s">
        <v>524</v>
      </c>
      <c r="D29" s="187" t="s">
        <v>102</v>
      </c>
      <c r="E29" s="142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2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83">
        <f t="shared" si="2"/>
        <v>0</v>
      </c>
      <c r="AK29" s="183">
        <f t="shared" si="0"/>
        <v>0</v>
      </c>
      <c r="AL29" s="183">
        <f t="shared" si="1"/>
        <v>0</v>
      </c>
      <c r="AM29" s="27"/>
      <c r="AN29" s="27"/>
      <c r="AO29" s="27"/>
    </row>
    <row r="30" spans="1:41" ht="18.75" customHeight="1">
      <c r="A30" s="183">
        <v>22</v>
      </c>
      <c r="B30" s="187" t="s">
        <v>525</v>
      </c>
      <c r="C30" s="187" t="s">
        <v>526</v>
      </c>
      <c r="D30" s="187" t="s">
        <v>133</v>
      </c>
      <c r="E30" s="142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83">
        <f t="shared" si="2"/>
        <v>0</v>
      </c>
      <c r="AK30" s="183">
        <f t="shared" si="0"/>
        <v>0</v>
      </c>
      <c r="AL30" s="183">
        <f t="shared" si="1"/>
        <v>0</v>
      </c>
      <c r="AM30" s="27"/>
      <c r="AN30" s="27"/>
      <c r="AO30" s="27"/>
    </row>
    <row r="31" spans="1:41" ht="18.75" customHeight="1">
      <c r="A31" s="183">
        <v>23</v>
      </c>
      <c r="B31" s="187" t="s">
        <v>527</v>
      </c>
      <c r="C31" s="187" t="s">
        <v>528</v>
      </c>
      <c r="D31" s="187" t="s">
        <v>133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 t="s">
        <v>10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83">
        <f t="shared" si="2"/>
        <v>0</v>
      </c>
      <c r="AK31" s="183">
        <f t="shared" si="0"/>
        <v>0</v>
      </c>
      <c r="AL31" s="183">
        <f t="shared" si="1"/>
        <v>1</v>
      </c>
      <c r="AM31" s="27"/>
      <c r="AN31" s="27"/>
      <c r="AO31" s="27"/>
    </row>
    <row r="32" spans="1:41" ht="18.75" customHeight="1">
      <c r="A32" s="183">
        <v>24</v>
      </c>
      <c r="B32" s="187" t="s">
        <v>529</v>
      </c>
      <c r="C32" s="187" t="s">
        <v>71</v>
      </c>
      <c r="D32" s="187" t="s">
        <v>422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83">
        <f t="shared" si="2"/>
        <v>0</v>
      </c>
      <c r="AK32" s="183">
        <f t="shared" si="0"/>
        <v>0</v>
      </c>
      <c r="AL32" s="183">
        <f t="shared" si="1"/>
        <v>0</v>
      </c>
      <c r="AM32" s="27"/>
      <c r="AN32" s="27"/>
      <c r="AO32" s="27"/>
    </row>
    <row r="33" spans="1:41" ht="18.75" customHeight="1">
      <c r="A33" s="183">
        <v>25</v>
      </c>
      <c r="B33" s="187" t="s">
        <v>530</v>
      </c>
      <c r="C33" s="187" t="s">
        <v>531</v>
      </c>
      <c r="D33" s="187" t="s">
        <v>348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83">
        <f t="shared" si="2"/>
        <v>0</v>
      </c>
      <c r="AK33" s="183">
        <f t="shared" si="0"/>
        <v>0</v>
      </c>
      <c r="AL33" s="183">
        <f t="shared" si="1"/>
        <v>0</v>
      </c>
      <c r="AM33" s="27"/>
      <c r="AN33" s="27"/>
      <c r="AO33" s="27"/>
    </row>
    <row r="34" spans="1:41" ht="18.75" customHeight="1">
      <c r="A34" s="183">
        <v>26</v>
      </c>
      <c r="B34" s="187" t="s">
        <v>532</v>
      </c>
      <c r="C34" s="187" t="s">
        <v>533</v>
      </c>
      <c r="D34" s="187" t="s">
        <v>348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 t="s">
        <v>8</v>
      </c>
      <c r="S34" s="10"/>
      <c r="T34" s="10" t="s">
        <v>8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83">
        <f t="shared" si="2"/>
        <v>2</v>
      </c>
      <c r="AK34" s="183">
        <f t="shared" si="0"/>
        <v>0</v>
      </c>
      <c r="AL34" s="183">
        <f t="shared" si="1"/>
        <v>0</v>
      </c>
      <c r="AM34" s="27"/>
      <c r="AN34" s="27"/>
      <c r="AO34" s="27"/>
    </row>
    <row r="35" spans="1:41" ht="18.75" customHeight="1">
      <c r="A35" s="183">
        <v>27</v>
      </c>
      <c r="B35" s="187" t="s">
        <v>534</v>
      </c>
      <c r="C35" s="187" t="s">
        <v>535</v>
      </c>
      <c r="D35" s="187" t="s">
        <v>131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 t="s">
        <v>9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83">
        <f t="shared" si="2"/>
        <v>0</v>
      </c>
      <c r="AK35" s="183">
        <f t="shared" si="0"/>
        <v>1</v>
      </c>
      <c r="AL35" s="183">
        <f t="shared" si="1"/>
        <v>0</v>
      </c>
      <c r="AM35" s="27"/>
      <c r="AN35" s="27"/>
      <c r="AO35" s="27"/>
    </row>
    <row r="36" spans="1:41" ht="18.75" customHeight="1">
      <c r="A36" s="183">
        <v>28</v>
      </c>
      <c r="B36" s="187" t="s">
        <v>536</v>
      </c>
      <c r="C36" s="187" t="s">
        <v>537</v>
      </c>
      <c r="D36" s="187" t="s">
        <v>538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 t="s">
        <v>8</v>
      </c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83">
        <f t="shared" si="2"/>
        <v>1</v>
      </c>
      <c r="AK36" s="183">
        <f t="shared" si="0"/>
        <v>0</v>
      </c>
      <c r="AL36" s="183">
        <f t="shared" si="1"/>
        <v>0</v>
      </c>
      <c r="AM36" s="27"/>
      <c r="AN36" s="27"/>
      <c r="AO36" s="27"/>
    </row>
    <row r="37" spans="1:41" ht="18.75" customHeight="1">
      <c r="A37" s="183"/>
      <c r="B37" s="162"/>
      <c r="C37" s="163"/>
      <c r="D37" s="164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83">
        <f t="shared" si="2"/>
        <v>0</v>
      </c>
      <c r="AK37" s="183">
        <f t="shared" si="0"/>
        <v>0</v>
      </c>
      <c r="AL37" s="183">
        <f t="shared" si="1"/>
        <v>0</v>
      </c>
      <c r="AM37" s="27"/>
      <c r="AN37" s="27"/>
      <c r="AO37" s="27"/>
    </row>
    <row r="38" spans="1:41" ht="18.75" customHeight="1">
      <c r="A38" s="183"/>
      <c r="B38" s="165"/>
      <c r="C38" s="168"/>
      <c r="D38" s="16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83">
        <f t="shared" si="2"/>
        <v>0</v>
      </c>
      <c r="AK38" s="183">
        <f t="shared" si="0"/>
        <v>0</v>
      </c>
      <c r="AL38" s="183">
        <f t="shared" si="1"/>
        <v>0</v>
      </c>
      <c r="AM38" s="27"/>
      <c r="AN38" s="27"/>
      <c r="AO38" s="27"/>
    </row>
    <row r="39" spans="1:41" ht="18.75" customHeight="1">
      <c r="A39" s="18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83">
        <f t="shared" si="2"/>
        <v>0</v>
      </c>
      <c r="AK39" s="183">
        <f t="shared" si="0"/>
        <v>0</v>
      </c>
      <c r="AL39" s="183">
        <f t="shared" si="1"/>
        <v>0</v>
      </c>
      <c r="AM39" s="27"/>
      <c r="AN39" s="27"/>
      <c r="AO39" s="27"/>
    </row>
    <row r="40" spans="1:41" ht="18.75" customHeight="1">
      <c r="A40" s="18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83">
        <f t="shared" si="2"/>
        <v>0</v>
      </c>
      <c r="AK40" s="183">
        <f t="shared" si="0"/>
        <v>0</v>
      </c>
      <c r="AL40" s="183">
        <f t="shared" si="1"/>
        <v>0</v>
      </c>
      <c r="AM40" s="27"/>
      <c r="AN40" s="27"/>
      <c r="AO40" s="27"/>
    </row>
    <row r="41" spans="1:41" ht="18.75" customHeight="1">
      <c r="A41" s="18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83">
        <f t="shared" si="2"/>
        <v>0</v>
      </c>
      <c r="AK41" s="183">
        <f t="shared" si="0"/>
        <v>0</v>
      </c>
      <c r="AL41" s="183">
        <f t="shared" si="1"/>
        <v>0</v>
      </c>
      <c r="AM41" s="27"/>
      <c r="AN41" s="27"/>
      <c r="AO41" s="27"/>
    </row>
    <row r="42" spans="1:41" ht="18.75" customHeight="1">
      <c r="A42" s="18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83">
        <f t="shared" si="2"/>
        <v>0</v>
      </c>
      <c r="AK42" s="183">
        <f t="shared" si="0"/>
        <v>0</v>
      </c>
      <c r="AL42" s="183">
        <f t="shared" si="1"/>
        <v>0</v>
      </c>
      <c r="AM42" s="27"/>
      <c r="AN42" s="27"/>
      <c r="AO42" s="27"/>
    </row>
    <row r="43" spans="1:41" ht="18.75" customHeight="1">
      <c r="A43" s="18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83">
        <f t="shared" si="2"/>
        <v>0</v>
      </c>
      <c r="AK43" s="183">
        <f t="shared" si="0"/>
        <v>0</v>
      </c>
      <c r="AL43" s="183">
        <f t="shared" si="1"/>
        <v>0</v>
      </c>
      <c r="AM43" s="27"/>
      <c r="AN43" s="27"/>
      <c r="AO43" s="27"/>
    </row>
    <row r="44" spans="1:41" ht="18.75" customHeight="1">
      <c r="A44" s="18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83">
        <f t="shared" si="2"/>
        <v>0</v>
      </c>
      <c r="AK44" s="183">
        <f t="shared" si="0"/>
        <v>0</v>
      </c>
      <c r="AL44" s="183">
        <f t="shared" si="1"/>
        <v>0</v>
      </c>
      <c r="AM44" s="27"/>
      <c r="AN44" s="27"/>
      <c r="AO44" s="27"/>
    </row>
    <row r="45" spans="1:41" ht="18.75" customHeight="1">
      <c r="A45" s="18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83">
        <f t="shared" si="2"/>
        <v>0</v>
      </c>
      <c r="AK45" s="183">
        <f t="shared" si="0"/>
        <v>0</v>
      </c>
      <c r="AL45" s="183">
        <f t="shared" si="1"/>
        <v>0</v>
      </c>
      <c r="AM45" s="27"/>
      <c r="AN45" s="27"/>
      <c r="AO45" s="27"/>
    </row>
    <row r="46" spans="1:41" ht="18.75" customHeight="1">
      <c r="A46" s="18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83">
        <f t="shared" si="2"/>
        <v>0</v>
      </c>
      <c r="AK46" s="183">
        <f t="shared" si="0"/>
        <v>0</v>
      </c>
      <c r="AL46" s="183">
        <f t="shared" si="1"/>
        <v>0</v>
      </c>
      <c r="AM46" s="27"/>
      <c r="AN46" s="27"/>
      <c r="AO46" s="27"/>
    </row>
    <row r="47" spans="1:41" ht="18.75" customHeight="1">
      <c r="A47" s="18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83">
        <f t="shared" si="2"/>
        <v>0</v>
      </c>
      <c r="AK47" s="183">
        <f t="shared" si="0"/>
        <v>0</v>
      </c>
      <c r="AL47" s="183">
        <f t="shared" si="1"/>
        <v>0</v>
      </c>
      <c r="AM47" s="27"/>
      <c r="AN47" s="27"/>
      <c r="AO47" s="27"/>
    </row>
    <row r="48" spans="1:41" ht="18.75" customHeight="1">
      <c r="A48" s="18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83">
        <f t="shared" si="2"/>
        <v>0</v>
      </c>
      <c r="AK48" s="183">
        <f t="shared" si="0"/>
        <v>0</v>
      </c>
      <c r="AL48" s="183">
        <f t="shared" si="1"/>
        <v>0</v>
      </c>
      <c r="AM48" s="27"/>
      <c r="AN48" s="27"/>
      <c r="AO48" s="27"/>
    </row>
    <row r="49" spans="1:41" ht="18.75" customHeight="1">
      <c r="A49" s="18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83">
        <f t="shared" si="2"/>
        <v>0</v>
      </c>
      <c r="AK49" s="183">
        <f t="shared" si="0"/>
        <v>0</v>
      </c>
      <c r="AL49" s="183">
        <f t="shared" si="1"/>
        <v>0</v>
      </c>
      <c r="AM49" s="27"/>
      <c r="AN49" s="27"/>
      <c r="AO49" s="27"/>
    </row>
    <row r="50" spans="1:41" ht="18.75" customHeight="1">
      <c r="A50" s="18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83">
        <f t="shared" si="2"/>
        <v>0</v>
      </c>
      <c r="AK50" s="183">
        <f t="shared" si="0"/>
        <v>0</v>
      </c>
      <c r="AL50" s="183">
        <f t="shared" si="1"/>
        <v>0</v>
      </c>
      <c r="AM50" s="28"/>
      <c r="AN50" s="29"/>
      <c r="AO50" s="29"/>
    </row>
    <row r="51" spans="1:41" ht="18.75" customHeight="1">
      <c r="A51" s="18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83">
        <f t="shared" si="2"/>
        <v>0</v>
      </c>
      <c r="AK51" s="183">
        <f t="shared" si="0"/>
        <v>0</v>
      </c>
      <c r="AL51" s="183">
        <f t="shared" si="1"/>
        <v>0</v>
      </c>
      <c r="AM51" s="28"/>
      <c r="AN51" s="29"/>
      <c r="AO51" s="29"/>
    </row>
    <row r="52" spans="1:41" ht="18.75" customHeight="1">
      <c r="A52" s="18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83">
        <f t="shared" si="2"/>
        <v>0</v>
      </c>
      <c r="AK52" s="183">
        <f t="shared" si="0"/>
        <v>0</v>
      </c>
      <c r="AL52" s="183">
        <f t="shared" si="1"/>
        <v>0</v>
      </c>
      <c r="AM52" s="28"/>
      <c r="AN52" s="29"/>
      <c r="AO52" s="29"/>
    </row>
    <row r="53" spans="1:41" ht="18.75" customHeight="1">
      <c r="A53" s="18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83">
        <f t="shared" si="2"/>
        <v>0</v>
      </c>
      <c r="AK53" s="183">
        <f t="shared" si="0"/>
        <v>0</v>
      </c>
      <c r="AL53" s="183">
        <f t="shared" si="1"/>
        <v>0</v>
      </c>
      <c r="AM53" s="28"/>
      <c r="AN53" s="29"/>
      <c r="AO53" s="27"/>
    </row>
    <row r="54" spans="1:41" ht="18.75" customHeight="1">
      <c r="A54" s="215" t="s">
        <v>12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185">
        <f>SUM(AJ9:AJ53)</f>
        <v>5</v>
      </c>
      <c r="AK54" s="185">
        <f>SUM(AK9:AK53)</f>
        <v>2</v>
      </c>
      <c r="AL54" s="185">
        <f>SUM(AL9:AL53)</f>
        <v>2</v>
      </c>
      <c r="AM54" s="30"/>
      <c r="AN54" s="29"/>
      <c r="AO54" s="29"/>
    </row>
    <row r="55" spans="1:41" ht="17.399999999999999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1" ht="20.399999999999999">
      <c r="A56" s="216" t="s">
        <v>13</v>
      </c>
      <c r="B56" s="216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8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1">
      <c r="A57" s="183" t="s">
        <v>5</v>
      </c>
      <c r="B57" s="182"/>
      <c r="C57" s="201" t="s">
        <v>7</v>
      </c>
      <c r="D57" s="20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1" ht="17.399999999999999">
      <c r="A58" s="183">
        <v>1</v>
      </c>
      <c r="B58" s="187" t="s">
        <v>484</v>
      </c>
      <c r="C58" s="187" t="s">
        <v>485</v>
      </c>
      <c r="D58" s="187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</row>
    <row r="59" spans="1:41" ht="17.399999999999999">
      <c r="A59" s="183">
        <v>2</v>
      </c>
      <c r="B59" s="187" t="s">
        <v>486</v>
      </c>
      <c r="C59" s="187" t="s">
        <v>487</v>
      </c>
      <c r="D59" s="187" t="s">
        <v>488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85" si="3">COUNTIF(E59:AI59,"BT")</f>
        <v>0</v>
      </c>
      <c r="AK59" s="35">
        <f t="shared" ref="AK59:AK85" si="4">COUNTIF(F59:AJ59,"D")</f>
        <v>0</v>
      </c>
      <c r="AL59" s="35">
        <f t="shared" ref="AL59:AL85" si="5">COUNTIF(G59:AK59,"ĐP")</f>
        <v>0</v>
      </c>
      <c r="AM59" s="35">
        <f t="shared" ref="AM59:AM85" si="6">COUNTIF(H59:AL59,"CT")</f>
        <v>0</v>
      </c>
      <c r="AN59" s="35">
        <f t="shared" ref="AN59:AN85" si="7">COUNTIF(I59:AM59,"HT")</f>
        <v>0</v>
      </c>
      <c r="AO59" s="35">
        <f t="shared" ref="AO59:AO85" si="8">COUNTIF(J59:AN59,"VK")</f>
        <v>0</v>
      </c>
    </row>
    <row r="60" spans="1:41" ht="17.399999999999999">
      <c r="A60" s="183">
        <v>3</v>
      </c>
      <c r="B60" s="187" t="s">
        <v>489</v>
      </c>
      <c r="C60" s="187" t="s">
        <v>372</v>
      </c>
      <c r="D60" s="187" t="s">
        <v>104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1" ht="17.399999999999999">
      <c r="A61" s="183">
        <v>4</v>
      </c>
      <c r="B61" s="187" t="s">
        <v>490</v>
      </c>
      <c r="C61" s="187" t="s">
        <v>491</v>
      </c>
      <c r="D61" s="187" t="s">
        <v>104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1" ht="17.399999999999999">
      <c r="A62" s="183">
        <v>5</v>
      </c>
      <c r="B62" s="187" t="s">
        <v>492</v>
      </c>
      <c r="C62" s="187" t="s">
        <v>493</v>
      </c>
      <c r="D62" s="187" t="s">
        <v>104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1" ht="17.399999999999999">
      <c r="A63" s="183">
        <v>6</v>
      </c>
      <c r="B63" s="187" t="s">
        <v>494</v>
      </c>
      <c r="C63" s="187" t="s">
        <v>495</v>
      </c>
      <c r="D63" s="187" t="s">
        <v>496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1" ht="17.399999999999999">
      <c r="A64" s="183">
        <v>7</v>
      </c>
      <c r="B64" s="187" t="s">
        <v>497</v>
      </c>
      <c r="C64" s="187" t="s">
        <v>498</v>
      </c>
      <c r="D64" s="187" t="s">
        <v>316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ht="17.399999999999999">
      <c r="A65" s="183">
        <v>8</v>
      </c>
      <c r="B65" s="187" t="s">
        <v>499</v>
      </c>
      <c r="C65" s="187" t="s">
        <v>101</v>
      </c>
      <c r="D65" s="187" t="s">
        <v>316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ht="17.399999999999999">
      <c r="A66" s="183">
        <v>9</v>
      </c>
      <c r="B66" s="187" t="s">
        <v>500</v>
      </c>
      <c r="C66" s="187" t="s">
        <v>84</v>
      </c>
      <c r="D66" s="187" t="s">
        <v>78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ht="17.399999999999999">
      <c r="A67" s="183">
        <v>10</v>
      </c>
      <c r="B67" s="187" t="s">
        <v>501</v>
      </c>
      <c r="C67" s="187" t="s">
        <v>502</v>
      </c>
      <c r="D67" s="187" t="s">
        <v>387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ht="17.399999999999999">
      <c r="A68" s="183">
        <v>11</v>
      </c>
      <c r="B68" s="187" t="s">
        <v>503</v>
      </c>
      <c r="C68" s="187" t="s">
        <v>504</v>
      </c>
      <c r="D68" s="187" t="s">
        <v>505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ht="17.399999999999999">
      <c r="A69" s="183">
        <v>12</v>
      </c>
      <c r="B69" s="187" t="s">
        <v>506</v>
      </c>
      <c r="C69" s="187" t="s">
        <v>507</v>
      </c>
      <c r="D69" s="187" t="s">
        <v>97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ht="17.399999999999999">
      <c r="A70" s="183">
        <v>13</v>
      </c>
      <c r="B70" s="187" t="s">
        <v>508</v>
      </c>
      <c r="C70" s="187" t="s">
        <v>509</v>
      </c>
      <c r="D70" s="187" t="s">
        <v>97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ht="17.399999999999999">
      <c r="A71" s="183">
        <v>14</v>
      </c>
      <c r="B71" s="187" t="s">
        <v>510</v>
      </c>
      <c r="C71" s="187" t="s">
        <v>511</v>
      </c>
      <c r="D71" s="187" t="s">
        <v>97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ht="17.399999999999999">
      <c r="A72" s="183">
        <v>15</v>
      </c>
      <c r="B72" s="187" t="s">
        <v>512</v>
      </c>
      <c r="C72" s="187" t="s">
        <v>513</v>
      </c>
      <c r="D72" s="187" t="s">
        <v>396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ht="17.399999999999999">
      <c r="A73" s="183">
        <v>16</v>
      </c>
      <c r="B73" s="187" t="s">
        <v>514</v>
      </c>
      <c r="C73" s="187" t="s">
        <v>515</v>
      </c>
      <c r="D73" s="187" t="s">
        <v>132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ht="17.399999999999999">
      <c r="A74" s="183">
        <v>17</v>
      </c>
      <c r="B74" s="187" t="s">
        <v>516</v>
      </c>
      <c r="C74" s="187" t="s">
        <v>442</v>
      </c>
      <c r="D74" s="187" t="s">
        <v>90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ht="17.399999999999999">
      <c r="A75" s="183">
        <v>18</v>
      </c>
      <c r="B75" s="187" t="s">
        <v>517</v>
      </c>
      <c r="C75" s="187" t="s">
        <v>518</v>
      </c>
      <c r="D75" s="187" t="s">
        <v>90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ht="17.399999999999999">
      <c r="A76" s="183">
        <v>19</v>
      </c>
      <c r="B76" s="187" t="s">
        <v>519</v>
      </c>
      <c r="C76" s="187" t="s">
        <v>432</v>
      </c>
      <c r="D76" s="187" t="s">
        <v>467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ht="17.399999999999999">
      <c r="A77" s="183">
        <v>20</v>
      </c>
      <c r="B77" s="187" t="s">
        <v>520</v>
      </c>
      <c r="C77" s="187" t="s">
        <v>521</v>
      </c>
      <c r="D77" s="187" t="s">
        <v>522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17.399999999999999">
      <c r="A78" s="183">
        <v>21</v>
      </c>
      <c r="B78" s="187" t="s">
        <v>523</v>
      </c>
      <c r="C78" s="187" t="s">
        <v>524</v>
      </c>
      <c r="D78" s="187" t="s">
        <v>102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ht="17.399999999999999">
      <c r="A79" s="183">
        <v>22</v>
      </c>
      <c r="B79" s="187" t="s">
        <v>525</v>
      </c>
      <c r="C79" s="187" t="s">
        <v>526</v>
      </c>
      <c r="D79" s="187" t="s">
        <v>133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ht="17.399999999999999">
      <c r="A80" s="183">
        <v>23</v>
      </c>
      <c r="B80" s="187" t="s">
        <v>527</v>
      </c>
      <c r="C80" s="187" t="s">
        <v>528</v>
      </c>
      <c r="D80" s="187" t="s">
        <v>133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17.399999999999999">
      <c r="A81" s="183">
        <v>24</v>
      </c>
      <c r="B81" s="187" t="s">
        <v>529</v>
      </c>
      <c r="C81" s="187" t="s">
        <v>71</v>
      </c>
      <c r="D81" s="187" t="s">
        <v>422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ht="17.399999999999999">
      <c r="A82" s="183">
        <v>25</v>
      </c>
      <c r="B82" s="187" t="s">
        <v>530</v>
      </c>
      <c r="C82" s="187" t="s">
        <v>531</v>
      </c>
      <c r="D82" s="187" t="s">
        <v>348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ht="17.399999999999999">
      <c r="A83" s="183">
        <v>26</v>
      </c>
      <c r="B83" s="187" t="s">
        <v>532</v>
      </c>
      <c r="C83" s="187" t="s">
        <v>533</v>
      </c>
      <c r="D83" s="187" t="s">
        <v>348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ht="17.399999999999999">
      <c r="A84" s="183">
        <v>27</v>
      </c>
      <c r="B84" s="187" t="s">
        <v>534</v>
      </c>
      <c r="C84" s="187" t="s">
        <v>535</v>
      </c>
      <c r="D84" s="187" t="s">
        <v>131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ht="17.399999999999999">
      <c r="A85" s="183">
        <v>28</v>
      </c>
      <c r="B85" s="187" t="s">
        <v>536</v>
      </c>
      <c r="C85" s="187" t="s">
        <v>537</v>
      </c>
      <c r="D85" s="187" t="s">
        <v>538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ht="20.399999999999999">
      <c r="A86" s="215" t="s">
        <v>12</v>
      </c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185">
        <f t="shared" ref="AJ86:AO86" si="9">SUM(AJ58:AJ85)</f>
        <v>0</v>
      </c>
      <c r="AK86" s="185">
        <f t="shared" si="9"/>
        <v>0</v>
      </c>
      <c r="AL86" s="185">
        <f t="shared" si="9"/>
        <v>0</v>
      </c>
      <c r="AM86" s="185">
        <f t="shared" si="9"/>
        <v>0</v>
      </c>
      <c r="AN86" s="185">
        <f t="shared" si="9"/>
        <v>0</v>
      </c>
      <c r="AO86" s="185">
        <f t="shared" si="9"/>
        <v>0</v>
      </c>
    </row>
  </sheetData>
  <mergeCells count="13">
    <mergeCell ref="A5:AL5"/>
    <mergeCell ref="A1:P1"/>
    <mergeCell ref="Q1:AL1"/>
    <mergeCell ref="A2:P2"/>
    <mergeCell ref="Q2:AL2"/>
    <mergeCell ref="A4:AL4"/>
    <mergeCell ref="A86:AI86"/>
    <mergeCell ref="AF6:AK6"/>
    <mergeCell ref="C8:D8"/>
    <mergeCell ref="AM23:AN23"/>
    <mergeCell ref="A54:AI54"/>
    <mergeCell ref="A56:AI56"/>
    <mergeCell ref="C57:D5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W21" sqref="W21"/>
    </sheetView>
  </sheetViews>
  <sheetFormatPr defaultColWidth="9.375" defaultRowHeight="17.399999999999999"/>
  <cols>
    <col min="1" max="1" width="8.625" style="51" customWidth="1"/>
    <col min="2" max="2" width="26.875" style="51" customWidth="1"/>
    <col min="3" max="3" width="29.625" style="51" customWidth="1"/>
    <col min="4" max="4" width="13.875" style="51" customWidth="1"/>
    <col min="5" max="35" width="7" style="51" customWidth="1"/>
    <col min="36" max="38" width="8.375" style="51" customWidth="1"/>
    <col min="39" max="39" width="10.875" style="51" customWidth="1"/>
    <col min="40" max="40" width="12.125" style="51" customWidth="1"/>
    <col min="41" max="41" width="10.875" style="51" customWidth="1"/>
    <col min="42" max="16384" width="9.375" style="51"/>
  </cols>
  <sheetData>
    <row r="1" spans="1:41" ht="24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199" t="s">
        <v>1</v>
      </c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</row>
    <row r="2" spans="1:41" ht="22.5" customHeight="1">
      <c r="A2" s="199" t="s">
        <v>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 t="s">
        <v>3</v>
      </c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199" t="s">
        <v>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</row>
    <row r="5" spans="1:41">
      <c r="A5" s="199" t="s">
        <v>429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200" t="s">
        <v>849</v>
      </c>
      <c r="AG6" s="200"/>
      <c r="AH6" s="200"/>
      <c r="AI6" s="200"/>
      <c r="AJ6" s="200"/>
      <c r="AK6" s="200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01" t="s">
        <v>7</v>
      </c>
      <c r="D8" s="20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187" t="s">
        <v>805</v>
      </c>
      <c r="C9" s="187" t="s">
        <v>806</v>
      </c>
      <c r="D9" s="187" t="s">
        <v>77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 t="s">
        <v>868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3">
        <f t="shared" ref="AJ9:AJ32" si="0">COUNTIF(E9:AI9,"K")+2*COUNTIF(E9:AI9,"2K")+COUNTIF(E9:AI9,"TK")+COUNTIF(E9:AI9,"KT")</f>
        <v>0</v>
      </c>
      <c r="AK9" s="73">
        <f t="shared" ref="AK9:AK32" si="1">COUNTIF(E9:AI9,"P")+2*COUNTIF(F9:AJ9,"2P")</f>
        <v>0</v>
      </c>
      <c r="AL9" s="73">
        <f t="shared" ref="AL9:AL32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187" t="s">
        <v>807</v>
      </c>
      <c r="C10" s="187" t="s">
        <v>372</v>
      </c>
      <c r="D10" s="187" t="s">
        <v>128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0</v>
      </c>
      <c r="AM10" s="72"/>
      <c r="AN10" s="72"/>
      <c r="AO10" s="72"/>
    </row>
    <row r="11" spans="1:41" s="54" customFormat="1" ht="30" customHeight="1">
      <c r="A11" s="183">
        <v>3</v>
      </c>
      <c r="B11" s="187" t="s">
        <v>808</v>
      </c>
      <c r="C11" s="187" t="s">
        <v>809</v>
      </c>
      <c r="D11" s="187" t="s">
        <v>111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183">
        <v>4</v>
      </c>
      <c r="B12" s="187" t="s">
        <v>810</v>
      </c>
      <c r="C12" s="187" t="s">
        <v>811</v>
      </c>
      <c r="D12" s="187" t="s">
        <v>316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0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183">
        <v>5</v>
      </c>
      <c r="B13" s="187" t="s">
        <v>812</v>
      </c>
      <c r="C13" s="187" t="s">
        <v>813</v>
      </c>
      <c r="D13" s="187" t="s">
        <v>85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0</v>
      </c>
      <c r="AK13" s="73">
        <f t="shared" si="1"/>
        <v>0</v>
      </c>
      <c r="AL13" s="73">
        <f t="shared" si="2"/>
        <v>0</v>
      </c>
      <c r="AM13" s="72"/>
      <c r="AN13" s="72"/>
      <c r="AO13" s="72"/>
    </row>
    <row r="14" spans="1:41" s="54" customFormat="1" ht="30" customHeight="1">
      <c r="A14" s="183">
        <v>6</v>
      </c>
      <c r="B14" s="187" t="s">
        <v>814</v>
      </c>
      <c r="C14" s="187" t="s">
        <v>815</v>
      </c>
      <c r="D14" s="187" t="s">
        <v>27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83">
        <f t="shared" ref="AJ14:AJ22" si="3">COUNTIF(E14:AI14,"K")+2*COUNTIF(E14:AI14,"2K")+COUNTIF(E14:AI14,"TK")+COUNTIF(E14:AI14,"KT")</f>
        <v>0</v>
      </c>
      <c r="AK14" s="183">
        <f t="shared" ref="AK14:AK22" si="4">COUNTIF(E14:AI14,"P")+2*COUNTIF(F14:AJ14,"2P")</f>
        <v>0</v>
      </c>
      <c r="AL14" s="183">
        <f t="shared" ref="AL14:AL22" si="5">COUNTIF(E14:AI14,"T")+2*COUNTIF(E14:AI14,"2T")+COUNTIF(E14:AI14,"TK")+COUNTIF(E14:AI14,"KT")</f>
        <v>0</v>
      </c>
      <c r="AM14" s="72"/>
      <c r="AN14" s="72"/>
      <c r="AO14" s="72"/>
    </row>
    <row r="15" spans="1:41" s="54" customFormat="1" ht="30" customHeight="1">
      <c r="A15" s="183">
        <v>7</v>
      </c>
      <c r="B15" s="187" t="s">
        <v>816</v>
      </c>
      <c r="C15" s="187" t="s">
        <v>817</v>
      </c>
      <c r="D15" s="187" t="s">
        <v>66</v>
      </c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83">
        <f t="shared" si="3"/>
        <v>0</v>
      </c>
      <c r="AK15" s="183">
        <f t="shared" si="4"/>
        <v>0</v>
      </c>
      <c r="AL15" s="183">
        <f t="shared" si="5"/>
        <v>0</v>
      </c>
      <c r="AM15" s="72"/>
      <c r="AN15" s="72"/>
      <c r="AO15" s="72"/>
    </row>
    <row r="16" spans="1:41" s="54" customFormat="1" ht="30" customHeight="1">
      <c r="A16" s="183">
        <v>8</v>
      </c>
      <c r="B16" s="187" t="s">
        <v>818</v>
      </c>
      <c r="C16" s="187" t="s">
        <v>54</v>
      </c>
      <c r="D16" s="187" t="s">
        <v>67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 t="s">
        <v>10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83">
        <f t="shared" si="3"/>
        <v>0</v>
      </c>
      <c r="AK16" s="183">
        <f t="shared" si="4"/>
        <v>0</v>
      </c>
      <c r="AL16" s="183">
        <f t="shared" si="5"/>
        <v>1</v>
      </c>
      <c r="AM16" s="72"/>
      <c r="AN16" s="72"/>
      <c r="AO16" s="72"/>
    </row>
    <row r="17" spans="1:41" s="54" customFormat="1" ht="30" customHeight="1">
      <c r="A17" s="183">
        <v>9</v>
      </c>
      <c r="B17" s="187" t="s">
        <v>819</v>
      </c>
      <c r="C17" s="187" t="s">
        <v>820</v>
      </c>
      <c r="D17" s="187" t="s">
        <v>97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83">
        <f t="shared" si="3"/>
        <v>0</v>
      </c>
      <c r="AK17" s="183">
        <f t="shared" si="4"/>
        <v>0</v>
      </c>
      <c r="AL17" s="183">
        <f t="shared" si="5"/>
        <v>0</v>
      </c>
      <c r="AM17" s="72"/>
      <c r="AN17" s="72"/>
      <c r="AO17" s="72"/>
    </row>
    <row r="18" spans="1:41" s="54" customFormat="1" ht="30" customHeight="1">
      <c r="A18" s="183">
        <v>10</v>
      </c>
      <c r="B18" s="187" t="s">
        <v>821</v>
      </c>
      <c r="C18" s="187" t="s">
        <v>822</v>
      </c>
      <c r="D18" s="187" t="s">
        <v>97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 t="s">
        <v>8</v>
      </c>
      <c r="Q18" s="10"/>
      <c r="R18" s="10"/>
      <c r="S18" s="10"/>
      <c r="T18" s="10"/>
      <c r="U18" s="10" t="s">
        <v>8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83">
        <f t="shared" si="3"/>
        <v>2</v>
      </c>
      <c r="AK18" s="183">
        <f t="shared" si="4"/>
        <v>0</v>
      </c>
      <c r="AL18" s="183">
        <f t="shared" si="5"/>
        <v>0</v>
      </c>
      <c r="AM18" s="72"/>
      <c r="AN18" s="72"/>
      <c r="AO18" s="72"/>
    </row>
    <row r="19" spans="1:41" s="54" customFormat="1" ht="30" customHeight="1">
      <c r="A19" s="183">
        <v>11</v>
      </c>
      <c r="B19" s="187" t="s">
        <v>823</v>
      </c>
      <c r="C19" s="187" t="s">
        <v>824</v>
      </c>
      <c r="D19" s="187" t="s">
        <v>825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 t="s">
        <v>8</v>
      </c>
      <c r="Q19" s="10"/>
      <c r="R19" s="10" t="s">
        <v>8</v>
      </c>
      <c r="S19" s="10"/>
      <c r="T19" s="10" t="s">
        <v>8</v>
      </c>
      <c r="U19" s="10" t="s">
        <v>8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83">
        <f t="shared" si="3"/>
        <v>4</v>
      </c>
      <c r="AK19" s="183">
        <f t="shared" si="4"/>
        <v>0</v>
      </c>
      <c r="AL19" s="183">
        <f t="shared" si="5"/>
        <v>0</v>
      </c>
      <c r="AM19" s="72"/>
      <c r="AN19" s="72"/>
      <c r="AO19" s="72"/>
    </row>
    <row r="20" spans="1:41" s="54" customFormat="1" ht="30" customHeight="1">
      <c r="A20" s="183">
        <v>12</v>
      </c>
      <c r="B20" s="187" t="s">
        <v>826</v>
      </c>
      <c r="C20" s="187" t="s">
        <v>827</v>
      </c>
      <c r="D20" s="187" t="s">
        <v>69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83">
        <f t="shared" si="3"/>
        <v>0</v>
      </c>
      <c r="AK20" s="183">
        <f t="shared" si="4"/>
        <v>0</v>
      </c>
      <c r="AL20" s="183">
        <f t="shared" si="5"/>
        <v>0</v>
      </c>
      <c r="AM20" s="72"/>
      <c r="AN20" s="72"/>
      <c r="AO20" s="72"/>
    </row>
    <row r="21" spans="1:41" s="54" customFormat="1" ht="30" customHeight="1">
      <c r="A21" s="183">
        <v>13</v>
      </c>
      <c r="B21" s="187" t="s">
        <v>828</v>
      </c>
      <c r="C21" s="187" t="s">
        <v>776</v>
      </c>
      <c r="D21" s="187" t="s">
        <v>102</v>
      </c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 t="s">
        <v>9</v>
      </c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83">
        <f t="shared" si="3"/>
        <v>0</v>
      </c>
      <c r="AK21" s="183">
        <f t="shared" si="4"/>
        <v>1</v>
      </c>
      <c r="AL21" s="183">
        <f t="shared" si="5"/>
        <v>0</v>
      </c>
      <c r="AM21" s="72"/>
      <c r="AN21" s="72"/>
      <c r="AO21" s="72"/>
    </row>
    <row r="22" spans="1:41" s="54" customFormat="1" ht="30" customHeight="1">
      <c r="A22" s="183">
        <v>14</v>
      </c>
      <c r="B22" s="187" t="s">
        <v>829</v>
      </c>
      <c r="C22" s="187" t="s">
        <v>830</v>
      </c>
      <c r="D22" s="187" t="s">
        <v>831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83">
        <f t="shared" si="3"/>
        <v>0</v>
      </c>
      <c r="AK22" s="183">
        <f t="shared" si="4"/>
        <v>0</v>
      </c>
      <c r="AL22" s="183">
        <f t="shared" si="5"/>
        <v>0</v>
      </c>
      <c r="AM22" s="204"/>
      <c r="AN22" s="205"/>
      <c r="AO22" s="72"/>
    </row>
    <row r="23" spans="1:41" s="54" customFormat="1" ht="30" customHeight="1">
      <c r="A23" s="183">
        <v>15</v>
      </c>
      <c r="B23" s="187" t="s">
        <v>832</v>
      </c>
      <c r="C23" s="187" t="s">
        <v>833</v>
      </c>
      <c r="D23" s="187" t="s">
        <v>343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183">
        <v>16</v>
      </c>
      <c r="B24" s="187" t="s">
        <v>834</v>
      </c>
      <c r="C24" s="187" t="s">
        <v>835</v>
      </c>
      <c r="D24" s="187" t="s">
        <v>133</v>
      </c>
      <c r="E24" s="84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10"/>
      <c r="AI24" s="85"/>
      <c r="AJ24" s="73">
        <f t="shared" si="0"/>
        <v>0</v>
      </c>
      <c r="AK24" s="73">
        <f t="shared" si="1"/>
        <v>0</v>
      </c>
      <c r="AL24" s="73">
        <f t="shared" si="2"/>
        <v>0</v>
      </c>
      <c r="AM24" s="72"/>
      <c r="AN24" s="72"/>
      <c r="AO24" s="72"/>
    </row>
    <row r="25" spans="1:41" s="54" customFormat="1" ht="30" customHeight="1">
      <c r="A25" s="183">
        <v>17</v>
      </c>
      <c r="B25" s="187" t="s">
        <v>836</v>
      </c>
      <c r="C25" s="187" t="s">
        <v>837</v>
      </c>
      <c r="D25" s="187" t="s">
        <v>422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3">
        <f t="shared" si="0"/>
        <v>0</v>
      </c>
      <c r="AK25" s="73">
        <f t="shared" si="1"/>
        <v>0</v>
      </c>
      <c r="AL25" s="73">
        <f t="shared" si="2"/>
        <v>0</v>
      </c>
      <c r="AM25" s="72"/>
      <c r="AN25" s="72"/>
      <c r="AO25" s="72"/>
    </row>
    <row r="26" spans="1:41" s="54" customFormat="1" ht="30" customHeight="1">
      <c r="A26" s="183">
        <v>18</v>
      </c>
      <c r="B26" s="187" t="s">
        <v>838</v>
      </c>
      <c r="C26" s="187" t="s">
        <v>839</v>
      </c>
      <c r="D26" s="187" t="s">
        <v>131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3">
        <f t="shared" si="0"/>
        <v>0</v>
      </c>
      <c r="AK26" s="73">
        <f t="shared" si="1"/>
        <v>0</v>
      </c>
      <c r="AL26" s="73">
        <f t="shared" si="2"/>
        <v>0</v>
      </c>
      <c r="AM26" s="72"/>
      <c r="AN26" s="72"/>
      <c r="AO26" s="72"/>
    </row>
    <row r="27" spans="1:41" s="54" customFormat="1" ht="30" customHeight="1">
      <c r="A27" s="183">
        <v>19</v>
      </c>
      <c r="B27" s="187" t="s">
        <v>840</v>
      </c>
      <c r="C27" s="187" t="s">
        <v>841</v>
      </c>
      <c r="D27" s="187" t="s">
        <v>351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3">
        <f t="shared" si="0"/>
        <v>0</v>
      </c>
      <c r="AK27" s="73">
        <f t="shared" si="1"/>
        <v>0</v>
      </c>
      <c r="AL27" s="73">
        <f t="shared" si="2"/>
        <v>0</v>
      </c>
      <c r="AM27" s="72"/>
      <c r="AN27" s="72"/>
      <c r="AO27" s="72"/>
    </row>
    <row r="28" spans="1:41" s="54" customFormat="1" ht="30" customHeight="1">
      <c r="A28" s="183">
        <v>20</v>
      </c>
      <c r="B28" s="187" t="s">
        <v>842</v>
      </c>
      <c r="C28" s="187" t="s">
        <v>843</v>
      </c>
      <c r="D28" s="187" t="s">
        <v>351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3">
        <f t="shared" si="0"/>
        <v>0</v>
      </c>
      <c r="AK28" s="73">
        <f t="shared" si="1"/>
        <v>0</v>
      </c>
      <c r="AL28" s="73">
        <f t="shared" si="2"/>
        <v>0</v>
      </c>
      <c r="AM28" s="72"/>
      <c r="AN28" s="72"/>
      <c r="AO28" s="72"/>
    </row>
    <row r="29" spans="1:41" s="54" customFormat="1" ht="30" customHeight="1">
      <c r="A29" s="183">
        <v>21</v>
      </c>
      <c r="B29" s="187" t="s">
        <v>844</v>
      </c>
      <c r="C29" s="187" t="s">
        <v>845</v>
      </c>
      <c r="D29" s="187" t="s">
        <v>351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 t="s">
        <v>8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3">
        <f t="shared" si="0"/>
        <v>1</v>
      </c>
      <c r="AK29" s="73">
        <f t="shared" si="1"/>
        <v>0</v>
      </c>
      <c r="AL29" s="73">
        <f t="shared" si="2"/>
        <v>0</v>
      </c>
      <c r="AM29" s="72"/>
      <c r="AN29" s="72"/>
      <c r="AO29" s="72"/>
    </row>
    <row r="30" spans="1:41" s="54" customFormat="1" ht="30" customHeight="1">
      <c r="A30" s="183">
        <v>22</v>
      </c>
      <c r="B30" s="187" t="s">
        <v>846</v>
      </c>
      <c r="C30" s="187" t="s">
        <v>127</v>
      </c>
      <c r="D30" s="187" t="s">
        <v>538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73">
        <f t="shared" si="0"/>
        <v>0</v>
      </c>
      <c r="AK30" s="73">
        <f t="shared" si="1"/>
        <v>0</v>
      </c>
      <c r="AL30" s="73">
        <f t="shared" si="2"/>
        <v>0</v>
      </c>
      <c r="AM30" s="72"/>
      <c r="AN30" s="72"/>
      <c r="AO30" s="72"/>
    </row>
    <row r="31" spans="1:41" s="54" customFormat="1" ht="30" customHeight="1">
      <c r="A31" s="73">
        <v>14</v>
      </c>
      <c r="B31" s="105"/>
      <c r="C31" s="106"/>
      <c r="D31" s="10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38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3">
        <f t="shared" si="0"/>
        <v>0</v>
      </c>
      <c r="AK31" s="73">
        <f t="shared" si="1"/>
        <v>0</v>
      </c>
      <c r="AL31" s="73">
        <f t="shared" si="2"/>
        <v>0</v>
      </c>
      <c r="AM31" s="72"/>
      <c r="AN31" s="72"/>
      <c r="AO31" s="72"/>
    </row>
    <row r="32" spans="1:41" s="54" customFormat="1" ht="30" customHeight="1">
      <c r="A32" s="73">
        <v>15</v>
      </c>
      <c r="B32" s="105"/>
      <c r="C32" s="106"/>
      <c r="D32" s="107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3">
        <f t="shared" si="0"/>
        <v>0</v>
      </c>
      <c r="AK32" s="73">
        <f t="shared" si="1"/>
        <v>0</v>
      </c>
      <c r="AL32" s="73">
        <f t="shared" si="2"/>
        <v>0</v>
      </c>
      <c r="AM32" s="72"/>
      <c r="AN32" s="72"/>
      <c r="AO32" s="72"/>
    </row>
    <row r="33" spans="1:41" s="54" customFormat="1" ht="30" customHeight="1">
      <c r="A33" s="201" t="s">
        <v>12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02"/>
      <c r="AJ33" s="73">
        <f>SUM(AJ9:AJ32)</f>
        <v>7</v>
      </c>
      <c r="AK33" s="73">
        <f>SUM(AK9:AK32)</f>
        <v>1</v>
      </c>
      <c r="AL33" s="73">
        <f>SUM(AL9:AL32)</f>
        <v>1</v>
      </c>
      <c r="AM33" s="72"/>
      <c r="AN33" s="72"/>
      <c r="AO33" s="72"/>
    </row>
    <row r="34" spans="1:41" s="54" customFormat="1" ht="30" customHeight="1">
      <c r="A34" s="13"/>
      <c r="B34" s="13"/>
      <c r="C34" s="14"/>
      <c r="D34" s="14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3"/>
      <c r="AK34" s="13"/>
      <c r="AL34" s="13"/>
      <c r="AM34" s="72"/>
      <c r="AN34" s="72"/>
      <c r="AO34" s="72"/>
    </row>
    <row r="35" spans="1:41" s="54" customFormat="1" ht="30" customHeight="1">
      <c r="A35" s="207" t="s">
        <v>13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8"/>
      <c r="AJ35" s="46" t="s">
        <v>14</v>
      </c>
      <c r="AK35" s="46" t="s">
        <v>15</v>
      </c>
      <c r="AL35" s="46" t="s">
        <v>16</v>
      </c>
      <c r="AM35" s="58" t="s">
        <v>17</v>
      </c>
      <c r="AN35" s="58" t="s">
        <v>18</v>
      </c>
      <c r="AO35" s="58" t="s">
        <v>19</v>
      </c>
    </row>
    <row r="36" spans="1:41" s="54" customFormat="1" ht="30" customHeight="1">
      <c r="A36" s="73" t="s">
        <v>5</v>
      </c>
      <c r="B36" s="69"/>
      <c r="C36" s="201" t="s">
        <v>7</v>
      </c>
      <c r="D36" s="202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20</v>
      </c>
      <c r="AK36" s="33" t="s">
        <v>21</v>
      </c>
      <c r="AL36" s="33" t="s">
        <v>22</v>
      </c>
      <c r="AM36" s="33" t="s">
        <v>23</v>
      </c>
      <c r="AN36" s="59" t="s">
        <v>24</v>
      </c>
      <c r="AO36" s="59" t="s">
        <v>25</v>
      </c>
    </row>
    <row r="37" spans="1:41" s="54" customFormat="1" ht="30" customHeight="1">
      <c r="A37" s="73">
        <v>1</v>
      </c>
      <c r="B37" s="187" t="s">
        <v>805</v>
      </c>
      <c r="C37" s="187" t="s">
        <v>806</v>
      </c>
      <c r="D37" s="187" t="s">
        <v>77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 t="shared" ref="AM37" si="6">COUNTIF(H16:AL16,"CT")</f>
        <v>0</v>
      </c>
      <c r="AN37" s="35">
        <f>COUNTIF(I37:AM37,"HT")</f>
        <v>0</v>
      </c>
      <c r="AO37" s="35">
        <f>COUNTIF(J37:AN37,"VK")</f>
        <v>0</v>
      </c>
    </row>
    <row r="38" spans="1:41" s="54" customFormat="1" ht="30" customHeight="1">
      <c r="A38" s="73">
        <v>2</v>
      </c>
      <c r="B38" s="187" t="s">
        <v>807</v>
      </c>
      <c r="C38" s="187" t="s">
        <v>372</v>
      </c>
      <c r="D38" s="187" t="s">
        <v>128</v>
      </c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5">
        <f t="shared" ref="AJ38:AJ70" si="7">COUNTIF(E38:AI38,"BT")</f>
        <v>0</v>
      </c>
      <c r="AK38" s="35">
        <f t="shared" ref="AK38:AK70" si="8">COUNTIF(F38:AJ38,"D")</f>
        <v>0</v>
      </c>
      <c r="AL38" s="35">
        <f t="shared" ref="AL38:AL70" si="9">COUNTIF(G38:AK38,"ĐP")</f>
        <v>0</v>
      </c>
      <c r="AM38" s="35">
        <f t="shared" ref="AM38:AM71" si="10">COUNTIF(H17:AL17,"CT")</f>
        <v>0</v>
      </c>
      <c r="AN38" s="35">
        <f t="shared" ref="AN38:AN71" si="11">COUNTIF(I38:AM38,"HT")</f>
        <v>0</v>
      </c>
      <c r="AO38" s="35">
        <f t="shared" ref="AO38:AO71" si="12">COUNTIF(J38:AN38,"VK")</f>
        <v>0</v>
      </c>
    </row>
    <row r="39" spans="1:41" s="54" customFormat="1" ht="30" customHeight="1">
      <c r="A39" s="73">
        <v>3</v>
      </c>
      <c r="B39" s="187" t="s">
        <v>808</v>
      </c>
      <c r="C39" s="187" t="s">
        <v>809</v>
      </c>
      <c r="D39" s="187" t="s">
        <v>111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7"/>
        <v>0</v>
      </c>
      <c r="AK39" s="35">
        <f t="shared" si="8"/>
        <v>0</v>
      </c>
      <c r="AL39" s="35">
        <f t="shared" si="9"/>
        <v>0</v>
      </c>
      <c r="AM39" s="35">
        <f t="shared" si="10"/>
        <v>0</v>
      </c>
      <c r="AN39" s="35">
        <f t="shared" si="11"/>
        <v>0</v>
      </c>
      <c r="AO39" s="35">
        <f t="shared" si="12"/>
        <v>0</v>
      </c>
    </row>
    <row r="40" spans="1:41" s="54" customFormat="1" ht="30" customHeight="1">
      <c r="A40" s="73">
        <v>4</v>
      </c>
      <c r="B40" s="187" t="s">
        <v>810</v>
      </c>
      <c r="C40" s="187" t="s">
        <v>811</v>
      </c>
      <c r="D40" s="187" t="s">
        <v>316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7"/>
        <v>0</v>
      </c>
      <c r="AK40" s="35">
        <f t="shared" si="8"/>
        <v>0</v>
      </c>
      <c r="AL40" s="35">
        <f t="shared" si="9"/>
        <v>0</v>
      </c>
      <c r="AM40" s="35">
        <f t="shared" si="10"/>
        <v>0</v>
      </c>
      <c r="AN40" s="35">
        <f t="shared" si="11"/>
        <v>0</v>
      </c>
      <c r="AO40" s="35">
        <f t="shared" si="12"/>
        <v>0</v>
      </c>
    </row>
    <row r="41" spans="1:41" s="54" customFormat="1" ht="30" customHeight="1">
      <c r="A41" s="73">
        <v>5</v>
      </c>
      <c r="B41" s="187" t="s">
        <v>812</v>
      </c>
      <c r="C41" s="187" t="s">
        <v>813</v>
      </c>
      <c r="D41" s="187" t="s">
        <v>85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7"/>
        <v>0</v>
      </c>
      <c r="AK41" s="35">
        <f t="shared" si="8"/>
        <v>0</v>
      </c>
      <c r="AL41" s="35">
        <f t="shared" si="9"/>
        <v>0</v>
      </c>
      <c r="AM41" s="35">
        <f t="shared" si="10"/>
        <v>0</v>
      </c>
      <c r="AN41" s="35">
        <f t="shared" si="11"/>
        <v>0</v>
      </c>
      <c r="AO41" s="35">
        <f t="shared" si="12"/>
        <v>0</v>
      </c>
    </row>
    <row r="42" spans="1:41" s="54" customFormat="1" ht="30" customHeight="1">
      <c r="A42" s="73">
        <v>6</v>
      </c>
      <c r="B42" s="187" t="s">
        <v>814</v>
      </c>
      <c r="C42" s="187" t="s">
        <v>815</v>
      </c>
      <c r="D42" s="187" t="s">
        <v>27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7"/>
        <v>0</v>
      </c>
      <c r="AK42" s="35">
        <f t="shared" si="8"/>
        <v>0</v>
      </c>
      <c r="AL42" s="35">
        <f t="shared" si="9"/>
        <v>0</v>
      </c>
      <c r="AM42" s="35">
        <f t="shared" si="10"/>
        <v>0</v>
      </c>
      <c r="AN42" s="35">
        <f t="shared" si="11"/>
        <v>0</v>
      </c>
      <c r="AO42" s="35">
        <f t="shared" si="12"/>
        <v>0</v>
      </c>
    </row>
    <row r="43" spans="1:41" s="54" customFormat="1" ht="30" customHeight="1">
      <c r="A43" s="73">
        <v>7</v>
      </c>
      <c r="B43" s="187" t="s">
        <v>816</v>
      </c>
      <c r="C43" s="187" t="s">
        <v>817</v>
      </c>
      <c r="D43" s="187" t="s">
        <v>66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7"/>
        <v>0</v>
      </c>
      <c r="AK43" s="35">
        <f t="shared" si="8"/>
        <v>0</v>
      </c>
      <c r="AL43" s="35">
        <f t="shared" si="9"/>
        <v>0</v>
      </c>
      <c r="AM43" s="35">
        <f t="shared" si="10"/>
        <v>0</v>
      </c>
      <c r="AN43" s="35">
        <f t="shared" si="11"/>
        <v>0</v>
      </c>
      <c r="AO43" s="35">
        <f t="shared" si="12"/>
        <v>0</v>
      </c>
    </row>
    <row r="44" spans="1:41" s="54" customFormat="1" ht="30" customHeight="1">
      <c r="A44" s="73">
        <v>8</v>
      </c>
      <c r="B44" s="187" t="s">
        <v>818</v>
      </c>
      <c r="C44" s="187" t="s">
        <v>54</v>
      </c>
      <c r="D44" s="187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7"/>
        <v>0</v>
      </c>
      <c r="AK44" s="35">
        <f t="shared" si="8"/>
        <v>0</v>
      </c>
      <c r="AL44" s="35">
        <f t="shared" si="9"/>
        <v>0</v>
      </c>
      <c r="AM44" s="35">
        <f t="shared" si="10"/>
        <v>0</v>
      </c>
      <c r="AN44" s="35">
        <f t="shared" si="11"/>
        <v>0</v>
      </c>
      <c r="AO44" s="35">
        <f t="shared" si="12"/>
        <v>0</v>
      </c>
    </row>
    <row r="45" spans="1:41" s="54" customFormat="1" ht="30" customHeight="1">
      <c r="A45" s="73">
        <v>9</v>
      </c>
      <c r="B45" s="187" t="s">
        <v>819</v>
      </c>
      <c r="C45" s="187" t="s">
        <v>820</v>
      </c>
      <c r="D45" s="187" t="s">
        <v>97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7"/>
        <v>0</v>
      </c>
      <c r="AK45" s="35">
        <f t="shared" si="8"/>
        <v>0</v>
      </c>
      <c r="AL45" s="35">
        <f t="shared" si="9"/>
        <v>0</v>
      </c>
      <c r="AM45" s="35">
        <f t="shared" si="10"/>
        <v>0</v>
      </c>
      <c r="AN45" s="35">
        <f t="shared" si="11"/>
        <v>0</v>
      </c>
      <c r="AO45" s="35">
        <f t="shared" si="12"/>
        <v>0</v>
      </c>
    </row>
    <row r="46" spans="1:41" s="54" customFormat="1" ht="30" customHeight="1">
      <c r="A46" s="73">
        <v>10</v>
      </c>
      <c r="B46" s="187" t="s">
        <v>821</v>
      </c>
      <c r="C46" s="187" t="s">
        <v>822</v>
      </c>
      <c r="D46" s="187" t="s">
        <v>97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7"/>
        <v>0</v>
      </c>
      <c r="AK46" s="35">
        <f t="shared" si="8"/>
        <v>0</v>
      </c>
      <c r="AL46" s="35">
        <f t="shared" si="9"/>
        <v>0</v>
      </c>
      <c r="AM46" s="35">
        <f t="shared" si="10"/>
        <v>0</v>
      </c>
      <c r="AN46" s="35">
        <f t="shared" si="11"/>
        <v>0</v>
      </c>
      <c r="AO46" s="35">
        <f t="shared" si="12"/>
        <v>0</v>
      </c>
    </row>
    <row r="47" spans="1:41" s="54" customFormat="1" ht="30" customHeight="1">
      <c r="A47" s="73">
        <v>11</v>
      </c>
      <c r="B47" s="187" t="s">
        <v>823</v>
      </c>
      <c r="C47" s="187" t="s">
        <v>824</v>
      </c>
      <c r="D47" s="187" t="s">
        <v>825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7"/>
        <v>0</v>
      </c>
      <c r="AK47" s="35">
        <f t="shared" si="8"/>
        <v>0</v>
      </c>
      <c r="AL47" s="35">
        <f t="shared" si="9"/>
        <v>0</v>
      </c>
      <c r="AM47" s="35">
        <f t="shared" si="10"/>
        <v>0</v>
      </c>
      <c r="AN47" s="35">
        <f t="shared" si="11"/>
        <v>0</v>
      </c>
      <c r="AO47" s="35">
        <f t="shared" si="12"/>
        <v>0</v>
      </c>
    </row>
    <row r="48" spans="1:41" s="54" customFormat="1" ht="30" customHeight="1">
      <c r="A48" s="73">
        <v>12</v>
      </c>
      <c r="B48" s="187" t="s">
        <v>826</v>
      </c>
      <c r="C48" s="187" t="s">
        <v>827</v>
      </c>
      <c r="D48" s="187" t="s">
        <v>69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7"/>
        <v>0</v>
      </c>
      <c r="AK48" s="35">
        <f t="shared" si="8"/>
        <v>0</v>
      </c>
      <c r="AL48" s="35">
        <f t="shared" si="9"/>
        <v>0</v>
      </c>
      <c r="AM48" s="35">
        <f t="shared" si="10"/>
        <v>0</v>
      </c>
      <c r="AN48" s="35">
        <f t="shared" si="11"/>
        <v>0</v>
      </c>
      <c r="AO48" s="35">
        <f t="shared" si="12"/>
        <v>0</v>
      </c>
    </row>
    <row r="49" spans="1:44" s="54" customFormat="1" ht="30" customHeight="1">
      <c r="A49" s="73">
        <v>13</v>
      </c>
      <c r="B49" s="187" t="s">
        <v>828</v>
      </c>
      <c r="C49" s="187" t="s">
        <v>776</v>
      </c>
      <c r="D49" s="187" t="s">
        <v>102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7"/>
        <v>0</v>
      </c>
      <c r="AK49" s="35">
        <f t="shared" si="8"/>
        <v>0</v>
      </c>
      <c r="AL49" s="35">
        <f t="shared" si="9"/>
        <v>0</v>
      </c>
      <c r="AM49" s="35">
        <f t="shared" si="10"/>
        <v>0</v>
      </c>
      <c r="AN49" s="35">
        <f t="shared" si="11"/>
        <v>0</v>
      </c>
      <c r="AO49" s="35">
        <f t="shared" si="12"/>
        <v>0</v>
      </c>
      <c r="AP49" s="51"/>
      <c r="AQ49" s="51"/>
      <c r="AR49" s="51"/>
    </row>
    <row r="50" spans="1:44" s="54" customFormat="1" ht="30" customHeight="1">
      <c r="A50" s="73">
        <v>14</v>
      </c>
      <c r="B50" s="187" t="s">
        <v>829</v>
      </c>
      <c r="C50" s="187" t="s">
        <v>830</v>
      </c>
      <c r="D50" s="187" t="s">
        <v>831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7"/>
        <v>0</v>
      </c>
      <c r="AK50" s="35">
        <f t="shared" si="8"/>
        <v>0</v>
      </c>
      <c r="AL50" s="35">
        <f t="shared" si="9"/>
        <v>0</v>
      </c>
      <c r="AM50" s="35">
        <f t="shared" si="10"/>
        <v>0</v>
      </c>
      <c r="AN50" s="35">
        <f t="shared" si="11"/>
        <v>0</v>
      </c>
      <c r="AO50" s="35">
        <f t="shared" si="12"/>
        <v>0</v>
      </c>
      <c r="AP50" s="36"/>
      <c r="AQ50" s="36"/>
      <c r="AR50" s="51"/>
    </row>
    <row r="51" spans="1:44" s="54" customFormat="1" ht="30" customHeight="1">
      <c r="A51" s="73">
        <v>15</v>
      </c>
      <c r="B51" s="187" t="s">
        <v>832</v>
      </c>
      <c r="C51" s="187" t="s">
        <v>833</v>
      </c>
      <c r="D51" s="187" t="s">
        <v>343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7"/>
        <v>0</v>
      </c>
      <c r="AK51" s="35">
        <f t="shared" si="8"/>
        <v>0</v>
      </c>
      <c r="AL51" s="35">
        <f t="shared" si="9"/>
        <v>0</v>
      </c>
      <c r="AM51" s="35">
        <f t="shared" si="10"/>
        <v>0</v>
      </c>
      <c r="AN51" s="35">
        <f t="shared" si="11"/>
        <v>0</v>
      </c>
      <c r="AO51" s="35">
        <f t="shared" si="12"/>
        <v>0</v>
      </c>
      <c r="AP51" s="51"/>
      <c r="AQ51" s="51"/>
      <c r="AR51" s="51"/>
    </row>
    <row r="52" spans="1:44" s="54" customFormat="1" ht="30" customHeight="1">
      <c r="A52" s="73">
        <v>16</v>
      </c>
      <c r="B52" s="187" t="s">
        <v>834</v>
      </c>
      <c r="C52" s="187" t="s">
        <v>835</v>
      </c>
      <c r="D52" s="187" t="s">
        <v>133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7"/>
        <v>0</v>
      </c>
      <c r="AK52" s="35">
        <f t="shared" si="8"/>
        <v>0</v>
      </c>
      <c r="AL52" s="35">
        <f t="shared" si="9"/>
        <v>0</v>
      </c>
      <c r="AM52" s="35">
        <f t="shared" si="10"/>
        <v>0</v>
      </c>
      <c r="AN52" s="35">
        <f t="shared" si="11"/>
        <v>0</v>
      </c>
      <c r="AO52" s="35">
        <f t="shared" si="12"/>
        <v>0</v>
      </c>
      <c r="AP52" s="51"/>
      <c r="AQ52" s="51"/>
      <c r="AR52" s="51"/>
    </row>
    <row r="53" spans="1:44" s="54" customFormat="1" ht="30" customHeight="1">
      <c r="A53" s="73">
        <v>17</v>
      </c>
      <c r="B53" s="187" t="s">
        <v>836</v>
      </c>
      <c r="C53" s="187" t="s">
        <v>837</v>
      </c>
      <c r="D53" s="187" t="s">
        <v>422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7"/>
        <v>0</v>
      </c>
      <c r="AK53" s="35">
        <f t="shared" si="8"/>
        <v>0</v>
      </c>
      <c r="AL53" s="35">
        <f t="shared" si="9"/>
        <v>0</v>
      </c>
      <c r="AM53" s="35">
        <f t="shared" si="10"/>
        <v>0</v>
      </c>
      <c r="AN53" s="35">
        <f t="shared" si="11"/>
        <v>0</v>
      </c>
      <c r="AO53" s="35">
        <f t="shared" si="12"/>
        <v>0</v>
      </c>
      <c r="AP53" s="51"/>
      <c r="AQ53" s="51"/>
      <c r="AR53" s="51"/>
    </row>
    <row r="54" spans="1:44" s="54" customFormat="1" ht="48" customHeight="1">
      <c r="A54" s="73">
        <v>18</v>
      </c>
      <c r="B54" s="187" t="s">
        <v>838</v>
      </c>
      <c r="C54" s="187" t="s">
        <v>839</v>
      </c>
      <c r="D54" s="187" t="s">
        <v>131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7"/>
        <v>0</v>
      </c>
      <c r="AK54" s="35">
        <f t="shared" si="8"/>
        <v>0</v>
      </c>
      <c r="AL54" s="35">
        <f t="shared" si="9"/>
        <v>0</v>
      </c>
      <c r="AM54" s="35">
        <f t="shared" si="10"/>
        <v>0</v>
      </c>
      <c r="AN54" s="35">
        <f t="shared" si="11"/>
        <v>0</v>
      </c>
      <c r="AO54" s="35">
        <f t="shared" si="12"/>
        <v>0</v>
      </c>
      <c r="AP54" s="51"/>
      <c r="AQ54" s="51"/>
      <c r="AR54" s="51"/>
    </row>
    <row r="55" spans="1:44" s="54" customFormat="1" ht="30" customHeight="1">
      <c r="A55" s="73">
        <v>19</v>
      </c>
      <c r="B55" s="187" t="s">
        <v>840</v>
      </c>
      <c r="C55" s="187" t="s">
        <v>841</v>
      </c>
      <c r="D55" s="187" t="s">
        <v>351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7"/>
        <v>0</v>
      </c>
      <c r="AK55" s="35">
        <f t="shared" si="8"/>
        <v>0</v>
      </c>
      <c r="AL55" s="35">
        <f t="shared" si="9"/>
        <v>0</v>
      </c>
      <c r="AM55" s="35">
        <f t="shared" si="10"/>
        <v>0</v>
      </c>
      <c r="AN55" s="35">
        <f t="shared" si="11"/>
        <v>0</v>
      </c>
      <c r="AO55" s="35">
        <f t="shared" si="12"/>
        <v>0</v>
      </c>
    </row>
    <row r="56" spans="1:44" s="54" customFormat="1" ht="41.25" customHeight="1">
      <c r="A56" s="73">
        <v>20</v>
      </c>
      <c r="B56" s="187" t="s">
        <v>842</v>
      </c>
      <c r="C56" s="187" t="s">
        <v>843</v>
      </c>
      <c r="D56" s="187" t="s">
        <v>351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7"/>
        <v>0</v>
      </c>
      <c r="AK56" s="35">
        <f t="shared" si="8"/>
        <v>0</v>
      </c>
      <c r="AL56" s="35">
        <f t="shared" si="9"/>
        <v>0</v>
      </c>
      <c r="AM56" s="35">
        <f t="shared" si="10"/>
        <v>0</v>
      </c>
      <c r="AN56" s="35">
        <f t="shared" si="11"/>
        <v>0</v>
      </c>
      <c r="AO56" s="35">
        <f t="shared" si="12"/>
        <v>0</v>
      </c>
    </row>
    <row r="57" spans="1:44" s="54" customFormat="1" ht="30" customHeight="1">
      <c r="A57" s="73">
        <v>21</v>
      </c>
      <c r="B57" s="187" t="s">
        <v>844</v>
      </c>
      <c r="C57" s="187" t="s">
        <v>845</v>
      </c>
      <c r="D57" s="187" t="s">
        <v>351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7"/>
        <v>0</v>
      </c>
      <c r="AK57" s="35">
        <f t="shared" si="8"/>
        <v>0</v>
      </c>
      <c r="AL57" s="35">
        <f t="shared" si="9"/>
        <v>0</v>
      </c>
      <c r="AM57" s="35">
        <f t="shared" si="10"/>
        <v>0</v>
      </c>
      <c r="AN57" s="35">
        <f t="shared" si="11"/>
        <v>0</v>
      </c>
      <c r="AO57" s="35">
        <f t="shared" si="12"/>
        <v>0</v>
      </c>
    </row>
    <row r="58" spans="1:44" s="54" customFormat="1" ht="30" customHeight="1">
      <c r="A58" s="73">
        <v>22</v>
      </c>
      <c r="B58" s="187" t="s">
        <v>846</v>
      </c>
      <c r="C58" s="187" t="s">
        <v>127</v>
      </c>
      <c r="D58" s="187" t="s">
        <v>538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7"/>
        <v>0</v>
      </c>
      <c r="AK58" s="35">
        <f t="shared" si="8"/>
        <v>0</v>
      </c>
      <c r="AL58" s="35">
        <f t="shared" si="9"/>
        <v>0</v>
      </c>
      <c r="AM58" s="35">
        <f t="shared" si="10"/>
        <v>0</v>
      </c>
      <c r="AN58" s="35">
        <f t="shared" si="11"/>
        <v>0</v>
      </c>
      <c r="AO58" s="35">
        <f t="shared" si="12"/>
        <v>0</v>
      </c>
      <c r="AP58" s="204"/>
      <c r="AQ58" s="205"/>
    </row>
    <row r="59" spans="1:44" s="54" customFormat="1" ht="30" customHeight="1">
      <c r="A59" s="73">
        <v>23</v>
      </c>
      <c r="B59" s="69"/>
      <c r="C59" s="7"/>
      <c r="D59" s="8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7"/>
        <v>0</v>
      </c>
      <c r="AK59" s="35">
        <f t="shared" si="8"/>
        <v>0</v>
      </c>
      <c r="AL59" s="35">
        <f t="shared" si="9"/>
        <v>0</v>
      </c>
      <c r="AM59" s="35">
        <f t="shared" si="10"/>
        <v>0</v>
      </c>
      <c r="AN59" s="35">
        <f t="shared" si="11"/>
        <v>0</v>
      </c>
      <c r="AO59" s="35">
        <f t="shared" si="12"/>
        <v>0</v>
      </c>
      <c r="AP59" s="72"/>
      <c r="AQ59" s="72"/>
    </row>
    <row r="60" spans="1:44" s="54" customFormat="1" ht="30" customHeight="1">
      <c r="A60" s="73">
        <v>24</v>
      </c>
      <c r="B60" s="69"/>
      <c r="C60" s="7"/>
      <c r="D60" s="8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7"/>
        <v>0</v>
      </c>
      <c r="AK60" s="35">
        <f t="shared" si="8"/>
        <v>0</v>
      </c>
      <c r="AL60" s="35">
        <f t="shared" si="9"/>
        <v>0</v>
      </c>
      <c r="AM60" s="35">
        <f t="shared" si="10"/>
        <v>0</v>
      </c>
      <c r="AN60" s="35">
        <f t="shared" si="11"/>
        <v>0</v>
      </c>
      <c r="AO60" s="35">
        <f t="shared" si="12"/>
        <v>0</v>
      </c>
      <c r="AP60" s="72"/>
      <c r="AQ60" s="72"/>
    </row>
    <row r="61" spans="1:44" s="54" customFormat="1" ht="30" customHeight="1">
      <c r="A61" s="73">
        <v>25</v>
      </c>
      <c r="B61" s="69"/>
      <c r="C61" s="7"/>
      <c r="D61" s="8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7"/>
        <v>0</v>
      </c>
      <c r="AK61" s="35">
        <f t="shared" si="8"/>
        <v>0</v>
      </c>
      <c r="AL61" s="35">
        <f t="shared" si="9"/>
        <v>0</v>
      </c>
      <c r="AM61" s="35">
        <f t="shared" si="10"/>
        <v>0</v>
      </c>
      <c r="AN61" s="35">
        <f t="shared" si="11"/>
        <v>0</v>
      </c>
      <c r="AO61" s="35">
        <f t="shared" si="12"/>
        <v>0</v>
      </c>
      <c r="AP61" s="72"/>
      <c r="AQ61" s="72"/>
    </row>
    <row r="62" spans="1:44" s="54" customFormat="1" ht="30" customHeight="1">
      <c r="A62" s="73">
        <v>26</v>
      </c>
      <c r="B62" s="69"/>
      <c r="C62" s="11"/>
      <c r="D62" s="12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7"/>
        <v>0</v>
      </c>
      <c r="AK62" s="35">
        <f t="shared" si="8"/>
        <v>0</v>
      </c>
      <c r="AL62" s="35">
        <f t="shared" si="9"/>
        <v>0</v>
      </c>
      <c r="AM62" s="35">
        <f t="shared" si="10"/>
        <v>0</v>
      </c>
      <c r="AN62" s="35">
        <f t="shared" si="11"/>
        <v>0</v>
      </c>
      <c r="AO62" s="35">
        <f t="shared" si="12"/>
        <v>0</v>
      </c>
      <c r="AP62" s="72"/>
      <c r="AQ62" s="72"/>
    </row>
    <row r="63" spans="1:44" s="54" customFormat="1" ht="30" customHeight="1">
      <c r="A63" s="73">
        <v>27</v>
      </c>
      <c r="B63" s="69"/>
      <c r="C63" s="11"/>
      <c r="D63" s="12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7"/>
        <v>0</v>
      </c>
      <c r="AK63" s="35">
        <f t="shared" si="8"/>
        <v>0</v>
      </c>
      <c r="AL63" s="35">
        <f t="shared" si="9"/>
        <v>0</v>
      </c>
      <c r="AM63" s="35">
        <f t="shared" si="10"/>
        <v>0</v>
      </c>
      <c r="AN63" s="35">
        <f t="shared" si="11"/>
        <v>0</v>
      </c>
      <c r="AO63" s="35">
        <f t="shared" si="12"/>
        <v>0</v>
      </c>
      <c r="AP63" s="72"/>
      <c r="AQ63" s="72"/>
    </row>
    <row r="64" spans="1:44" s="54" customFormat="1" ht="30" customHeight="1">
      <c r="A64" s="73">
        <v>28</v>
      </c>
      <c r="B64" s="69"/>
      <c r="C64" s="11"/>
      <c r="D64" s="12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7"/>
        <v>0</v>
      </c>
      <c r="AK64" s="35">
        <f t="shared" si="8"/>
        <v>0</v>
      </c>
      <c r="AL64" s="35">
        <f t="shared" si="9"/>
        <v>0</v>
      </c>
      <c r="AM64" s="35">
        <f t="shared" si="10"/>
        <v>0</v>
      </c>
      <c r="AN64" s="35">
        <f t="shared" si="11"/>
        <v>0</v>
      </c>
      <c r="AO64" s="35">
        <f t="shared" si="12"/>
        <v>0</v>
      </c>
      <c r="AP64" s="72"/>
      <c r="AQ64" s="72"/>
    </row>
    <row r="65" spans="1:43" s="54" customFormat="1" ht="30" customHeight="1">
      <c r="A65" s="73">
        <v>29</v>
      </c>
      <c r="B65" s="69"/>
      <c r="C65" s="11"/>
      <c r="D65" s="12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7"/>
        <v>0</v>
      </c>
      <c r="AK65" s="35">
        <f t="shared" si="8"/>
        <v>0</v>
      </c>
      <c r="AL65" s="35">
        <f t="shared" si="9"/>
        <v>0</v>
      </c>
      <c r="AM65" s="35">
        <f t="shared" si="10"/>
        <v>0</v>
      </c>
      <c r="AN65" s="35">
        <f t="shared" si="11"/>
        <v>0</v>
      </c>
      <c r="AO65" s="35">
        <f t="shared" si="12"/>
        <v>0</v>
      </c>
      <c r="AP65" s="72"/>
      <c r="AQ65" s="72"/>
    </row>
    <row r="66" spans="1:43" s="54" customFormat="1" ht="30" customHeight="1">
      <c r="A66" s="73">
        <v>30</v>
      </c>
      <c r="B66" s="69"/>
      <c r="C66" s="11"/>
      <c r="D66" s="12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7"/>
        <v>0</v>
      </c>
      <c r="AK66" s="35">
        <f t="shared" si="8"/>
        <v>0</v>
      </c>
      <c r="AL66" s="35">
        <f t="shared" si="9"/>
        <v>0</v>
      </c>
      <c r="AM66" s="35">
        <f t="shared" si="10"/>
        <v>0</v>
      </c>
      <c r="AN66" s="35">
        <f t="shared" si="11"/>
        <v>0</v>
      </c>
      <c r="AO66" s="35">
        <f t="shared" si="12"/>
        <v>0</v>
      </c>
      <c r="AP66" s="72"/>
      <c r="AQ66" s="72"/>
    </row>
    <row r="67" spans="1:43" s="54" customFormat="1" ht="30" customHeight="1">
      <c r="A67" s="73">
        <v>31</v>
      </c>
      <c r="B67" s="69"/>
      <c r="C67" s="11"/>
      <c r="D67" s="12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7"/>
        <v>0</v>
      </c>
      <c r="AK67" s="35">
        <f t="shared" si="8"/>
        <v>0</v>
      </c>
      <c r="AL67" s="35">
        <f t="shared" si="9"/>
        <v>0</v>
      </c>
      <c r="AM67" s="35">
        <f t="shared" si="10"/>
        <v>0</v>
      </c>
      <c r="AN67" s="35">
        <f t="shared" si="11"/>
        <v>0</v>
      </c>
      <c r="AO67" s="35">
        <f t="shared" si="12"/>
        <v>0</v>
      </c>
      <c r="AP67" s="72"/>
      <c r="AQ67" s="72"/>
    </row>
    <row r="68" spans="1:43" s="54" customFormat="1" ht="30" customHeight="1">
      <c r="A68" s="73">
        <v>32</v>
      </c>
      <c r="B68" s="69"/>
      <c r="C68" s="11"/>
      <c r="D68" s="12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7"/>
        <v>0</v>
      </c>
      <c r="AK68" s="35">
        <f t="shared" si="8"/>
        <v>0</v>
      </c>
      <c r="AL68" s="35">
        <f t="shared" si="9"/>
        <v>0</v>
      </c>
      <c r="AM68" s="35">
        <f t="shared" si="10"/>
        <v>0</v>
      </c>
      <c r="AN68" s="35">
        <f t="shared" si="11"/>
        <v>0</v>
      </c>
      <c r="AO68" s="35">
        <f t="shared" si="12"/>
        <v>0</v>
      </c>
      <c r="AP68" s="72"/>
      <c r="AQ68" s="72"/>
    </row>
    <row r="69" spans="1:43" s="54" customFormat="1" ht="30" customHeight="1">
      <c r="A69" s="73">
        <v>33</v>
      </c>
      <c r="B69" s="69"/>
      <c r="C69" s="11"/>
      <c r="D69" s="12"/>
      <c r="E69" s="7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7"/>
        <v>0</v>
      </c>
      <c r="AK69" s="35">
        <f t="shared" si="8"/>
        <v>0</v>
      </c>
      <c r="AL69" s="35">
        <f t="shared" si="9"/>
        <v>0</v>
      </c>
      <c r="AM69" s="35">
        <f t="shared" si="10"/>
        <v>0</v>
      </c>
      <c r="AN69" s="35">
        <f t="shared" si="11"/>
        <v>0</v>
      </c>
      <c r="AO69" s="35">
        <f t="shared" si="12"/>
        <v>0</v>
      </c>
      <c r="AP69" s="72"/>
      <c r="AQ69" s="72"/>
    </row>
    <row r="70" spans="1:43" s="54" customFormat="1" ht="30" customHeight="1">
      <c r="A70" s="73">
        <v>34</v>
      </c>
      <c r="B70" s="69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7"/>
        <v>0</v>
      </c>
      <c r="AK70" s="35">
        <f t="shared" si="8"/>
        <v>0</v>
      </c>
      <c r="AL70" s="35">
        <f t="shared" si="9"/>
        <v>0</v>
      </c>
      <c r="AM70" s="35">
        <f t="shared" si="10"/>
        <v>0</v>
      </c>
      <c r="AN70" s="35">
        <f t="shared" si="11"/>
        <v>0</v>
      </c>
      <c r="AO70" s="35">
        <f t="shared" si="12"/>
        <v>0</v>
      </c>
      <c r="AP70" s="72"/>
      <c r="AQ70" s="72"/>
    </row>
    <row r="71" spans="1:43" s="54" customFormat="1" ht="30" customHeight="1">
      <c r="A71" s="201" t="s">
        <v>12</v>
      </c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02"/>
      <c r="AJ71" s="73">
        <f t="shared" ref="AJ71:AL71" si="13">SUM(AJ37:AJ70)</f>
        <v>0</v>
      </c>
      <c r="AK71" s="73">
        <f t="shared" si="13"/>
        <v>0</v>
      </c>
      <c r="AL71" s="73">
        <f t="shared" si="13"/>
        <v>0</v>
      </c>
      <c r="AM71" s="35">
        <f t="shared" si="10"/>
        <v>0</v>
      </c>
      <c r="AN71" s="35">
        <f t="shared" si="11"/>
        <v>0</v>
      </c>
      <c r="AO71" s="35">
        <f t="shared" si="12"/>
        <v>0</v>
      </c>
      <c r="AP71" s="204"/>
      <c r="AQ71" s="205"/>
    </row>
    <row r="72" spans="1:43" s="54" customFormat="1" ht="30" customHeight="1">
      <c r="A72" s="29"/>
      <c r="B72" s="29"/>
      <c r="C72" s="209"/>
      <c r="D72" s="209"/>
      <c r="E72" s="51"/>
      <c r="F72" s="51"/>
      <c r="G72" s="51"/>
      <c r="H72" s="60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</row>
    <row r="73" spans="1:43" s="54" customFormat="1" ht="30" customHeight="1">
      <c r="A73" s="51"/>
      <c r="B73" s="51"/>
      <c r="C73" s="70"/>
      <c r="D73" s="51"/>
      <c r="E73" s="51"/>
      <c r="F73" s="51"/>
      <c r="G73" s="5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</row>
    <row r="74" spans="1:43" s="54" customFormat="1" ht="30" customHeight="1">
      <c r="A74" s="51"/>
      <c r="B74" s="51"/>
      <c r="C74" s="70"/>
      <c r="D74" s="51"/>
      <c r="E74" s="51"/>
      <c r="F74" s="51"/>
      <c r="G74" s="5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</row>
    <row r="75" spans="1:43" s="54" customFormat="1" ht="30" customHeight="1">
      <c r="A75" s="51"/>
      <c r="B75" s="51"/>
      <c r="C75" s="209"/>
      <c r="D75" s="209"/>
      <c r="E75" s="51"/>
      <c r="F75" s="51"/>
      <c r="G75" s="5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</row>
    <row r="76" spans="1:43" s="54" customFormat="1" ht="30" customHeight="1">
      <c r="A76" s="51"/>
      <c r="B76" s="51"/>
      <c r="C76" s="209"/>
      <c r="D76" s="209"/>
      <c r="E76" s="209"/>
      <c r="F76" s="209"/>
      <c r="G76" s="209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</row>
    <row r="77" spans="1:43" s="54" customFormat="1" ht="30" customHeight="1">
      <c r="A77" s="51"/>
      <c r="B77" s="51"/>
      <c r="C77" s="209"/>
      <c r="D77" s="209"/>
      <c r="E77" s="209"/>
      <c r="F77" s="51"/>
      <c r="G77" s="5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</row>
    <row r="78" spans="1:43" s="54" customFormat="1" ht="30" customHeight="1">
      <c r="A78" s="51"/>
      <c r="B78" s="51"/>
      <c r="C78" s="209"/>
      <c r="D78" s="209"/>
      <c r="E78" s="51"/>
      <c r="F78" s="51"/>
      <c r="G78" s="5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</row>
    <row r="81" spans="1:38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</row>
    <row r="82" spans="1:38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</row>
    <row r="83" spans="1:38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</row>
    <row r="84" spans="1:38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</row>
    <row r="85" spans="1:38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</row>
    <row r="86" spans="1:38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</row>
    <row r="87" spans="1:38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</row>
    <row r="88" spans="1:38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</row>
    <row r="89" spans="1:38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</row>
    <row r="90" spans="1:38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</row>
    <row r="91" spans="1:38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</row>
    <row r="92" spans="1:38" ht="51" customHeight="1"/>
    <row r="93" spans="1:38" ht="15.75" customHeight="1"/>
    <row r="94" spans="1:38" ht="15.75" customHeight="1"/>
    <row r="95" spans="1:38" ht="15.75" customHeight="1"/>
    <row r="96" spans="1:38" ht="15.75" customHeight="1"/>
    <row r="97" ht="15.75" customHeight="1"/>
    <row r="98" ht="15.75" customHeight="1"/>
    <row r="99" ht="15.75" customHeight="1"/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3:AI33"/>
    <mergeCell ref="A35:AI35"/>
    <mergeCell ref="C77:E77"/>
    <mergeCell ref="C78:D78"/>
    <mergeCell ref="C76:G76"/>
    <mergeCell ref="C36:D36"/>
    <mergeCell ref="AP58:AQ58"/>
    <mergeCell ref="AP71:AQ71"/>
    <mergeCell ref="A71:AI71"/>
    <mergeCell ref="C72:D72"/>
    <mergeCell ref="C75:D7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X30" sqref="X30"/>
    </sheetView>
  </sheetViews>
  <sheetFormatPr defaultColWidth="9.375" defaultRowHeight="17.399999999999999"/>
  <cols>
    <col min="1" max="1" width="8.625" style="51" customWidth="1"/>
    <col min="2" max="2" width="26.875" style="51" customWidth="1"/>
    <col min="3" max="3" width="29.625" style="51" customWidth="1"/>
    <col min="4" max="4" width="11.625" style="51" customWidth="1"/>
    <col min="5" max="35" width="7" style="51" customWidth="1"/>
    <col min="36" max="38" width="8.375" style="51" customWidth="1"/>
    <col min="39" max="39" width="10.875" style="51" customWidth="1"/>
    <col min="40" max="40" width="12.125" style="51" customWidth="1"/>
    <col min="41" max="41" width="10.875" style="51" customWidth="1"/>
    <col min="42" max="16384" width="9.375" style="51"/>
  </cols>
  <sheetData>
    <row r="1" spans="1:41" ht="24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199" t="s">
        <v>1</v>
      </c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</row>
    <row r="2" spans="1:41" ht="22.5" customHeight="1">
      <c r="A2" s="199" t="s">
        <v>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 t="s">
        <v>3</v>
      </c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199" t="s">
        <v>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</row>
    <row r="5" spans="1:41">
      <c r="A5" s="199" t="s">
        <v>429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00" t="s">
        <v>850</v>
      </c>
      <c r="AG6" s="200"/>
      <c r="AH6" s="200"/>
      <c r="AI6" s="200"/>
      <c r="AJ6" s="200"/>
      <c r="AK6" s="200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01" t="s">
        <v>7</v>
      </c>
      <c r="D8" s="20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87" t="s">
        <v>539</v>
      </c>
      <c r="C9" s="187" t="s">
        <v>540</v>
      </c>
      <c r="D9" s="187" t="s">
        <v>77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 t="s">
        <v>8</v>
      </c>
      <c r="S9" s="10"/>
      <c r="T9" s="10"/>
      <c r="U9" s="10"/>
      <c r="V9" s="10"/>
      <c r="W9" s="10" t="s">
        <v>8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2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87" t="s">
        <v>541</v>
      </c>
      <c r="C10" s="187" t="s">
        <v>134</v>
      </c>
      <c r="D10" s="187" t="s">
        <v>48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0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87" t="s">
        <v>542</v>
      </c>
      <c r="C11" s="187" t="s">
        <v>543</v>
      </c>
      <c r="D11" s="187" t="s">
        <v>34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 t="s">
        <v>8</v>
      </c>
      <c r="Q11" s="10"/>
      <c r="R11" s="10" t="s">
        <v>8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2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87" t="s">
        <v>544</v>
      </c>
      <c r="C12" s="187" t="s">
        <v>33</v>
      </c>
      <c r="D12" s="187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87" t="s">
        <v>545</v>
      </c>
      <c r="C13" s="187" t="s">
        <v>62</v>
      </c>
      <c r="D13" s="187" t="s">
        <v>111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0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87" t="s">
        <v>546</v>
      </c>
      <c r="C14" s="187" t="s">
        <v>547</v>
      </c>
      <c r="D14" s="187" t="s">
        <v>63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87" t="s">
        <v>548</v>
      </c>
      <c r="C15" s="187" t="s">
        <v>549</v>
      </c>
      <c r="D15" s="187" t="s">
        <v>550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87" t="s">
        <v>551</v>
      </c>
      <c r="C16" s="187" t="s">
        <v>552</v>
      </c>
      <c r="D16" s="187" t="s">
        <v>44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87" t="s">
        <v>553</v>
      </c>
      <c r="C17" s="187" t="s">
        <v>554</v>
      </c>
      <c r="D17" s="187" t="s">
        <v>440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87" t="s">
        <v>555</v>
      </c>
      <c r="C18" s="187" t="s">
        <v>556</v>
      </c>
      <c r="D18" s="187" t="s">
        <v>114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54" customFormat="1" ht="30" customHeight="1">
      <c r="A19" s="78">
        <v>11</v>
      </c>
      <c r="B19" s="187" t="s">
        <v>557</v>
      </c>
      <c r="C19" s="187" t="s">
        <v>113</v>
      </c>
      <c r="D19" s="187" t="s">
        <v>114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0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87" t="s">
        <v>558</v>
      </c>
      <c r="C20" s="187" t="s">
        <v>559</v>
      </c>
      <c r="D20" s="187" t="s">
        <v>41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 t="s">
        <v>8</v>
      </c>
      <c r="U20" s="10"/>
      <c r="V20" s="10"/>
      <c r="W20" s="10"/>
      <c r="X20" s="10" t="s">
        <v>10</v>
      </c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1</v>
      </c>
      <c r="AK20" s="78">
        <f t="shared" si="0"/>
        <v>0</v>
      </c>
      <c r="AL20" s="78">
        <f t="shared" si="1"/>
        <v>1</v>
      </c>
      <c r="AM20" s="77"/>
      <c r="AN20" s="77"/>
      <c r="AO20" s="77"/>
    </row>
    <row r="21" spans="1:41" s="54" customFormat="1" ht="30" customHeight="1">
      <c r="A21" s="78">
        <v>13</v>
      </c>
      <c r="B21" s="187" t="s">
        <v>560</v>
      </c>
      <c r="C21" s="187" t="s">
        <v>561</v>
      </c>
      <c r="D21" s="187" t="s">
        <v>36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 t="s">
        <v>10</v>
      </c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0</v>
      </c>
      <c r="AK21" s="78">
        <f t="shared" si="0"/>
        <v>0</v>
      </c>
      <c r="AL21" s="78">
        <f t="shared" si="1"/>
        <v>1</v>
      </c>
      <c r="AM21" s="77"/>
      <c r="AN21" s="77"/>
      <c r="AO21" s="77"/>
    </row>
    <row r="22" spans="1:41" s="54" customFormat="1" ht="30" customHeight="1">
      <c r="A22" s="78">
        <v>14</v>
      </c>
      <c r="B22" s="187" t="s">
        <v>562</v>
      </c>
      <c r="C22" s="187" t="s">
        <v>563</v>
      </c>
      <c r="D22" s="187" t="s">
        <v>36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 t="s">
        <v>8</v>
      </c>
      <c r="Q22" s="10"/>
      <c r="R22" s="10" t="s">
        <v>8</v>
      </c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2</v>
      </c>
      <c r="AK22" s="78">
        <f t="shared" si="0"/>
        <v>0</v>
      </c>
      <c r="AL22" s="78">
        <f t="shared" si="1"/>
        <v>0</v>
      </c>
      <c r="AM22" s="204"/>
      <c r="AN22" s="205"/>
      <c r="AO22" s="77"/>
    </row>
    <row r="23" spans="1:41" s="54" customFormat="1" ht="30" customHeight="1">
      <c r="A23" s="78">
        <v>15</v>
      </c>
      <c r="B23" s="187" t="s">
        <v>564</v>
      </c>
      <c r="C23" s="187" t="s">
        <v>565</v>
      </c>
      <c r="D23" s="187" t="s">
        <v>566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 t="s">
        <v>9</v>
      </c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1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187" t="s">
        <v>567</v>
      </c>
      <c r="C24" s="187" t="s">
        <v>568</v>
      </c>
      <c r="D24" s="187" t="s">
        <v>67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87" t="s">
        <v>569</v>
      </c>
      <c r="C25" s="187" t="s">
        <v>570</v>
      </c>
      <c r="D25" s="187" t="s">
        <v>69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87" t="s">
        <v>571</v>
      </c>
      <c r="C26" s="187" t="s">
        <v>572</v>
      </c>
      <c r="D26" s="187" t="s">
        <v>37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 t="s">
        <v>8</v>
      </c>
      <c r="S26" s="10"/>
      <c r="T26" s="10"/>
      <c r="U26" s="10"/>
      <c r="V26" s="10"/>
      <c r="W26" s="10" t="s">
        <v>8</v>
      </c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2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87" t="s">
        <v>573</v>
      </c>
      <c r="C27" s="187" t="s">
        <v>40</v>
      </c>
      <c r="D27" s="187" t="s">
        <v>55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87" t="s">
        <v>574</v>
      </c>
      <c r="C28" s="187" t="s">
        <v>575</v>
      </c>
      <c r="D28" s="187" t="s">
        <v>55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87" t="s">
        <v>576</v>
      </c>
      <c r="C29" s="187" t="s">
        <v>577</v>
      </c>
      <c r="D29" s="187" t="s">
        <v>578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87" t="s">
        <v>579</v>
      </c>
      <c r="C30" s="187" t="s">
        <v>580</v>
      </c>
      <c r="D30" s="187" t="s">
        <v>578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87" t="s">
        <v>581</v>
      </c>
      <c r="C31" s="187" t="s">
        <v>582</v>
      </c>
      <c r="D31" s="187" t="s">
        <v>56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 t="s">
        <v>8</v>
      </c>
      <c r="Q31" s="10"/>
      <c r="R31" s="10" t="s">
        <v>8</v>
      </c>
      <c r="S31" s="10" t="s">
        <v>8</v>
      </c>
      <c r="T31" s="10" t="s">
        <v>8</v>
      </c>
      <c r="U31" s="10" t="s">
        <v>8</v>
      </c>
      <c r="V31" s="10"/>
      <c r="W31" s="10" t="s">
        <v>8</v>
      </c>
      <c r="X31" s="10" t="s">
        <v>8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7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87" t="s">
        <v>583</v>
      </c>
      <c r="C32" s="187" t="s">
        <v>584</v>
      </c>
      <c r="D32" s="187" t="s">
        <v>585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 t="s">
        <v>8</v>
      </c>
      <c r="Q32" s="10"/>
      <c r="R32" s="10"/>
      <c r="S32" s="10"/>
      <c r="T32" s="10" t="s">
        <v>10</v>
      </c>
      <c r="U32" s="10"/>
      <c r="V32" s="10"/>
      <c r="W32" s="10"/>
      <c r="X32" s="10" t="s">
        <v>10</v>
      </c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1</v>
      </c>
      <c r="AK32" s="78">
        <f t="shared" si="0"/>
        <v>0</v>
      </c>
      <c r="AL32" s="78">
        <f t="shared" si="1"/>
        <v>2</v>
      </c>
      <c r="AM32" s="77"/>
      <c r="AN32" s="77"/>
      <c r="AO32" s="77"/>
    </row>
    <row r="33" spans="1:41" s="54" customFormat="1" ht="30" customHeight="1">
      <c r="A33" s="78">
        <v>25</v>
      </c>
      <c r="B33" s="187" t="s">
        <v>586</v>
      </c>
      <c r="C33" s="187" t="s">
        <v>587</v>
      </c>
      <c r="D33" s="187" t="s">
        <v>95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 t="s">
        <v>10</v>
      </c>
      <c r="T33" s="10"/>
      <c r="U33" s="10"/>
      <c r="V33" s="10"/>
      <c r="W33" s="10"/>
      <c r="X33" s="10" t="s">
        <v>10</v>
      </c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2</v>
      </c>
      <c r="AM33" s="77"/>
      <c r="AN33" s="77"/>
      <c r="AO33" s="77"/>
    </row>
    <row r="34" spans="1:41" s="54" customFormat="1" ht="30" customHeight="1">
      <c r="A34" s="78">
        <v>26</v>
      </c>
      <c r="B34" s="187" t="s">
        <v>588</v>
      </c>
      <c r="C34" s="187" t="s">
        <v>589</v>
      </c>
      <c r="D34" s="187" t="s">
        <v>192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34" customFormat="1" ht="30" customHeight="1">
      <c r="A35" s="46">
        <v>27</v>
      </c>
      <c r="B35" s="187" t="s">
        <v>590</v>
      </c>
      <c r="C35" s="187" t="s">
        <v>591</v>
      </c>
      <c r="D35" s="187" t="s">
        <v>91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 t="s">
        <v>10</v>
      </c>
      <c r="T35" s="10" t="s">
        <v>8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1</v>
      </c>
      <c r="AK35" s="46">
        <f t="shared" si="0"/>
        <v>0</v>
      </c>
      <c r="AL35" s="46">
        <f t="shared" si="1"/>
        <v>1</v>
      </c>
      <c r="AM35" s="133"/>
      <c r="AN35" s="133"/>
      <c r="AO35" s="133"/>
    </row>
    <row r="36" spans="1:41" s="54" customFormat="1" ht="30" customHeight="1">
      <c r="A36" s="78">
        <v>28</v>
      </c>
      <c r="B36" s="187" t="s">
        <v>592</v>
      </c>
      <c r="C36" s="187" t="s">
        <v>593</v>
      </c>
      <c r="D36" s="187" t="s">
        <v>83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 t="s">
        <v>8</v>
      </c>
      <c r="Q36" s="10"/>
      <c r="R36" s="10" t="s">
        <v>8</v>
      </c>
      <c r="S36" s="10" t="s">
        <v>8</v>
      </c>
      <c r="T36" s="10" t="s">
        <v>8</v>
      </c>
      <c r="U36" s="10" t="s">
        <v>8</v>
      </c>
      <c r="V36" s="10"/>
      <c r="W36" s="10" t="s">
        <v>8</v>
      </c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6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87" t="s">
        <v>594</v>
      </c>
      <c r="C37" s="187" t="s">
        <v>595</v>
      </c>
      <c r="D37" s="187" t="s">
        <v>123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198">
        <v>2010140008</v>
      </c>
      <c r="C38" s="5" t="s">
        <v>872</v>
      </c>
      <c r="D38" s="6" t="s">
        <v>30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 t="s">
        <v>10</v>
      </c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1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78">
        <f>SUM(AJ9:AJ53)</f>
        <v>24</v>
      </c>
      <c r="AK54" s="78">
        <f>SUM(AK9:AK53)</f>
        <v>1</v>
      </c>
      <c r="AL54" s="78">
        <f>SUM(AL9:AL53)</f>
        <v>8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07" t="s">
        <v>13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8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01" t="s">
        <v>7</v>
      </c>
      <c r="D57" s="20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7" t="s">
        <v>539</v>
      </c>
      <c r="C58" s="187" t="s">
        <v>540</v>
      </c>
      <c r="D58" s="187" t="s">
        <v>77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4"/>
      <c r="AQ58" s="205"/>
    </row>
    <row r="59" spans="1:44" s="54" customFormat="1" ht="30" customHeight="1">
      <c r="A59" s="78">
        <v>2</v>
      </c>
      <c r="B59" s="187" t="s">
        <v>541</v>
      </c>
      <c r="C59" s="187" t="s">
        <v>134</v>
      </c>
      <c r="D59" s="187" t="s">
        <v>48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7" t="s">
        <v>542</v>
      </c>
      <c r="C60" s="187" t="s">
        <v>543</v>
      </c>
      <c r="D60" s="187" t="s">
        <v>34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7" t="s">
        <v>544</v>
      </c>
      <c r="C61" s="187" t="s">
        <v>33</v>
      </c>
      <c r="D61" s="187" t="s">
        <v>52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7" t="s">
        <v>545</v>
      </c>
      <c r="C62" s="187" t="s">
        <v>62</v>
      </c>
      <c r="D62" s="187" t="s">
        <v>111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7" t="s">
        <v>546</v>
      </c>
      <c r="C63" s="187" t="s">
        <v>547</v>
      </c>
      <c r="D63" s="187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7" t="s">
        <v>548</v>
      </c>
      <c r="C64" s="187" t="s">
        <v>549</v>
      </c>
      <c r="D64" s="187" t="s">
        <v>550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7" t="s">
        <v>551</v>
      </c>
      <c r="C65" s="187" t="s">
        <v>552</v>
      </c>
      <c r="D65" s="187" t="s">
        <v>44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7" t="s">
        <v>553</v>
      </c>
      <c r="C66" s="187" t="s">
        <v>554</v>
      </c>
      <c r="D66" s="187" t="s">
        <v>440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7" t="s">
        <v>555</v>
      </c>
      <c r="C67" s="187" t="s">
        <v>556</v>
      </c>
      <c r="D67" s="187" t="s">
        <v>114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7" t="s">
        <v>557</v>
      </c>
      <c r="C68" s="187" t="s">
        <v>113</v>
      </c>
      <c r="D68" s="187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7" t="s">
        <v>558</v>
      </c>
      <c r="C69" s="187" t="s">
        <v>559</v>
      </c>
      <c r="D69" s="187" t="s">
        <v>41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7" t="s">
        <v>560</v>
      </c>
      <c r="C70" s="187" t="s">
        <v>561</v>
      </c>
      <c r="D70" s="187" t="s">
        <v>36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7" t="s">
        <v>562</v>
      </c>
      <c r="C71" s="187" t="s">
        <v>563</v>
      </c>
      <c r="D71" s="187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4"/>
      <c r="AQ71" s="205"/>
    </row>
    <row r="72" spans="1:43" s="54" customFormat="1" ht="30" customHeight="1">
      <c r="A72" s="78">
        <v>15</v>
      </c>
      <c r="B72" s="187" t="s">
        <v>564</v>
      </c>
      <c r="C72" s="187" t="s">
        <v>565</v>
      </c>
      <c r="D72" s="187" t="s">
        <v>566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7" t="s">
        <v>567</v>
      </c>
      <c r="C73" s="187" t="s">
        <v>568</v>
      </c>
      <c r="D73" s="187" t="s">
        <v>67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7" t="s">
        <v>569</v>
      </c>
      <c r="C74" s="187" t="s">
        <v>570</v>
      </c>
      <c r="D74" s="187" t="s">
        <v>69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7" t="s">
        <v>571</v>
      </c>
      <c r="C75" s="187" t="s">
        <v>572</v>
      </c>
      <c r="D75" s="187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7" t="s">
        <v>573</v>
      </c>
      <c r="C76" s="187" t="s">
        <v>40</v>
      </c>
      <c r="D76" s="187" t="s">
        <v>55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7" t="s">
        <v>574</v>
      </c>
      <c r="C77" s="187" t="s">
        <v>575</v>
      </c>
      <c r="D77" s="187" t="s">
        <v>55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7" t="s">
        <v>576</v>
      </c>
      <c r="C78" s="187" t="s">
        <v>577</v>
      </c>
      <c r="D78" s="187" t="s">
        <v>578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7" t="s">
        <v>579</v>
      </c>
      <c r="C79" s="187" t="s">
        <v>580</v>
      </c>
      <c r="D79" s="187" t="s">
        <v>578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7" t="s">
        <v>581</v>
      </c>
      <c r="C80" s="187" t="s">
        <v>582</v>
      </c>
      <c r="D80" s="187" t="s">
        <v>56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7" t="s">
        <v>583</v>
      </c>
      <c r="C81" s="187" t="s">
        <v>584</v>
      </c>
      <c r="D81" s="187" t="s">
        <v>585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7" t="s">
        <v>586</v>
      </c>
      <c r="C82" s="187" t="s">
        <v>587</v>
      </c>
      <c r="D82" s="187" t="s">
        <v>95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7" t="s">
        <v>588</v>
      </c>
      <c r="C83" s="187" t="s">
        <v>589</v>
      </c>
      <c r="D83" s="187" t="s">
        <v>192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87" t="s">
        <v>590</v>
      </c>
      <c r="C84" s="187" t="s">
        <v>591</v>
      </c>
      <c r="D84" s="187" t="s">
        <v>91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187" t="s">
        <v>592</v>
      </c>
      <c r="C85" s="187" t="s">
        <v>593</v>
      </c>
      <c r="D85" s="187" t="s">
        <v>83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187" t="s">
        <v>594</v>
      </c>
      <c r="C86" s="187" t="s">
        <v>595</v>
      </c>
      <c r="D86" s="187" t="s">
        <v>123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09"/>
      <c r="D93" s="209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9"/>
      <c r="D96" s="209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9"/>
      <c r="D97" s="209"/>
      <c r="E97" s="209"/>
      <c r="F97" s="209"/>
      <c r="G97" s="209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9"/>
      <c r="D98" s="209"/>
      <c r="E98" s="209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9"/>
      <c r="D99" s="209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X34" sqref="X34"/>
    </sheetView>
  </sheetViews>
  <sheetFormatPr defaultColWidth="9.375" defaultRowHeight="17.399999999999999"/>
  <cols>
    <col min="1" max="1" width="8.625" style="51" customWidth="1"/>
    <col min="2" max="2" width="26.875" style="51" customWidth="1"/>
    <col min="3" max="3" width="29.625" style="51" customWidth="1"/>
    <col min="4" max="4" width="11.625" style="51" customWidth="1"/>
    <col min="5" max="17" width="7" style="51" customWidth="1"/>
    <col min="18" max="18" width="8.125" style="51" customWidth="1"/>
    <col min="19" max="35" width="7" style="51" customWidth="1"/>
    <col min="36" max="38" width="8.375" style="51" customWidth="1"/>
    <col min="39" max="39" width="10.875" style="51" customWidth="1"/>
    <col min="40" max="40" width="12.125" style="51" customWidth="1"/>
    <col min="41" max="41" width="10.875" style="51" customWidth="1"/>
    <col min="42" max="16384" width="9.375" style="51"/>
  </cols>
  <sheetData>
    <row r="1" spans="1:41" ht="24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199" t="s">
        <v>1</v>
      </c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</row>
    <row r="2" spans="1:41" ht="22.5" customHeight="1">
      <c r="A2" s="199" t="s">
        <v>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 t="s">
        <v>3</v>
      </c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199" t="s">
        <v>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</row>
    <row r="5" spans="1:41">
      <c r="A5" s="199" t="s">
        <v>429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00" t="s">
        <v>851</v>
      </c>
      <c r="AG6" s="200"/>
      <c r="AH6" s="200"/>
      <c r="AI6" s="200"/>
      <c r="AJ6" s="200"/>
      <c r="AK6" s="200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01" t="s">
        <v>7</v>
      </c>
      <c r="D8" s="20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87" t="s">
        <v>596</v>
      </c>
      <c r="C9" s="187" t="s">
        <v>597</v>
      </c>
      <c r="D9" s="187" t="s">
        <v>47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87" t="s">
        <v>598</v>
      </c>
      <c r="C10" s="187" t="s">
        <v>290</v>
      </c>
      <c r="D10" s="187" t="s">
        <v>599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0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87" t="s">
        <v>600</v>
      </c>
      <c r="C11" s="187" t="s">
        <v>33</v>
      </c>
      <c r="D11" s="187" t="s">
        <v>601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 t="s">
        <v>8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1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87" t="s">
        <v>602</v>
      </c>
      <c r="C12" s="187" t="s">
        <v>136</v>
      </c>
      <c r="D12" s="187" t="s">
        <v>603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87" t="s">
        <v>604</v>
      </c>
      <c r="C13" s="187" t="s">
        <v>605</v>
      </c>
      <c r="D13" s="187" t="s">
        <v>116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 t="s">
        <v>8</v>
      </c>
      <c r="Q13" s="10" t="s">
        <v>8</v>
      </c>
      <c r="R13" s="10" t="s">
        <v>8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3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87" t="s">
        <v>606</v>
      </c>
      <c r="C14" s="187" t="s">
        <v>607</v>
      </c>
      <c r="D14" s="187" t="s">
        <v>44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 t="s">
        <v>8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1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87" t="s">
        <v>608</v>
      </c>
      <c r="C15" s="187" t="s">
        <v>71</v>
      </c>
      <c r="D15" s="187" t="s">
        <v>30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 t="s">
        <v>9</v>
      </c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1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87" t="s">
        <v>609</v>
      </c>
      <c r="C16" s="187" t="s">
        <v>28</v>
      </c>
      <c r="D16" s="187" t="s">
        <v>26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 t="s">
        <v>8</v>
      </c>
      <c r="R16" s="10"/>
      <c r="S16" s="10"/>
      <c r="T16" s="10"/>
      <c r="U16" s="10"/>
      <c r="V16" s="10"/>
      <c r="W16" s="10"/>
      <c r="X16" s="10" t="s">
        <v>8</v>
      </c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2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87" t="s">
        <v>610</v>
      </c>
      <c r="C17" s="187" t="s">
        <v>82</v>
      </c>
      <c r="D17" s="187" t="s">
        <v>26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87" t="s">
        <v>611</v>
      </c>
      <c r="C18" s="187" t="s">
        <v>612</v>
      </c>
      <c r="D18" s="187" t="s">
        <v>440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187" t="s">
        <v>613</v>
      </c>
      <c r="C19" s="187" t="s">
        <v>60</v>
      </c>
      <c r="D19" s="187" t="s">
        <v>614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 t="s">
        <v>10</v>
      </c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0</v>
      </c>
      <c r="AK19" s="68">
        <f t="shared" si="0"/>
        <v>0</v>
      </c>
      <c r="AL19" s="68">
        <f t="shared" si="1"/>
        <v>1</v>
      </c>
      <c r="AM19" s="79"/>
      <c r="AN19" s="79"/>
      <c r="AO19" s="79"/>
    </row>
    <row r="20" spans="1:41" s="54" customFormat="1" ht="30" customHeight="1">
      <c r="A20" s="87">
        <v>12</v>
      </c>
      <c r="B20" s="187" t="s">
        <v>615</v>
      </c>
      <c r="C20" s="187" t="s">
        <v>616</v>
      </c>
      <c r="D20" s="187" t="s">
        <v>67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78">
        <v>13</v>
      </c>
      <c r="B21" s="187" t="s">
        <v>617</v>
      </c>
      <c r="C21" s="187" t="s">
        <v>618</v>
      </c>
      <c r="D21" s="187" t="s">
        <v>396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 t="s">
        <v>8</v>
      </c>
      <c r="Q21" s="38"/>
      <c r="R21" s="38"/>
      <c r="S21" s="38"/>
      <c r="T21" s="38"/>
      <c r="U21" s="38"/>
      <c r="V21" s="38"/>
      <c r="W21" s="54" t="s">
        <v>10</v>
      </c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1</v>
      </c>
      <c r="AK21" s="78">
        <f t="shared" si="0"/>
        <v>0</v>
      </c>
      <c r="AL21" s="78">
        <f t="shared" si="1"/>
        <v>1</v>
      </c>
      <c r="AM21" s="77"/>
      <c r="AN21" s="77"/>
      <c r="AO21" s="77"/>
    </row>
    <row r="22" spans="1:41" s="54" customFormat="1" ht="30" customHeight="1">
      <c r="A22" s="78">
        <v>14</v>
      </c>
      <c r="B22" s="187" t="s">
        <v>619</v>
      </c>
      <c r="C22" s="187" t="s">
        <v>96</v>
      </c>
      <c r="D22" s="187" t="s">
        <v>42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 t="s">
        <v>8</v>
      </c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1</v>
      </c>
      <c r="AK22" s="78">
        <f t="shared" si="0"/>
        <v>0</v>
      </c>
      <c r="AL22" s="78">
        <f t="shared" si="1"/>
        <v>0</v>
      </c>
      <c r="AM22" s="204"/>
      <c r="AN22" s="205"/>
      <c r="AO22" s="77"/>
    </row>
    <row r="23" spans="1:41" s="54" customFormat="1" ht="30" customHeight="1">
      <c r="A23" s="78">
        <v>15</v>
      </c>
      <c r="B23" s="187" t="s">
        <v>620</v>
      </c>
      <c r="C23" s="187" t="s">
        <v>68</v>
      </c>
      <c r="D23" s="187" t="s">
        <v>70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 t="s">
        <v>8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1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187" t="s">
        <v>621</v>
      </c>
      <c r="C24" s="187" t="s">
        <v>622</v>
      </c>
      <c r="D24" s="187" t="s">
        <v>32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87" t="s">
        <v>623</v>
      </c>
      <c r="C25" s="187" t="s">
        <v>624</v>
      </c>
      <c r="D25" s="187" t="s">
        <v>94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87" t="s">
        <v>625</v>
      </c>
      <c r="C26" s="187" t="s">
        <v>626</v>
      </c>
      <c r="D26" s="187" t="s">
        <v>80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 t="s">
        <v>9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1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87" t="s">
        <v>627</v>
      </c>
      <c r="C27" s="187" t="s">
        <v>216</v>
      </c>
      <c r="D27" s="187" t="s">
        <v>38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87" t="s">
        <v>628</v>
      </c>
      <c r="C28" s="187" t="s">
        <v>629</v>
      </c>
      <c r="D28" s="187" t="s">
        <v>56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 t="s">
        <v>8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1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87" t="s">
        <v>630</v>
      </c>
      <c r="C29" s="187" t="s">
        <v>631</v>
      </c>
      <c r="D29" s="187" t="s">
        <v>95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87" t="s">
        <v>632</v>
      </c>
      <c r="C30" s="187" t="s">
        <v>633</v>
      </c>
      <c r="D30" s="187" t="s">
        <v>109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87" t="s">
        <v>634</v>
      </c>
      <c r="C31" s="187" t="s">
        <v>635</v>
      </c>
      <c r="D31" s="187" t="s">
        <v>39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87" t="s">
        <v>636</v>
      </c>
      <c r="C32" s="187" t="s">
        <v>637</v>
      </c>
      <c r="D32" s="187" t="s">
        <v>638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 t="s">
        <v>8</v>
      </c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1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87" t="s">
        <v>639</v>
      </c>
      <c r="C33" s="187" t="s">
        <v>612</v>
      </c>
      <c r="D33" s="187" t="s">
        <v>640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 t="s">
        <v>8</v>
      </c>
      <c r="S33" s="10"/>
      <c r="T33" s="10"/>
      <c r="U33" s="10"/>
      <c r="V33" s="10"/>
      <c r="W33" s="10"/>
      <c r="X33" s="10" t="s">
        <v>8</v>
      </c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2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87" t="s">
        <v>641</v>
      </c>
      <c r="C34" s="187" t="s">
        <v>50</v>
      </c>
      <c r="D34" s="187" t="s">
        <v>642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 t="s">
        <v>8</v>
      </c>
      <c r="R34" s="10" t="s">
        <v>8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2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6"/>
      <c r="C35" s="97"/>
      <c r="D35" s="98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9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78">
        <f>SUM(AJ9:AJ53)</f>
        <v>16</v>
      </c>
      <c r="AK54" s="78">
        <f>SUM(AK9:AK53)</f>
        <v>2</v>
      </c>
      <c r="AL54" s="78">
        <f>SUM(AL9:AL53)</f>
        <v>2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07" t="s">
        <v>13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8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01" t="s">
        <v>7</v>
      </c>
      <c r="D57" s="20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7" t="s">
        <v>596</v>
      </c>
      <c r="C58" s="187" t="s">
        <v>597</v>
      </c>
      <c r="D58" s="187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4"/>
      <c r="AQ58" s="205"/>
    </row>
    <row r="59" spans="1:44" s="54" customFormat="1" ht="30" customHeight="1">
      <c r="A59" s="78">
        <v>2</v>
      </c>
      <c r="B59" s="187" t="s">
        <v>598</v>
      </c>
      <c r="C59" s="187" t="s">
        <v>290</v>
      </c>
      <c r="D59" s="187" t="s">
        <v>599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7" t="s">
        <v>600</v>
      </c>
      <c r="C60" s="187" t="s">
        <v>33</v>
      </c>
      <c r="D60" s="187" t="s">
        <v>601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7" t="s">
        <v>602</v>
      </c>
      <c r="C61" s="187" t="s">
        <v>136</v>
      </c>
      <c r="D61" s="187" t="s">
        <v>603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7" t="s">
        <v>604</v>
      </c>
      <c r="C62" s="187" t="s">
        <v>605</v>
      </c>
      <c r="D62" s="187" t="s">
        <v>116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7" t="s">
        <v>606</v>
      </c>
      <c r="C63" s="187" t="s">
        <v>607</v>
      </c>
      <c r="D63" s="187" t="s">
        <v>44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7" t="s">
        <v>608</v>
      </c>
      <c r="C64" s="187" t="s">
        <v>71</v>
      </c>
      <c r="D64" s="187" t="s">
        <v>30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7" t="s">
        <v>609</v>
      </c>
      <c r="C65" s="187" t="s">
        <v>28</v>
      </c>
      <c r="D65" s="187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7" t="s">
        <v>610</v>
      </c>
      <c r="C66" s="187" t="s">
        <v>82</v>
      </c>
      <c r="D66" s="187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7" t="s">
        <v>611</v>
      </c>
      <c r="C67" s="187" t="s">
        <v>612</v>
      </c>
      <c r="D67" s="187" t="s">
        <v>440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7" t="s">
        <v>613</v>
      </c>
      <c r="C68" s="187" t="s">
        <v>60</v>
      </c>
      <c r="D68" s="187" t="s">
        <v>614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7" t="s">
        <v>615</v>
      </c>
      <c r="C69" s="187" t="s">
        <v>616</v>
      </c>
      <c r="D69" s="187" t="s">
        <v>67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7" t="s">
        <v>617</v>
      </c>
      <c r="C70" s="187" t="s">
        <v>618</v>
      </c>
      <c r="D70" s="187" t="s">
        <v>396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7" t="s">
        <v>619</v>
      </c>
      <c r="C71" s="187" t="s">
        <v>96</v>
      </c>
      <c r="D71" s="187" t="s">
        <v>42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4"/>
      <c r="AQ71" s="205"/>
    </row>
    <row r="72" spans="1:43" s="54" customFormat="1" ht="30" customHeight="1">
      <c r="A72" s="78">
        <v>15</v>
      </c>
      <c r="B72" s="187" t="s">
        <v>620</v>
      </c>
      <c r="C72" s="187" t="s">
        <v>68</v>
      </c>
      <c r="D72" s="187" t="s">
        <v>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7" t="s">
        <v>621</v>
      </c>
      <c r="C73" s="187" t="s">
        <v>622</v>
      </c>
      <c r="D73" s="187" t="s">
        <v>32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7" t="s">
        <v>623</v>
      </c>
      <c r="C74" s="187" t="s">
        <v>624</v>
      </c>
      <c r="D74" s="187" t="s">
        <v>94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7" t="s">
        <v>625</v>
      </c>
      <c r="C75" s="187" t="s">
        <v>626</v>
      </c>
      <c r="D75" s="187" t="s">
        <v>80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7" t="s">
        <v>627</v>
      </c>
      <c r="C76" s="187" t="s">
        <v>216</v>
      </c>
      <c r="D76" s="187" t="s">
        <v>38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7" t="s">
        <v>628</v>
      </c>
      <c r="C77" s="187" t="s">
        <v>629</v>
      </c>
      <c r="D77" s="187" t="s">
        <v>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7" t="s">
        <v>630</v>
      </c>
      <c r="C78" s="187" t="s">
        <v>631</v>
      </c>
      <c r="D78" s="187" t="s">
        <v>95</v>
      </c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7" t="s">
        <v>632</v>
      </c>
      <c r="C79" s="187" t="s">
        <v>633</v>
      </c>
      <c r="D79" s="187" t="s">
        <v>109</v>
      </c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7" t="s">
        <v>634</v>
      </c>
      <c r="C80" s="187" t="s">
        <v>635</v>
      </c>
      <c r="D80" s="187" t="s">
        <v>39</v>
      </c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7" t="s">
        <v>636</v>
      </c>
      <c r="C81" s="187" t="s">
        <v>637</v>
      </c>
      <c r="D81" s="187" t="s">
        <v>638</v>
      </c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7" t="s">
        <v>639</v>
      </c>
      <c r="C82" s="187" t="s">
        <v>612</v>
      </c>
      <c r="D82" s="187" t="s">
        <v>640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7" t="s">
        <v>641</v>
      </c>
      <c r="C83" s="187" t="s">
        <v>50</v>
      </c>
      <c r="D83" s="187" t="s">
        <v>642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09"/>
      <c r="D93" s="209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9"/>
      <c r="D96" s="209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9"/>
      <c r="D97" s="209"/>
      <c r="E97" s="209"/>
      <c r="F97" s="209"/>
      <c r="G97" s="209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9"/>
      <c r="D98" s="209"/>
      <c r="E98" s="209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9"/>
      <c r="D99" s="209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1"/>
  <sheetViews>
    <sheetView zoomScale="50" zoomScaleNormal="50" workbookViewId="0">
      <selection activeCell="X22" sqref="X22"/>
    </sheetView>
  </sheetViews>
  <sheetFormatPr defaultColWidth="9.375" defaultRowHeight="17.399999999999999"/>
  <cols>
    <col min="1" max="1" width="8.625" style="51" customWidth="1"/>
    <col min="2" max="2" width="26.875" style="51" customWidth="1"/>
    <col min="3" max="3" width="29.625" style="51" customWidth="1"/>
    <col min="4" max="4" width="11.625" style="51" customWidth="1"/>
    <col min="5" max="35" width="7" style="51" customWidth="1"/>
    <col min="36" max="38" width="8.375" style="51" customWidth="1"/>
    <col min="39" max="39" width="10.875" style="51" customWidth="1"/>
    <col min="40" max="40" width="12.125" style="51" customWidth="1"/>
    <col min="41" max="41" width="10.875" style="51" customWidth="1"/>
    <col min="42" max="16384" width="9.375" style="51"/>
  </cols>
  <sheetData>
    <row r="1" spans="1:41" ht="24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199" t="s">
        <v>1</v>
      </c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</row>
    <row r="2" spans="1:41" ht="22.5" customHeight="1">
      <c r="A2" s="199" t="s">
        <v>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 t="s">
        <v>3</v>
      </c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199" t="s">
        <v>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</row>
    <row r="5" spans="1:41">
      <c r="A5" s="199" t="s">
        <v>429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0" t="s">
        <v>852</v>
      </c>
      <c r="AG6" s="200"/>
      <c r="AH6" s="200"/>
      <c r="AI6" s="200"/>
      <c r="AJ6" s="200"/>
      <c r="AK6" s="200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1" t="s">
        <v>7</v>
      </c>
      <c r="D8" s="20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87" t="s">
        <v>643</v>
      </c>
      <c r="C9" s="187" t="s">
        <v>28</v>
      </c>
      <c r="D9" s="187" t="s">
        <v>48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54" si="0">COUNTIF(E9:AI9,"P")+2*COUNTIF(F9:AJ9,"2P")</f>
        <v>0</v>
      </c>
      <c r="AL9" s="3">
        <f t="shared" ref="AL9:AL5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183">
        <v>2</v>
      </c>
      <c r="B10" s="187" t="s">
        <v>644</v>
      </c>
      <c r="C10" s="187" t="s">
        <v>626</v>
      </c>
      <c r="D10" s="187" t="s">
        <v>92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5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183">
        <v>3</v>
      </c>
      <c r="B11" s="187" t="s">
        <v>645</v>
      </c>
      <c r="C11" s="187" t="s">
        <v>646</v>
      </c>
      <c r="D11" s="187" t="s">
        <v>51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183">
        <v>4</v>
      </c>
      <c r="B12" s="187" t="s">
        <v>647</v>
      </c>
      <c r="C12" s="187" t="s">
        <v>108</v>
      </c>
      <c r="D12" s="187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183">
        <v>5</v>
      </c>
      <c r="B13" s="187" t="s">
        <v>648</v>
      </c>
      <c r="C13" s="187" t="s">
        <v>40</v>
      </c>
      <c r="D13" s="187" t="s">
        <v>52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183">
        <v>6</v>
      </c>
      <c r="B14" s="187" t="s">
        <v>649</v>
      </c>
      <c r="C14" s="187" t="s">
        <v>650</v>
      </c>
      <c r="D14" s="187" t="s">
        <v>437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183">
        <v>7</v>
      </c>
      <c r="B15" s="187" t="s">
        <v>651</v>
      </c>
      <c r="C15" s="187" t="s">
        <v>652</v>
      </c>
      <c r="D15" s="187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183">
        <v>8</v>
      </c>
      <c r="B16" s="187" t="s">
        <v>653</v>
      </c>
      <c r="C16" s="187" t="s">
        <v>71</v>
      </c>
      <c r="D16" s="187" t="s">
        <v>111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183">
        <v>9</v>
      </c>
      <c r="B17" s="187" t="s">
        <v>654</v>
      </c>
      <c r="C17" s="187" t="s">
        <v>655</v>
      </c>
      <c r="D17" s="187" t="s">
        <v>59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183">
        <v>10</v>
      </c>
      <c r="B18" s="187" t="s">
        <v>656</v>
      </c>
      <c r="C18" s="187" t="s">
        <v>657</v>
      </c>
      <c r="D18" s="187" t="s">
        <v>85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183">
        <v>11</v>
      </c>
      <c r="B19" s="187" t="s">
        <v>658</v>
      </c>
      <c r="C19" s="187" t="s">
        <v>659</v>
      </c>
      <c r="D19" s="187" t="s">
        <v>44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183">
        <v>12</v>
      </c>
      <c r="B20" s="187" t="s">
        <v>660</v>
      </c>
      <c r="C20" s="187" t="s">
        <v>661</v>
      </c>
      <c r="D20" s="187" t="s">
        <v>53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183">
        <v>13</v>
      </c>
      <c r="B21" s="187" t="s">
        <v>662</v>
      </c>
      <c r="C21" s="187" t="s">
        <v>663</v>
      </c>
      <c r="D21" s="187" t="s">
        <v>114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183">
        <v>14</v>
      </c>
      <c r="B22" s="187" t="s">
        <v>664</v>
      </c>
      <c r="C22" s="187" t="s">
        <v>113</v>
      </c>
      <c r="D22" s="187" t="s">
        <v>117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 t="s">
        <v>9</v>
      </c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1</v>
      </c>
      <c r="AL22" s="4">
        <f t="shared" si="1"/>
        <v>0</v>
      </c>
      <c r="AM22" s="224"/>
      <c r="AN22" s="225"/>
      <c r="AO22" s="92"/>
    </row>
    <row r="23" spans="1:41" s="91" customFormat="1" ht="30" customHeight="1">
      <c r="A23" s="183">
        <v>15</v>
      </c>
      <c r="B23" s="187" t="s">
        <v>665</v>
      </c>
      <c r="C23" s="187" t="s">
        <v>71</v>
      </c>
      <c r="D23" s="187" t="s">
        <v>666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183">
        <v>16</v>
      </c>
      <c r="B24" s="187" t="s">
        <v>667</v>
      </c>
      <c r="C24" s="187" t="s">
        <v>110</v>
      </c>
      <c r="D24" s="187" t="s">
        <v>668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183">
        <v>17</v>
      </c>
      <c r="B25" s="187" t="s">
        <v>669</v>
      </c>
      <c r="C25" s="187" t="s">
        <v>73</v>
      </c>
      <c r="D25" s="187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92"/>
      <c r="AN25" s="92"/>
      <c r="AO25" s="92"/>
    </row>
    <row r="26" spans="1:41" s="91" customFormat="1" ht="30" customHeight="1">
      <c r="A26" s="183">
        <v>18</v>
      </c>
      <c r="B26" s="187" t="s">
        <v>670</v>
      </c>
      <c r="C26" s="187" t="s">
        <v>671</v>
      </c>
      <c r="D26" s="187" t="s">
        <v>78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183">
        <v>19</v>
      </c>
      <c r="B27" s="187" t="s">
        <v>672</v>
      </c>
      <c r="C27" s="187" t="s">
        <v>673</v>
      </c>
      <c r="D27" s="187" t="s">
        <v>41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183">
        <v>20</v>
      </c>
      <c r="B28" s="187" t="s">
        <v>674</v>
      </c>
      <c r="C28" s="187" t="s">
        <v>110</v>
      </c>
      <c r="D28" s="187" t="s">
        <v>118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 t="s">
        <v>9</v>
      </c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1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183">
        <v>21</v>
      </c>
      <c r="B29" s="187" t="s">
        <v>675</v>
      </c>
      <c r="C29" s="187" t="s">
        <v>676</v>
      </c>
      <c r="D29" s="187" t="s">
        <v>677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183">
        <v>22</v>
      </c>
      <c r="B30" s="187" t="s">
        <v>678</v>
      </c>
      <c r="C30" s="187" t="s">
        <v>679</v>
      </c>
      <c r="D30" s="187" t="s">
        <v>70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183">
        <v>23</v>
      </c>
      <c r="B31" s="187" t="s">
        <v>680</v>
      </c>
      <c r="C31" s="187" t="s">
        <v>681</v>
      </c>
      <c r="D31" s="187" t="s">
        <v>32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183">
        <v>24</v>
      </c>
      <c r="B32" s="187" t="s">
        <v>682</v>
      </c>
      <c r="C32" s="187" t="s">
        <v>200</v>
      </c>
      <c r="D32" s="187" t="s">
        <v>89</v>
      </c>
      <c r="E32" s="18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88"/>
      <c r="AK32" s="188"/>
      <c r="AL32" s="188"/>
      <c r="AM32" s="57"/>
      <c r="AN32" s="57"/>
      <c r="AO32" s="57"/>
    </row>
    <row r="33" spans="1:44" s="54" customFormat="1" ht="30" customHeight="1">
      <c r="A33" s="183">
        <v>25</v>
      </c>
      <c r="B33" s="187" t="s">
        <v>683</v>
      </c>
      <c r="C33" s="187" t="s">
        <v>64</v>
      </c>
      <c r="D33" s="187" t="s">
        <v>72</v>
      </c>
      <c r="E33" s="18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88"/>
      <c r="AK33" s="188"/>
      <c r="AL33" s="188"/>
      <c r="AM33" s="57"/>
      <c r="AN33" s="57"/>
      <c r="AO33" s="57"/>
    </row>
    <row r="34" spans="1:44" s="54" customFormat="1" ht="30" customHeight="1">
      <c r="A34" s="183">
        <v>26</v>
      </c>
      <c r="B34" s="187" t="s">
        <v>684</v>
      </c>
      <c r="C34" s="187" t="s">
        <v>33</v>
      </c>
      <c r="D34" s="187" t="s">
        <v>38</v>
      </c>
      <c r="E34" s="18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88"/>
      <c r="AK34" s="188"/>
      <c r="AL34" s="188"/>
      <c r="AM34" s="57"/>
      <c r="AN34" s="57"/>
      <c r="AO34" s="57"/>
    </row>
    <row r="35" spans="1:44" s="54" customFormat="1" ht="30" customHeight="1">
      <c r="A35" s="183">
        <v>27</v>
      </c>
      <c r="B35" s="187" t="s">
        <v>685</v>
      </c>
      <c r="C35" s="187" t="s">
        <v>686</v>
      </c>
      <c r="D35" s="187" t="s">
        <v>57</v>
      </c>
      <c r="E35" s="18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88"/>
      <c r="AK35" s="188"/>
      <c r="AL35" s="188"/>
      <c r="AM35" s="57"/>
      <c r="AN35" s="57"/>
      <c r="AO35" s="57"/>
    </row>
    <row r="36" spans="1:44" s="54" customFormat="1" ht="30" customHeight="1">
      <c r="A36" s="183">
        <v>28</v>
      </c>
      <c r="B36" s="187" t="s">
        <v>687</v>
      </c>
      <c r="C36" s="187" t="s">
        <v>688</v>
      </c>
      <c r="D36" s="187" t="s">
        <v>95</v>
      </c>
      <c r="E36" s="18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88"/>
      <c r="AK36" s="188"/>
      <c r="AL36" s="188"/>
      <c r="AM36" s="57"/>
      <c r="AN36" s="57"/>
      <c r="AO36" s="57"/>
    </row>
    <row r="37" spans="1:44" s="54" customFormat="1" ht="30" customHeight="1">
      <c r="A37" s="183">
        <v>29</v>
      </c>
      <c r="B37" s="187" t="s">
        <v>689</v>
      </c>
      <c r="C37" s="187" t="s">
        <v>110</v>
      </c>
      <c r="D37" s="187" t="s">
        <v>690</v>
      </c>
      <c r="E37" s="18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88"/>
      <c r="AK37" s="188"/>
      <c r="AL37" s="188"/>
      <c r="AM37" s="57"/>
      <c r="AN37" s="57"/>
      <c r="AO37" s="57"/>
    </row>
    <row r="38" spans="1:44" s="54" customFormat="1" ht="30" customHeight="1">
      <c r="A38" s="183">
        <v>30</v>
      </c>
      <c r="B38" s="187" t="s">
        <v>691</v>
      </c>
      <c r="C38" s="187" t="s">
        <v>33</v>
      </c>
      <c r="D38" s="187" t="s">
        <v>86</v>
      </c>
      <c r="E38" s="18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88"/>
      <c r="AK38" s="188"/>
      <c r="AL38" s="188"/>
      <c r="AM38" s="57"/>
      <c r="AN38" s="57"/>
      <c r="AO38" s="57"/>
    </row>
    <row r="39" spans="1:44" s="54" customFormat="1" ht="30" customHeight="1">
      <c r="A39" s="183">
        <v>31</v>
      </c>
      <c r="B39" s="187" t="s">
        <v>692</v>
      </c>
      <c r="C39" s="187" t="s">
        <v>693</v>
      </c>
      <c r="D39" s="187" t="s">
        <v>39</v>
      </c>
      <c r="E39" s="18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88"/>
      <c r="AK39" s="188"/>
      <c r="AL39" s="188"/>
      <c r="AM39" s="57"/>
      <c r="AN39" s="57"/>
      <c r="AO39" s="57"/>
    </row>
    <row r="40" spans="1:44" s="54" customFormat="1" ht="30" customHeight="1">
      <c r="A40" s="183">
        <v>32</v>
      </c>
      <c r="B40" s="187" t="s">
        <v>694</v>
      </c>
      <c r="C40" s="187" t="s">
        <v>88</v>
      </c>
      <c r="D40" s="187" t="s">
        <v>83</v>
      </c>
      <c r="E40" s="18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88"/>
      <c r="AK40" s="188"/>
      <c r="AL40" s="188"/>
      <c r="AM40" s="57"/>
      <c r="AN40" s="57"/>
      <c r="AO40" s="57"/>
    </row>
    <row r="41" spans="1:44" s="54" customFormat="1" ht="30" customHeight="1">
      <c r="A41" s="183">
        <v>33</v>
      </c>
      <c r="B41" s="187" t="s">
        <v>695</v>
      </c>
      <c r="C41" s="187" t="s">
        <v>696</v>
      </c>
      <c r="D41" s="187" t="s">
        <v>75</v>
      </c>
      <c r="E41" s="18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88"/>
      <c r="AK41" s="188"/>
      <c r="AL41" s="188"/>
      <c r="AM41" s="57"/>
      <c r="AN41" s="57"/>
      <c r="AO41" s="57"/>
    </row>
    <row r="42" spans="1:44" s="54" customFormat="1" ht="30" customHeight="1">
      <c r="A42" s="183">
        <v>34</v>
      </c>
      <c r="B42" s="187" t="s">
        <v>697</v>
      </c>
      <c r="C42" s="187" t="s">
        <v>698</v>
      </c>
      <c r="D42" s="187" t="s">
        <v>699</v>
      </c>
      <c r="E42" s="18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88"/>
      <c r="AK42" s="188"/>
      <c r="AL42" s="188"/>
      <c r="AM42" s="57"/>
      <c r="AN42" s="57"/>
      <c r="AO42" s="57"/>
    </row>
    <row r="43" spans="1:44" s="54" customFormat="1" ht="48" customHeight="1">
      <c r="A43" s="183">
        <v>35</v>
      </c>
      <c r="B43" s="187" t="s">
        <v>700</v>
      </c>
      <c r="C43" s="187" t="s">
        <v>701</v>
      </c>
      <c r="D43" s="187" t="s">
        <v>699</v>
      </c>
      <c r="E43" s="18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88"/>
      <c r="AK43" s="188"/>
      <c r="AL43" s="188"/>
      <c r="AM43" s="57"/>
      <c r="AN43" s="29"/>
      <c r="AO43" s="29"/>
      <c r="AP43" s="51"/>
      <c r="AQ43" s="51"/>
      <c r="AR43" s="51"/>
    </row>
    <row r="44" spans="1:44" s="54" customFormat="1" ht="30" customHeight="1">
      <c r="A44" s="3">
        <v>24</v>
      </c>
      <c r="B44" s="110"/>
      <c r="C44" s="111"/>
      <c r="D44" s="112"/>
      <c r="E44" s="9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4" s="54" customFormat="1" ht="41.25" customHeight="1">
      <c r="A45" s="3">
        <v>25</v>
      </c>
      <c r="B45" s="110"/>
      <c r="C45" s="111"/>
      <c r="D45" s="112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</row>
    <row r="46" spans="1:44" s="54" customFormat="1" ht="30" customHeight="1">
      <c r="A46" s="3">
        <v>26</v>
      </c>
      <c r="B46" s="110"/>
      <c r="C46" s="111"/>
      <c r="D46" s="112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</row>
    <row r="47" spans="1:44" s="54" customFormat="1" ht="30" customHeight="1">
      <c r="A47" s="3">
        <v>27</v>
      </c>
      <c r="B47" s="110"/>
      <c r="C47" s="111"/>
      <c r="D47" s="112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04"/>
      <c r="AN47" s="205"/>
    </row>
    <row r="48" spans="1:44" s="54" customFormat="1" ht="30" customHeight="1">
      <c r="A48" s="3">
        <v>28</v>
      </c>
      <c r="B48" s="110"/>
      <c r="C48" s="111"/>
      <c r="D48" s="112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</row>
    <row r="49" spans="1:43" s="54" customFormat="1" ht="30" customHeight="1">
      <c r="A49" s="3">
        <v>29</v>
      </c>
      <c r="B49" s="110"/>
      <c r="C49" s="111"/>
      <c r="D49" s="112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57"/>
      <c r="AN49" s="57"/>
    </row>
    <row r="50" spans="1:43" s="54" customFormat="1" ht="30" customHeight="1">
      <c r="A50" s="3">
        <v>30</v>
      </c>
      <c r="B50" s="110"/>
      <c r="C50" s="111"/>
      <c r="D50" s="112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57"/>
      <c r="AN50" s="57"/>
    </row>
    <row r="51" spans="1:43" s="54" customFormat="1" ht="30" customHeight="1">
      <c r="A51" s="3">
        <v>31</v>
      </c>
      <c r="B51" s="110"/>
      <c r="C51" s="111"/>
      <c r="D51" s="112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57"/>
      <c r="AN51" s="57"/>
    </row>
    <row r="52" spans="1:43" s="54" customFormat="1" ht="30" customHeight="1">
      <c r="A52" s="3">
        <v>32</v>
      </c>
      <c r="B52" s="110"/>
      <c r="C52" s="111"/>
      <c r="D52" s="112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57"/>
      <c r="AN52" s="57"/>
    </row>
    <row r="53" spans="1:43" s="54" customFormat="1" ht="30" customHeight="1">
      <c r="A53" s="3">
        <v>33</v>
      </c>
      <c r="B53" s="110"/>
      <c r="C53" s="111"/>
      <c r="D53" s="112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57"/>
    </row>
    <row r="54" spans="1:43" s="54" customFormat="1" ht="30" customHeight="1">
      <c r="A54" s="3">
        <v>34</v>
      </c>
      <c r="B54" s="110"/>
      <c r="C54" s="111"/>
      <c r="D54" s="112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">
        <f t="shared" si="2"/>
        <v>0</v>
      </c>
      <c r="AK54" s="3">
        <f t="shared" si="0"/>
        <v>0</v>
      </c>
      <c r="AL54" s="3">
        <f t="shared" si="1"/>
        <v>0</v>
      </c>
      <c r="AM54" s="57"/>
      <c r="AN54" s="57"/>
    </row>
    <row r="55" spans="1:43" s="54" customFormat="1" ht="30" customHeight="1">
      <c r="A55" s="222" t="s">
        <v>12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3"/>
      <c r="AJ55" s="3">
        <f>SUM(AJ9:AJ54)</f>
        <v>0</v>
      </c>
      <c r="AK55" s="3">
        <f>SUM(AK9:AK54)</f>
        <v>2</v>
      </c>
      <c r="AL55" s="3">
        <f>SUM(AL9:AL54)</f>
        <v>0</v>
      </c>
      <c r="AM55" s="57"/>
      <c r="AN55" s="57"/>
    </row>
    <row r="56" spans="1:43" s="54" customFormat="1" ht="30" customHeight="1">
      <c r="A56" s="13"/>
      <c r="B56" s="13"/>
      <c r="C56" s="14"/>
      <c r="D56" s="14"/>
      <c r="E56" s="1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3"/>
      <c r="AK56" s="13"/>
      <c r="AL56" s="13"/>
      <c r="AM56" s="57"/>
      <c r="AN56" s="57"/>
    </row>
    <row r="57" spans="1:43" s="54" customFormat="1" ht="30" customHeight="1">
      <c r="A57" s="207" t="s">
        <v>13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8"/>
      <c r="AJ57" s="46" t="s">
        <v>14</v>
      </c>
      <c r="AK57" s="46" t="s">
        <v>15</v>
      </c>
      <c r="AL57" s="46" t="s">
        <v>16</v>
      </c>
      <c r="AM57" s="58" t="s">
        <v>17</v>
      </c>
      <c r="AN57" s="58" t="s">
        <v>18</v>
      </c>
      <c r="AO57" s="58" t="s">
        <v>19</v>
      </c>
      <c r="AP57" s="57"/>
      <c r="AQ57" s="57"/>
    </row>
    <row r="58" spans="1:43" s="54" customFormat="1" ht="30" customHeight="1">
      <c r="A58" s="3" t="s">
        <v>5</v>
      </c>
      <c r="B58" s="49"/>
      <c r="C58" s="201" t="s">
        <v>7</v>
      </c>
      <c r="D58" s="202"/>
      <c r="E58" s="4">
        <v>1</v>
      </c>
      <c r="F58" s="4">
        <v>2</v>
      </c>
      <c r="G58" s="4">
        <v>3</v>
      </c>
      <c r="H58" s="4">
        <v>4</v>
      </c>
      <c r="I58" s="4">
        <v>5</v>
      </c>
      <c r="J58" s="4">
        <v>6</v>
      </c>
      <c r="K58" s="4">
        <v>7</v>
      </c>
      <c r="L58" s="4">
        <v>8</v>
      </c>
      <c r="M58" s="4">
        <v>9</v>
      </c>
      <c r="N58" s="4">
        <v>10</v>
      </c>
      <c r="O58" s="4">
        <v>11</v>
      </c>
      <c r="P58" s="4">
        <v>12</v>
      </c>
      <c r="Q58" s="4">
        <v>13</v>
      </c>
      <c r="R58" s="4">
        <v>14</v>
      </c>
      <c r="S58" s="4">
        <v>15</v>
      </c>
      <c r="T58" s="4">
        <v>16</v>
      </c>
      <c r="U58" s="4">
        <v>17</v>
      </c>
      <c r="V58" s="4">
        <v>18</v>
      </c>
      <c r="W58" s="4">
        <v>19</v>
      </c>
      <c r="X58" s="4">
        <v>20</v>
      </c>
      <c r="Y58" s="4">
        <v>21</v>
      </c>
      <c r="Z58" s="4">
        <v>22</v>
      </c>
      <c r="AA58" s="4">
        <v>23</v>
      </c>
      <c r="AB58" s="4">
        <v>24</v>
      </c>
      <c r="AC58" s="4">
        <v>25</v>
      </c>
      <c r="AD58" s="4">
        <v>26</v>
      </c>
      <c r="AE58" s="4">
        <v>27</v>
      </c>
      <c r="AF58" s="4">
        <v>28</v>
      </c>
      <c r="AG58" s="4">
        <v>29</v>
      </c>
      <c r="AH58" s="4">
        <v>30</v>
      </c>
      <c r="AI58" s="4">
        <v>31</v>
      </c>
      <c r="AJ58" s="33" t="s">
        <v>20</v>
      </c>
      <c r="AK58" s="33" t="s">
        <v>21</v>
      </c>
      <c r="AL58" s="33" t="s">
        <v>22</v>
      </c>
      <c r="AM58" s="33" t="s">
        <v>23</v>
      </c>
      <c r="AN58" s="59" t="s">
        <v>24</v>
      </c>
      <c r="AO58" s="59" t="s">
        <v>25</v>
      </c>
      <c r="AP58" s="57"/>
      <c r="AQ58" s="57"/>
    </row>
    <row r="59" spans="1:43" s="54" customFormat="1" ht="30" customHeight="1">
      <c r="A59" s="3">
        <v>1</v>
      </c>
      <c r="B59" s="187" t="s">
        <v>643</v>
      </c>
      <c r="C59" s="187" t="s">
        <v>28</v>
      </c>
      <c r="D59" s="187" t="s">
        <v>48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>COUNTIF(E59:AI59,"BT")</f>
        <v>0</v>
      </c>
      <c r="AK59" s="35">
        <f>COUNTIF(F59:AJ59,"D")</f>
        <v>0</v>
      </c>
      <c r="AL59" s="35">
        <f>COUNTIF(G59:AK59,"ĐP")</f>
        <v>0</v>
      </c>
      <c r="AM59" s="35">
        <f>COUNTIF(H71:AL71,"CT")</f>
        <v>0</v>
      </c>
      <c r="AN59" s="35">
        <f t="shared" ref="AN59:AN92" si="3">COUNTIF(I59:AM59,"HT")</f>
        <v>0</v>
      </c>
      <c r="AO59" s="35">
        <f t="shared" ref="AO59:AO92" si="4">COUNTIF(J59:AN59,"VK")</f>
        <v>0</v>
      </c>
      <c r="AP59" s="57"/>
      <c r="AQ59" s="57"/>
    </row>
    <row r="60" spans="1:43" s="54" customFormat="1" ht="30" customHeight="1">
      <c r="A60" s="183">
        <v>2</v>
      </c>
      <c r="B60" s="187" t="s">
        <v>644</v>
      </c>
      <c r="C60" s="187" t="s">
        <v>626</v>
      </c>
      <c r="D60" s="187" t="s">
        <v>92</v>
      </c>
      <c r="E60" s="17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35">
        <f t="shared" ref="AJ60:AJ93" si="5">COUNTIF(E60:AI60,"BT")</f>
        <v>0</v>
      </c>
      <c r="AK60" s="35">
        <f t="shared" ref="AK60:AK93" si="6">COUNTIF(F60:AJ60,"D")</f>
        <v>0</v>
      </c>
      <c r="AL60" s="35">
        <f t="shared" ref="AL60:AL93" si="7">COUNTIF(G60:AK60,"ĐP")</f>
        <v>0</v>
      </c>
      <c r="AM60" s="35">
        <f t="shared" ref="AM60:AM71" si="8">COUNTIF(H84:AL84,"CT")</f>
        <v>0</v>
      </c>
      <c r="AN60" s="35">
        <f t="shared" si="3"/>
        <v>0</v>
      </c>
      <c r="AO60" s="35">
        <f t="shared" si="4"/>
        <v>0</v>
      </c>
      <c r="AP60" s="204"/>
      <c r="AQ60" s="205"/>
    </row>
    <row r="61" spans="1:43" s="54" customFormat="1" ht="30" customHeight="1">
      <c r="A61" s="183">
        <v>3</v>
      </c>
      <c r="B61" s="187" t="s">
        <v>645</v>
      </c>
      <c r="C61" s="187" t="s">
        <v>646</v>
      </c>
      <c r="D61" s="187" t="s">
        <v>51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5"/>
        <v>0</v>
      </c>
      <c r="AK61" s="35">
        <f t="shared" si="6"/>
        <v>0</v>
      </c>
      <c r="AL61" s="35">
        <f t="shared" si="7"/>
        <v>0</v>
      </c>
      <c r="AM61" s="35">
        <f t="shared" si="8"/>
        <v>0</v>
      </c>
      <c r="AN61" s="35">
        <f t="shared" si="3"/>
        <v>0</v>
      </c>
      <c r="AO61" s="35">
        <f t="shared" si="4"/>
        <v>0</v>
      </c>
    </row>
    <row r="62" spans="1:43" s="54" customFormat="1" ht="30" customHeight="1">
      <c r="A62" s="183">
        <v>4</v>
      </c>
      <c r="B62" s="187" t="s">
        <v>647</v>
      </c>
      <c r="C62" s="187" t="s">
        <v>108</v>
      </c>
      <c r="D62" s="187" t="s">
        <v>52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5"/>
        <v>0</v>
      </c>
      <c r="AK62" s="35">
        <f t="shared" si="6"/>
        <v>0</v>
      </c>
      <c r="AL62" s="35">
        <f t="shared" si="7"/>
        <v>0</v>
      </c>
      <c r="AM62" s="35">
        <f t="shared" si="8"/>
        <v>0</v>
      </c>
      <c r="AN62" s="35">
        <f t="shared" si="3"/>
        <v>0</v>
      </c>
      <c r="AO62" s="35">
        <f t="shared" si="4"/>
        <v>0</v>
      </c>
    </row>
    <row r="63" spans="1:43" s="54" customFormat="1" ht="30" customHeight="1">
      <c r="A63" s="183">
        <v>5</v>
      </c>
      <c r="B63" s="187" t="s">
        <v>648</v>
      </c>
      <c r="C63" s="187" t="s">
        <v>40</v>
      </c>
      <c r="D63" s="187" t="s">
        <v>52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5"/>
        <v>0</v>
      </c>
      <c r="AK63" s="35">
        <f t="shared" si="6"/>
        <v>0</v>
      </c>
      <c r="AL63" s="35">
        <f t="shared" si="7"/>
        <v>0</v>
      </c>
      <c r="AM63" s="35">
        <f t="shared" si="8"/>
        <v>0</v>
      </c>
      <c r="AN63" s="35">
        <f t="shared" si="3"/>
        <v>0</v>
      </c>
      <c r="AO63" s="35">
        <f t="shared" si="4"/>
        <v>0</v>
      </c>
    </row>
    <row r="64" spans="1:43" s="54" customFormat="1" ht="30" customHeight="1">
      <c r="A64" s="183">
        <v>6</v>
      </c>
      <c r="B64" s="187" t="s">
        <v>649</v>
      </c>
      <c r="C64" s="187" t="s">
        <v>650</v>
      </c>
      <c r="D64" s="187" t="s">
        <v>437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5"/>
        <v>0</v>
      </c>
      <c r="AK64" s="35">
        <f t="shared" si="6"/>
        <v>0</v>
      </c>
      <c r="AL64" s="35">
        <f t="shared" si="7"/>
        <v>0</v>
      </c>
      <c r="AM64" s="35">
        <f t="shared" si="8"/>
        <v>0</v>
      </c>
      <c r="AN64" s="35">
        <f t="shared" si="3"/>
        <v>0</v>
      </c>
      <c r="AO64" s="35">
        <f t="shared" si="4"/>
        <v>0</v>
      </c>
    </row>
    <row r="65" spans="1:41" s="54" customFormat="1" ht="30" customHeight="1">
      <c r="A65" s="183">
        <v>7</v>
      </c>
      <c r="B65" s="187" t="s">
        <v>651</v>
      </c>
      <c r="C65" s="187" t="s">
        <v>652</v>
      </c>
      <c r="D65" s="187" t="s">
        <v>111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5"/>
        <v>0</v>
      </c>
      <c r="AK65" s="35">
        <f t="shared" si="6"/>
        <v>0</v>
      </c>
      <c r="AL65" s="35">
        <f t="shared" si="7"/>
        <v>0</v>
      </c>
      <c r="AM65" s="35">
        <f t="shared" si="8"/>
        <v>0</v>
      </c>
      <c r="AN65" s="35">
        <f t="shared" si="3"/>
        <v>0</v>
      </c>
      <c r="AO65" s="35">
        <f t="shared" si="4"/>
        <v>0</v>
      </c>
    </row>
    <row r="66" spans="1:41" s="54" customFormat="1" ht="30" customHeight="1">
      <c r="A66" s="183">
        <v>8</v>
      </c>
      <c r="B66" s="187" t="s">
        <v>653</v>
      </c>
      <c r="C66" s="187" t="s">
        <v>71</v>
      </c>
      <c r="D66" s="187" t="s">
        <v>111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5"/>
        <v>0</v>
      </c>
      <c r="AK66" s="35">
        <f t="shared" si="6"/>
        <v>0</v>
      </c>
      <c r="AL66" s="35">
        <f t="shared" si="7"/>
        <v>0</v>
      </c>
      <c r="AM66" s="35">
        <f t="shared" si="8"/>
        <v>0</v>
      </c>
      <c r="AN66" s="35">
        <f t="shared" si="3"/>
        <v>0</v>
      </c>
      <c r="AO66" s="35">
        <f t="shared" si="4"/>
        <v>0</v>
      </c>
    </row>
    <row r="67" spans="1:41" s="54" customFormat="1" ht="30" customHeight="1">
      <c r="A67" s="183">
        <v>9</v>
      </c>
      <c r="B67" s="187" t="s">
        <v>654</v>
      </c>
      <c r="C67" s="187" t="s">
        <v>655</v>
      </c>
      <c r="D67" s="187" t="s">
        <v>59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5"/>
        <v>0</v>
      </c>
      <c r="AK67" s="35">
        <f t="shared" si="6"/>
        <v>0</v>
      </c>
      <c r="AL67" s="35">
        <f t="shared" si="7"/>
        <v>0</v>
      </c>
      <c r="AM67" s="35">
        <f t="shared" si="8"/>
        <v>0</v>
      </c>
      <c r="AN67" s="35">
        <f t="shared" si="3"/>
        <v>0</v>
      </c>
      <c r="AO67" s="35">
        <f t="shared" si="4"/>
        <v>0</v>
      </c>
    </row>
    <row r="68" spans="1:41" s="54" customFormat="1" ht="30" customHeight="1">
      <c r="A68" s="183">
        <v>10</v>
      </c>
      <c r="B68" s="187" t="s">
        <v>656</v>
      </c>
      <c r="C68" s="187" t="s">
        <v>657</v>
      </c>
      <c r="D68" s="187" t="s">
        <v>85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5"/>
        <v>0</v>
      </c>
      <c r="AK68" s="35">
        <f t="shared" si="6"/>
        <v>0</v>
      </c>
      <c r="AL68" s="35">
        <f t="shared" si="7"/>
        <v>0</v>
      </c>
      <c r="AM68" s="35">
        <f t="shared" si="8"/>
        <v>0</v>
      </c>
      <c r="AN68" s="35">
        <f t="shared" si="3"/>
        <v>0</v>
      </c>
      <c r="AO68" s="35">
        <f t="shared" si="4"/>
        <v>0</v>
      </c>
    </row>
    <row r="69" spans="1:41" s="54" customFormat="1" ht="30" customHeight="1">
      <c r="A69" s="183">
        <v>11</v>
      </c>
      <c r="B69" s="187" t="s">
        <v>658</v>
      </c>
      <c r="C69" s="187" t="s">
        <v>659</v>
      </c>
      <c r="D69" s="187" t="s">
        <v>44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5"/>
        <v>0</v>
      </c>
      <c r="AK69" s="35">
        <f t="shared" si="6"/>
        <v>0</v>
      </c>
      <c r="AL69" s="35">
        <f t="shared" si="7"/>
        <v>0</v>
      </c>
      <c r="AM69" s="35">
        <f t="shared" si="8"/>
        <v>0</v>
      </c>
      <c r="AN69" s="35">
        <f t="shared" si="3"/>
        <v>0</v>
      </c>
      <c r="AO69" s="35">
        <f t="shared" si="4"/>
        <v>0</v>
      </c>
    </row>
    <row r="70" spans="1:41" s="54" customFormat="1" ht="30" customHeight="1">
      <c r="A70" s="183">
        <v>12</v>
      </c>
      <c r="B70" s="187" t="s">
        <v>660</v>
      </c>
      <c r="C70" s="187" t="s">
        <v>661</v>
      </c>
      <c r="D70" s="187" t="s">
        <v>53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5"/>
        <v>0</v>
      </c>
      <c r="AK70" s="35">
        <f t="shared" si="6"/>
        <v>0</v>
      </c>
      <c r="AL70" s="35">
        <f t="shared" si="7"/>
        <v>0</v>
      </c>
      <c r="AM70" s="35">
        <f t="shared" si="8"/>
        <v>0</v>
      </c>
      <c r="AN70" s="35">
        <f t="shared" si="3"/>
        <v>0</v>
      </c>
      <c r="AO70" s="35">
        <f t="shared" si="4"/>
        <v>0</v>
      </c>
    </row>
    <row r="71" spans="1:41" s="54" customFormat="1" ht="30" customHeight="1">
      <c r="A71" s="183">
        <v>13</v>
      </c>
      <c r="B71" s="187" t="s">
        <v>662</v>
      </c>
      <c r="C71" s="187" t="s">
        <v>663</v>
      </c>
      <c r="D71" s="187" t="s">
        <v>114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5">
        <f t="shared" si="5"/>
        <v>0</v>
      </c>
      <c r="AK71" s="35">
        <f t="shared" si="6"/>
        <v>0</v>
      </c>
      <c r="AL71" s="35">
        <f t="shared" si="7"/>
        <v>0</v>
      </c>
      <c r="AM71" s="35">
        <f t="shared" si="8"/>
        <v>0</v>
      </c>
      <c r="AN71" s="35">
        <f t="shared" si="3"/>
        <v>0</v>
      </c>
      <c r="AO71" s="35">
        <f t="shared" si="4"/>
        <v>0</v>
      </c>
    </row>
    <row r="72" spans="1:41" s="54" customFormat="1" ht="30" customHeight="1">
      <c r="A72" s="183">
        <v>14</v>
      </c>
      <c r="B72" s="187" t="s">
        <v>664</v>
      </c>
      <c r="C72" s="187" t="s">
        <v>113</v>
      </c>
      <c r="D72" s="187" t="s">
        <v>117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5"/>
      <c r="AK72" s="35"/>
      <c r="AL72" s="35"/>
      <c r="AM72" s="35"/>
      <c r="AN72" s="35"/>
      <c r="AO72" s="35"/>
    </row>
    <row r="73" spans="1:41" s="54" customFormat="1" ht="30" customHeight="1">
      <c r="A73" s="183">
        <v>15</v>
      </c>
      <c r="B73" s="187" t="s">
        <v>665</v>
      </c>
      <c r="C73" s="187" t="s">
        <v>71</v>
      </c>
      <c r="D73" s="187" t="s">
        <v>666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5"/>
      <c r="AK73" s="35"/>
      <c r="AL73" s="35"/>
      <c r="AM73" s="35"/>
      <c r="AN73" s="35"/>
      <c r="AO73" s="35"/>
    </row>
    <row r="74" spans="1:41" s="54" customFormat="1" ht="30" customHeight="1">
      <c r="A74" s="183">
        <v>16</v>
      </c>
      <c r="B74" s="187" t="s">
        <v>667</v>
      </c>
      <c r="C74" s="187" t="s">
        <v>110</v>
      </c>
      <c r="D74" s="187" t="s">
        <v>668</v>
      </c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5"/>
      <c r="AK74" s="35"/>
      <c r="AL74" s="35"/>
      <c r="AM74" s="35"/>
      <c r="AN74" s="35"/>
      <c r="AO74" s="35"/>
    </row>
    <row r="75" spans="1:41" s="54" customFormat="1" ht="30" customHeight="1">
      <c r="A75" s="183">
        <v>17</v>
      </c>
      <c r="B75" s="187" t="s">
        <v>669</v>
      </c>
      <c r="C75" s="187" t="s">
        <v>73</v>
      </c>
      <c r="D75" s="187" t="s">
        <v>78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5"/>
      <c r="AK75" s="35"/>
      <c r="AL75" s="35"/>
      <c r="AM75" s="35"/>
      <c r="AN75" s="35"/>
      <c r="AO75" s="35"/>
    </row>
    <row r="76" spans="1:41" s="54" customFormat="1" ht="30" customHeight="1">
      <c r="A76" s="183">
        <v>18</v>
      </c>
      <c r="B76" s="187" t="s">
        <v>670</v>
      </c>
      <c r="C76" s="187" t="s">
        <v>671</v>
      </c>
      <c r="D76" s="187" t="s">
        <v>78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5"/>
      <c r="AK76" s="35"/>
      <c r="AL76" s="35"/>
      <c r="AM76" s="35"/>
      <c r="AN76" s="35"/>
      <c r="AO76" s="35"/>
    </row>
    <row r="77" spans="1:41" s="54" customFormat="1" ht="30" customHeight="1">
      <c r="A77" s="183">
        <v>19</v>
      </c>
      <c r="B77" s="187" t="s">
        <v>672</v>
      </c>
      <c r="C77" s="187" t="s">
        <v>673</v>
      </c>
      <c r="D77" s="187" t="s">
        <v>41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5"/>
      <c r="AK77" s="35"/>
      <c r="AL77" s="35"/>
      <c r="AM77" s="35"/>
      <c r="AN77" s="35"/>
      <c r="AO77" s="35"/>
    </row>
    <row r="78" spans="1:41" s="54" customFormat="1" ht="30" customHeight="1">
      <c r="A78" s="183">
        <v>20</v>
      </c>
      <c r="B78" s="187" t="s">
        <v>674</v>
      </c>
      <c r="C78" s="187" t="s">
        <v>110</v>
      </c>
      <c r="D78" s="187" t="s">
        <v>118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5"/>
      <c r="AK78" s="35"/>
      <c r="AL78" s="35"/>
      <c r="AM78" s="35"/>
      <c r="AN78" s="35"/>
      <c r="AO78" s="35"/>
    </row>
    <row r="79" spans="1:41" s="54" customFormat="1" ht="30.75" customHeight="1">
      <c r="A79" s="183">
        <v>21</v>
      </c>
      <c r="B79" s="187" t="s">
        <v>675</v>
      </c>
      <c r="C79" s="187" t="s">
        <v>676</v>
      </c>
      <c r="D79" s="187" t="s">
        <v>677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5"/>
      <c r="AK79" s="35"/>
      <c r="AL79" s="35"/>
      <c r="AM79" s="35"/>
      <c r="AN79" s="35"/>
      <c r="AO79" s="35"/>
    </row>
    <row r="80" spans="1:41" s="54" customFormat="1" ht="30.75" customHeight="1">
      <c r="A80" s="183">
        <v>22</v>
      </c>
      <c r="B80" s="187" t="s">
        <v>678</v>
      </c>
      <c r="C80" s="187" t="s">
        <v>679</v>
      </c>
      <c r="D80" s="187" t="s">
        <v>70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5"/>
      <c r="AK80" s="35"/>
      <c r="AL80" s="35"/>
      <c r="AM80" s="35"/>
      <c r="AN80" s="35"/>
      <c r="AO80" s="35"/>
    </row>
    <row r="81" spans="1:41" ht="51" customHeight="1">
      <c r="A81" s="183">
        <v>23</v>
      </c>
      <c r="B81" s="187" t="s">
        <v>680</v>
      </c>
      <c r="C81" s="187" t="s">
        <v>681</v>
      </c>
      <c r="D81" s="187" t="s">
        <v>32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5"/>
      <c r="AK81" s="35"/>
      <c r="AL81" s="35"/>
      <c r="AM81" s="35"/>
      <c r="AN81" s="35"/>
      <c r="AO81" s="35"/>
    </row>
    <row r="82" spans="1:41">
      <c r="A82" s="183">
        <v>24</v>
      </c>
      <c r="B82" s="187" t="s">
        <v>682</v>
      </c>
      <c r="C82" s="187" t="s">
        <v>200</v>
      </c>
      <c r="D82" s="187" t="s">
        <v>89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5"/>
      <c r="AK82" s="35"/>
      <c r="AL82" s="35"/>
      <c r="AM82" s="35"/>
      <c r="AN82" s="35"/>
      <c r="AO82" s="35"/>
    </row>
    <row r="83" spans="1:41">
      <c r="A83" s="183">
        <v>25</v>
      </c>
      <c r="B83" s="187" t="s">
        <v>683</v>
      </c>
      <c r="C83" s="187" t="s">
        <v>64</v>
      </c>
      <c r="D83" s="187" t="s">
        <v>72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5"/>
      <c r="AK83" s="35"/>
      <c r="AL83" s="35"/>
      <c r="AM83" s="35"/>
      <c r="AN83" s="35"/>
      <c r="AO83" s="35"/>
    </row>
    <row r="84" spans="1:41">
      <c r="A84" s="183">
        <v>26</v>
      </c>
      <c r="B84" s="187" t="s">
        <v>684</v>
      </c>
      <c r="C84" s="187" t="s">
        <v>33</v>
      </c>
      <c r="D84" s="187" t="s">
        <v>38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5"/>
        <v>0</v>
      </c>
      <c r="AK84" s="35">
        <f t="shared" si="6"/>
        <v>0</v>
      </c>
      <c r="AL84" s="35">
        <f t="shared" si="7"/>
        <v>0</v>
      </c>
      <c r="AM84" s="35">
        <f t="shared" ref="AM84:AM93" si="9">COUNTIF(H96:AL96,"CT")</f>
        <v>0</v>
      </c>
      <c r="AN84" s="35">
        <f t="shared" si="3"/>
        <v>0</v>
      </c>
      <c r="AO84" s="35">
        <f t="shared" si="4"/>
        <v>0</v>
      </c>
    </row>
    <row r="85" spans="1:41">
      <c r="A85" s="183">
        <v>27</v>
      </c>
      <c r="B85" s="187" t="s">
        <v>685</v>
      </c>
      <c r="C85" s="187" t="s">
        <v>686</v>
      </c>
      <c r="D85" s="187" t="s">
        <v>57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5"/>
        <v>0</v>
      </c>
      <c r="AK85" s="35">
        <f t="shared" si="6"/>
        <v>0</v>
      </c>
      <c r="AL85" s="35">
        <f t="shared" si="7"/>
        <v>0</v>
      </c>
      <c r="AM85" s="35">
        <f t="shared" si="9"/>
        <v>0</v>
      </c>
      <c r="AN85" s="35">
        <f t="shared" si="3"/>
        <v>0</v>
      </c>
      <c r="AO85" s="35">
        <f t="shared" si="4"/>
        <v>0</v>
      </c>
    </row>
    <row r="86" spans="1:41">
      <c r="A86" s="183">
        <v>28</v>
      </c>
      <c r="B86" s="187" t="s">
        <v>687</v>
      </c>
      <c r="C86" s="187" t="s">
        <v>688</v>
      </c>
      <c r="D86" s="187" t="s">
        <v>95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5"/>
        <v>0</v>
      </c>
      <c r="AK86" s="35">
        <f t="shared" si="6"/>
        <v>0</v>
      </c>
      <c r="AL86" s="35">
        <f t="shared" si="7"/>
        <v>0</v>
      </c>
      <c r="AM86" s="35">
        <f t="shared" si="9"/>
        <v>0</v>
      </c>
      <c r="AN86" s="35">
        <f t="shared" si="3"/>
        <v>0</v>
      </c>
      <c r="AO86" s="35">
        <f t="shared" si="4"/>
        <v>0</v>
      </c>
    </row>
    <row r="87" spans="1:41">
      <c r="A87" s="183">
        <v>29</v>
      </c>
      <c r="B87" s="187" t="s">
        <v>689</v>
      </c>
      <c r="C87" s="187" t="s">
        <v>110</v>
      </c>
      <c r="D87" s="187" t="s">
        <v>690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5"/>
        <v>0</v>
      </c>
      <c r="AK87" s="35">
        <f t="shared" si="6"/>
        <v>0</v>
      </c>
      <c r="AL87" s="35">
        <f t="shared" si="7"/>
        <v>0</v>
      </c>
      <c r="AM87" s="35">
        <f t="shared" si="9"/>
        <v>0</v>
      </c>
      <c r="AN87" s="35">
        <f t="shared" si="3"/>
        <v>0</v>
      </c>
      <c r="AO87" s="35">
        <f t="shared" si="4"/>
        <v>0</v>
      </c>
    </row>
    <row r="88" spans="1:41">
      <c r="A88" s="183">
        <v>30</v>
      </c>
      <c r="B88" s="187" t="s">
        <v>691</v>
      </c>
      <c r="C88" s="187" t="s">
        <v>33</v>
      </c>
      <c r="D88" s="187" t="s">
        <v>86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5"/>
        <v>0</v>
      </c>
      <c r="AK88" s="35">
        <f t="shared" si="6"/>
        <v>0</v>
      </c>
      <c r="AL88" s="35">
        <f t="shared" si="7"/>
        <v>0</v>
      </c>
      <c r="AM88" s="35">
        <f t="shared" si="9"/>
        <v>0</v>
      </c>
      <c r="AN88" s="35">
        <f t="shared" si="3"/>
        <v>0</v>
      </c>
      <c r="AO88" s="35">
        <f t="shared" si="4"/>
        <v>0</v>
      </c>
    </row>
    <row r="89" spans="1:41">
      <c r="A89" s="183">
        <v>31</v>
      </c>
      <c r="B89" s="187" t="s">
        <v>692</v>
      </c>
      <c r="C89" s="187" t="s">
        <v>693</v>
      </c>
      <c r="D89" s="187" t="s">
        <v>39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5"/>
        <v>0</v>
      </c>
      <c r="AK89" s="35">
        <f t="shared" si="6"/>
        <v>0</v>
      </c>
      <c r="AL89" s="35">
        <f t="shared" si="7"/>
        <v>0</v>
      </c>
      <c r="AM89" s="35">
        <f t="shared" si="9"/>
        <v>0</v>
      </c>
      <c r="AN89" s="35">
        <f t="shared" si="3"/>
        <v>0</v>
      </c>
      <c r="AO89" s="35">
        <f t="shared" si="4"/>
        <v>0</v>
      </c>
    </row>
    <row r="90" spans="1:41">
      <c r="A90" s="183">
        <v>32</v>
      </c>
      <c r="B90" s="187" t="s">
        <v>694</v>
      </c>
      <c r="C90" s="187" t="s">
        <v>88</v>
      </c>
      <c r="D90" s="187" t="s">
        <v>83</v>
      </c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5"/>
        <v>0</v>
      </c>
      <c r="AK90" s="35">
        <f t="shared" si="6"/>
        <v>0</v>
      </c>
      <c r="AL90" s="35">
        <f t="shared" si="7"/>
        <v>0</v>
      </c>
      <c r="AM90" s="35">
        <f t="shared" si="9"/>
        <v>0</v>
      </c>
      <c r="AN90" s="35">
        <f t="shared" si="3"/>
        <v>0</v>
      </c>
      <c r="AO90" s="35">
        <f t="shared" si="4"/>
        <v>0</v>
      </c>
    </row>
    <row r="91" spans="1:41">
      <c r="A91" s="183">
        <v>33</v>
      </c>
      <c r="B91" s="187" t="s">
        <v>695</v>
      </c>
      <c r="C91" s="187" t="s">
        <v>696</v>
      </c>
      <c r="D91" s="187" t="s">
        <v>75</v>
      </c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5"/>
        <v>0</v>
      </c>
      <c r="AK91" s="35">
        <f t="shared" si="6"/>
        <v>0</v>
      </c>
      <c r="AL91" s="35">
        <f t="shared" si="7"/>
        <v>0</v>
      </c>
      <c r="AM91" s="35">
        <f t="shared" si="9"/>
        <v>0</v>
      </c>
      <c r="AN91" s="35">
        <f t="shared" si="3"/>
        <v>0</v>
      </c>
      <c r="AO91" s="35">
        <f t="shared" si="4"/>
        <v>0</v>
      </c>
    </row>
    <row r="92" spans="1:41">
      <c r="A92" s="183">
        <v>34</v>
      </c>
      <c r="B92" s="187" t="s">
        <v>697</v>
      </c>
      <c r="C92" s="187" t="s">
        <v>698</v>
      </c>
      <c r="D92" s="187" t="s">
        <v>699</v>
      </c>
      <c r="E92" s="9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35">
        <f t="shared" si="5"/>
        <v>0</v>
      </c>
      <c r="AK92" s="35">
        <f t="shared" si="6"/>
        <v>0</v>
      </c>
      <c r="AL92" s="35">
        <f t="shared" si="7"/>
        <v>0</v>
      </c>
      <c r="AM92" s="35">
        <f t="shared" si="9"/>
        <v>0</v>
      </c>
      <c r="AN92" s="35">
        <f t="shared" si="3"/>
        <v>0</v>
      </c>
      <c r="AO92" s="35">
        <f t="shared" si="4"/>
        <v>0</v>
      </c>
    </row>
    <row r="93" spans="1:41">
      <c r="A93" s="183">
        <v>35</v>
      </c>
      <c r="B93" s="187" t="s">
        <v>700</v>
      </c>
      <c r="C93" s="187" t="s">
        <v>701</v>
      </c>
      <c r="D93" s="187" t="s">
        <v>699</v>
      </c>
      <c r="E93" s="9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35">
        <f t="shared" si="5"/>
        <v>0</v>
      </c>
      <c r="AK93" s="35">
        <f t="shared" si="6"/>
        <v>0</v>
      </c>
      <c r="AL93" s="35">
        <f t="shared" si="7"/>
        <v>0</v>
      </c>
      <c r="AM93" s="35">
        <f t="shared" si="9"/>
        <v>0</v>
      </c>
      <c r="AN93" s="3">
        <f>SUM(AN57:AN92)</f>
        <v>0</v>
      </c>
      <c r="AO93" s="3">
        <f>SUM(AO57:AO92)</f>
        <v>0</v>
      </c>
    </row>
    <row r="94" spans="1:41">
      <c r="A94" s="222" t="s">
        <v>12</v>
      </c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3"/>
      <c r="AJ94" s="3">
        <f>SUM(AJ59:AJ93)</f>
        <v>0</v>
      </c>
      <c r="AK94" s="3">
        <f>SUM(AK59:AK93)</f>
        <v>0</v>
      </c>
      <c r="AL94" s="3">
        <f>SUM(AL59:AL93)</f>
        <v>0</v>
      </c>
    </row>
    <row r="95" spans="1:41">
      <c r="A95" s="29"/>
      <c r="B95" s="29"/>
      <c r="C95" s="209"/>
      <c r="D95" s="209"/>
      <c r="H95" s="60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>
      <c r="C96" s="50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>
      <c r="C97" s="50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>
      <c r="C98" s="209"/>
      <c r="D98" s="209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>
      <c r="C99" s="209"/>
      <c r="D99" s="209"/>
      <c r="E99" s="209"/>
      <c r="F99" s="209"/>
      <c r="G99" s="209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  <row r="100" spans="3:38">
      <c r="C100" s="209"/>
      <c r="D100" s="209"/>
      <c r="E100" s="209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</row>
    <row r="101" spans="3:38">
      <c r="C101" s="209"/>
      <c r="D101" s="209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</row>
  </sheetData>
  <mergeCells count="20">
    <mergeCell ref="AP60:AQ60"/>
    <mergeCell ref="A94:AI94"/>
    <mergeCell ref="C95:D95"/>
    <mergeCell ref="C98:D98"/>
    <mergeCell ref="AM22:AN22"/>
    <mergeCell ref="A55:AI55"/>
    <mergeCell ref="A57:AI57"/>
    <mergeCell ref="C100:E100"/>
    <mergeCell ref="C101:D101"/>
    <mergeCell ref="C99:G99"/>
    <mergeCell ref="C58:D58"/>
    <mergeCell ref="AM47:AN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Y33" sqref="Y33"/>
    </sheetView>
  </sheetViews>
  <sheetFormatPr defaultColWidth="9.375" defaultRowHeight="17.399999999999999"/>
  <cols>
    <col min="1" max="1" width="8.625" style="51" customWidth="1"/>
    <col min="2" max="2" width="26.875" style="51" customWidth="1"/>
    <col min="3" max="3" width="29.625" style="51" customWidth="1"/>
    <col min="4" max="4" width="11.625" style="51" customWidth="1"/>
    <col min="5" max="35" width="7" style="51" customWidth="1"/>
    <col min="36" max="38" width="8.375" style="51" customWidth="1"/>
    <col min="39" max="39" width="10.875" style="51" customWidth="1"/>
    <col min="40" max="40" width="12.125" style="51" customWidth="1"/>
    <col min="41" max="41" width="10.875" style="51" customWidth="1"/>
    <col min="42" max="16384" width="9.375" style="51"/>
  </cols>
  <sheetData>
    <row r="1" spans="1:41" ht="24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199" t="s">
        <v>1</v>
      </c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</row>
    <row r="2" spans="1:41" ht="22.5" customHeight="1">
      <c r="A2" s="199" t="s">
        <v>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 t="s">
        <v>3</v>
      </c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199" t="s">
        <v>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</row>
    <row r="5" spans="1:41">
      <c r="A5" s="199" t="s">
        <v>429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0" t="s">
        <v>853</v>
      </c>
      <c r="AG6" s="200"/>
      <c r="AH6" s="200"/>
      <c r="AI6" s="200"/>
      <c r="AJ6" s="200"/>
      <c r="AK6" s="200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1" t="s">
        <v>7</v>
      </c>
      <c r="D8" s="20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87" t="s">
        <v>702</v>
      </c>
      <c r="C9" s="187" t="s">
        <v>703</v>
      </c>
      <c r="D9" s="187" t="s">
        <v>77</v>
      </c>
      <c r="E9" s="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57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87" t="s">
        <v>704</v>
      </c>
      <c r="C10" s="187" t="s">
        <v>122</v>
      </c>
      <c r="D10" s="187" t="s">
        <v>48</v>
      </c>
      <c r="E10" s="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57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87" t="s">
        <v>705</v>
      </c>
      <c r="C11" s="187" t="s">
        <v>706</v>
      </c>
      <c r="D11" s="187" t="s">
        <v>48</v>
      </c>
      <c r="E11" s="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57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87" t="s">
        <v>707</v>
      </c>
      <c r="C12" s="187" t="s">
        <v>64</v>
      </c>
      <c r="D12" s="187" t="s">
        <v>708</v>
      </c>
      <c r="E12" s="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57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87" t="s">
        <v>709</v>
      </c>
      <c r="C13" s="187" t="s">
        <v>264</v>
      </c>
      <c r="D13" s="187" t="s">
        <v>52</v>
      </c>
      <c r="E13" s="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57"/>
      <c r="Q13" s="149" t="s">
        <v>8</v>
      </c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3">
        <f t="shared" si="2"/>
        <v>1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87" t="s">
        <v>710</v>
      </c>
      <c r="C14" s="187" t="s">
        <v>711</v>
      </c>
      <c r="D14" s="187" t="s">
        <v>61</v>
      </c>
      <c r="E14" s="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57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87" t="s">
        <v>712</v>
      </c>
      <c r="C15" s="187" t="s">
        <v>73</v>
      </c>
      <c r="D15" s="187" t="s">
        <v>87</v>
      </c>
      <c r="E15" s="84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7"/>
      <c r="Q15" s="158"/>
      <c r="R15" s="158"/>
      <c r="S15" s="158"/>
      <c r="T15" s="149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87" t="s">
        <v>713</v>
      </c>
      <c r="C16" s="187" t="s">
        <v>88</v>
      </c>
      <c r="D16" s="187" t="s">
        <v>87</v>
      </c>
      <c r="E16" s="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57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87" t="s">
        <v>714</v>
      </c>
      <c r="C17" s="187" t="s">
        <v>715</v>
      </c>
      <c r="D17" s="187" t="s">
        <v>30</v>
      </c>
      <c r="E17" s="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57"/>
      <c r="Q17" s="149"/>
      <c r="R17" s="149"/>
      <c r="S17" s="149"/>
      <c r="T17" s="149"/>
      <c r="U17" s="149"/>
      <c r="V17" s="149"/>
      <c r="W17" s="149"/>
      <c r="X17" s="149" t="s">
        <v>10</v>
      </c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3">
        <f t="shared" si="2"/>
        <v>0</v>
      </c>
      <c r="AK17" s="3">
        <f t="shared" si="0"/>
        <v>0</v>
      </c>
      <c r="AL17" s="3">
        <f t="shared" si="1"/>
        <v>1</v>
      </c>
      <c r="AM17" s="57"/>
      <c r="AN17" s="57"/>
      <c r="AO17" s="57"/>
    </row>
    <row r="18" spans="1:41" s="54" customFormat="1" ht="30" customHeight="1">
      <c r="A18" s="3">
        <v>10</v>
      </c>
      <c r="B18" s="187" t="s">
        <v>716</v>
      </c>
      <c r="C18" s="187" t="s">
        <v>612</v>
      </c>
      <c r="D18" s="187" t="s">
        <v>30</v>
      </c>
      <c r="E18" s="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57"/>
      <c r="Q18" s="149" t="s">
        <v>8</v>
      </c>
      <c r="R18" s="149"/>
      <c r="S18" s="149" t="s">
        <v>8</v>
      </c>
      <c r="T18" s="149"/>
      <c r="U18" s="151" t="s">
        <v>8</v>
      </c>
      <c r="V18" s="149"/>
      <c r="W18" s="149"/>
      <c r="X18" s="149" t="s">
        <v>8</v>
      </c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3">
        <f t="shared" si="2"/>
        <v>4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87" t="s">
        <v>717</v>
      </c>
      <c r="C19" s="187" t="s">
        <v>290</v>
      </c>
      <c r="D19" s="187" t="s">
        <v>114</v>
      </c>
      <c r="E19" s="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57"/>
      <c r="Q19" s="149"/>
      <c r="R19" s="149"/>
      <c r="S19" s="149"/>
      <c r="T19" s="149"/>
      <c r="U19" s="151" t="s">
        <v>8</v>
      </c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3">
        <f t="shared" si="2"/>
        <v>1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87" t="s">
        <v>718</v>
      </c>
      <c r="C20" s="187" t="s">
        <v>719</v>
      </c>
      <c r="D20" s="187" t="s">
        <v>78</v>
      </c>
      <c r="E20" s="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57"/>
      <c r="Q20" s="149"/>
      <c r="R20" s="149"/>
      <c r="S20" s="149"/>
      <c r="T20" s="149"/>
      <c r="U20" s="151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187" t="s">
        <v>720</v>
      </c>
      <c r="C21" s="187" t="s">
        <v>721</v>
      </c>
      <c r="D21" s="187" t="s">
        <v>722</v>
      </c>
      <c r="E21" s="38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7"/>
      <c r="Q21" s="159"/>
      <c r="R21" s="159"/>
      <c r="S21" s="159"/>
      <c r="T21" s="149"/>
      <c r="U21" s="197"/>
      <c r="V21" s="159"/>
      <c r="W21" s="160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3">
        <f t="shared" si="2"/>
        <v>0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187" t="s">
        <v>723</v>
      </c>
      <c r="C22" s="187" t="s">
        <v>612</v>
      </c>
      <c r="D22" s="187" t="s">
        <v>66</v>
      </c>
      <c r="E22" s="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57"/>
      <c r="Q22" s="149"/>
      <c r="R22" s="149"/>
      <c r="S22" s="159"/>
      <c r="T22" s="149"/>
      <c r="U22" s="151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3">
        <f t="shared" si="2"/>
        <v>0</v>
      </c>
      <c r="AK22" s="3">
        <f t="shared" si="0"/>
        <v>0</v>
      </c>
      <c r="AL22" s="3">
        <f t="shared" si="1"/>
        <v>0</v>
      </c>
      <c r="AM22" s="204"/>
      <c r="AN22" s="205"/>
      <c r="AO22" s="57"/>
    </row>
    <row r="23" spans="1:41" s="54" customFormat="1" ht="30" customHeight="1">
      <c r="A23" s="3">
        <v>15</v>
      </c>
      <c r="B23" s="187" t="s">
        <v>724</v>
      </c>
      <c r="C23" s="187" t="s">
        <v>725</v>
      </c>
      <c r="D23" s="187" t="s">
        <v>67</v>
      </c>
      <c r="E23" s="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57"/>
      <c r="Q23" s="149"/>
      <c r="R23" s="149"/>
      <c r="S23" s="149"/>
      <c r="T23" s="149"/>
      <c r="U23" s="151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87" t="s">
        <v>726</v>
      </c>
      <c r="C24" s="187" t="s">
        <v>727</v>
      </c>
      <c r="D24" s="187" t="s">
        <v>42</v>
      </c>
      <c r="E24" s="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57"/>
      <c r="Q24" s="149"/>
      <c r="R24" s="149"/>
      <c r="S24" s="149"/>
      <c r="T24" s="149"/>
      <c r="U24" s="151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87" t="s">
        <v>728</v>
      </c>
      <c r="C25" s="187" t="s">
        <v>50</v>
      </c>
      <c r="D25" s="187" t="s">
        <v>42</v>
      </c>
      <c r="E25" s="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57"/>
      <c r="Q25" s="149"/>
      <c r="R25" s="149"/>
      <c r="S25" s="149"/>
      <c r="T25" s="149"/>
      <c r="U25" s="151"/>
      <c r="V25" s="149"/>
      <c r="W25" s="149"/>
      <c r="X25" s="149" t="s">
        <v>10</v>
      </c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3">
        <f t="shared" si="2"/>
        <v>0</v>
      </c>
      <c r="AK25" s="3">
        <f t="shared" si="0"/>
        <v>0</v>
      </c>
      <c r="AL25" s="3">
        <f t="shared" si="1"/>
        <v>1</v>
      </c>
      <c r="AM25" s="57"/>
      <c r="AN25" s="57"/>
      <c r="AO25" s="57"/>
    </row>
    <row r="26" spans="1:41" s="54" customFormat="1" ht="30" customHeight="1">
      <c r="A26" s="3">
        <v>18</v>
      </c>
      <c r="B26" s="187" t="s">
        <v>729</v>
      </c>
      <c r="C26" s="187" t="s">
        <v>730</v>
      </c>
      <c r="D26" s="187" t="s">
        <v>731</v>
      </c>
      <c r="E26" s="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57"/>
      <c r="Q26" s="149"/>
      <c r="R26" s="149"/>
      <c r="S26" s="149"/>
      <c r="T26" s="149"/>
      <c r="U26" s="151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187" t="s">
        <v>732</v>
      </c>
      <c r="C27" s="187" t="s">
        <v>733</v>
      </c>
      <c r="D27" s="187" t="s">
        <v>37</v>
      </c>
      <c r="E27" s="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57"/>
      <c r="Q27" s="149"/>
      <c r="R27" s="149"/>
      <c r="S27" s="149" t="s">
        <v>8</v>
      </c>
      <c r="T27" s="149"/>
      <c r="U27" s="158" t="s">
        <v>8</v>
      </c>
      <c r="V27" s="149"/>
      <c r="W27" s="149"/>
      <c r="X27" s="149" t="s">
        <v>8</v>
      </c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3">
        <f t="shared" si="2"/>
        <v>3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87" t="s">
        <v>734</v>
      </c>
      <c r="C28" s="187" t="s">
        <v>105</v>
      </c>
      <c r="D28" s="187" t="s">
        <v>89</v>
      </c>
      <c r="E28" s="90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57"/>
      <c r="Q28" s="149"/>
      <c r="R28" s="149"/>
      <c r="S28" s="149"/>
      <c r="T28" s="149"/>
      <c r="U28" s="151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87" t="s">
        <v>735</v>
      </c>
      <c r="C29" s="187" t="s">
        <v>736</v>
      </c>
      <c r="D29" s="187" t="s">
        <v>119</v>
      </c>
      <c r="E29" s="90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57"/>
      <c r="Q29" s="149"/>
      <c r="R29" s="149"/>
      <c r="S29" s="149"/>
      <c r="T29" s="149"/>
      <c r="U29" s="151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87" t="s">
        <v>737</v>
      </c>
      <c r="C30" s="187" t="s">
        <v>738</v>
      </c>
      <c r="D30" s="187" t="s">
        <v>578</v>
      </c>
      <c r="E30" s="90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57"/>
      <c r="Q30" s="149" t="s">
        <v>8</v>
      </c>
      <c r="R30" s="149"/>
      <c r="S30" s="149" t="s">
        <v>8</v>
      </c>
      <c r="T30" s="149"/>
      <c r="U30" s="151" t="s">
        <v>870</v>
      </c>
      <c r="V30" s="149"/>
      <c r="W30" s="149"/>
      <c r="X30" s="149" t="s">
        <v>8</v>
      </c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3">
        <f t="shared" si="2"/>
        <v>5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87" t="s">
        <v>739</v>
      </c>
      <c r="C31" s="187" t="s">
        <v>740</v>
      </c>
      <c r="D31" s="187" t="s">
        <v>80</v>
      </c>
      <c r="E31" s="90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57"/>
      <c r="Q31" s="149"/>
      <c r="R31" s="149"/>
      <c r="S31" s="149"/>
      <c r="T31" s="149"/>
      <c r="U31" s="149"/>
      <c r="V31" s="149"/>
      <c r="W31" s="149"/>
      <c r="X31" s="149" t="s">
        <v>8</v>
      </c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3">
        <f t="shared" si="2"/>
        <v>1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87" t="s">
        <v>741</v>
      </c>
      <c r="C32" s="187" t="s">
        <v>742</v>
      </c>
      <c r="D32" s="187" t="s">
        <v>80</v>
      </c>
      <c r="E32" s="90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57"/>
      <c r="Q32" s="149"/>
      <c r="R32" s="149"/>
      <c r="S32" s="149"/>
      <c r="T32" s="149"/>
      <c r="U32" s="149" t="s">
        <v>8</v>
      </c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3">
        <f t="shared" si="2"/>
        <v>1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187" t="s">
        <v>743</v>
      </c>
      <c r="C33" s="187" t="s">
        <v>168</v>
      </c>
      <c r="D33" s="187" t="s">
        <v>744</v>
      </c>
      <c r="E33" s="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57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87" t="s">
        <v>745</v>
      </c>
      <c r="C34" s="187" t="s">
        <v>40</v>
      </c>
      <c r="D34" s="187" t="s">
        <v>72</v>
      </c>
      <c r="E34" s="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57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187" t="s">
        <v>746</v>
      </c>
      <c r="C35" s="187" t="s">
        <v>184</v>
      </c>
      <c r="D35" s="187" t="s">
        <v>56</v>
      </c>
      <c r="E35" s="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57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187" t="s">
        <v>747</v>
      </c>
      <c r="C36" s="187" t="s">
        <v>60</v>
      </c>
      <c r="D36" s="187" t="s">
        <v>180</v>
      </c>
      <c r="E36" s="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57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187" t="s">
        <v>748</v>
      </c>
      <c r="C37" s="187" t="s">
        <v>28</v>
      </c>
      <c r="D37" s="187" t="s">
        <v>57</v>
      </c>
      <c r="E37" s="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57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187" t="s">
        <v>749</v>
      </c>
      <c r="C38" s="187" t="s">
        <v>750</v>
      </c>
      <c r="D38" s="187" t="s">
        <v>57</v>
      </c>
      <c r="E38" s="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57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187" t="s">
        <v>751</v>
      </c>
      <c r="C39" s="187" t="s">
        <v>62</v>
      </c>
      <c r="D39" s="187" t="s">
        <v>29</v>
      </c>
      <c r="E39" s="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57"/>
      <c r="Q39" s="149"/>
      <c r="R39" s="149"/>
      <c r="S39" s="149" t="s">
        <v>8</v>
      </c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3">
        <f t="shared" si="2"/>
        <v>1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187" t="s">
        <v>752</v>
      </c>
      <c r="C40" s="187" t="s">
        <v>753</v>
      </c>
      <c r="D40" s="187" t="s">
        <v>189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187" t="s">
        <v>754</v>
      </c>
      <c r="C41" s="187" t="s">
        <v>28</v>
      </c>
      <c r="D41" s="187" t="s">
        <v>755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47"/>
      <c r="D42" s="48" t="s">
        <v>91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 t="s">
        <v>8</v>
      </c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1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3">
        <f>SUM(AJ9:AJ53)</f>
        <v>18</v>
      </c>
      <c r="AK54" s="3">
        <f>SUM(AK9:AK53)</f>
        <v>0</v>
      </c>
      <c r="AL54" s="3">
        <f>SUM(AL9:AL53)</f>
        <v>2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07" t="s">
        <v>13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8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01" t="s">
        <v>7</v>
      </c>
      <c r="D57" s="20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87" t="s">
        <v>702</v>
      </c>
      <c r="C58" s="187" t="s">
        <v>703</v>
      </c>
      <c r="D58" s="187" t="s">
        <v>77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4"/>
      <c r="AQ58" s="205"/>
    </row>
    <row r="59" spans="1:44" s="54" customFormat="1" ht="30" customHeight="1">
      <c r="A59" s="3">
        <v>2</v>
      </c>
      <c r="B59" s="187" t="s">
        <v>704</v>
      </c>
      <c r="C59" s="187" t="s">
        <v>122</v>
      </c>
      <c r="D59" s="187" t="s">
        <v>48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87" t="s">
        <v>705</v>
      </c>
      <c r="C60" s="187" t="s">
        <v>706</v>
      </c>
      <c r="D60" s="187" t="s">
        <v>48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87" t="s">
        <v>707</v>
      </c>
      <c r="C61" s="187" t="s">
        <v>64</v>
      </c>
      <c r="D61" s="187" t="s">
        <v>708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87" t="s">
        <v>709</v>
      </c>
      <c r="C62" s="187" t="s">
        <v>264</v>
      </c>
      <c r="D62" s="187" t="s">
        <v>52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87" t="s">
        <v>710</v>
      </c>
      <c r="C63" s="187" t="s">
        <v>711</v>
      </c>
      <c r="D63" s="187" t="s">
        <v>61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87" t="s">
        <v>712</v>
      </c>
      <c r="C64" s="187" t="s">
        <v>73</v>
      </c>
      <c r="D64" s="187" t="s">
        <v>87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87" t="s">
        <v>713</v>
      </c>
      <c r="C65" s="187" t="s">
        <v>88</v>
      </c>
      <c r="D65" s="187" t="s">
        <v>87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87" t="s">
        <v>714</v>
      </c>
      <c r="C66" s="187" t="s">
        <v>715</v>
      </c>
      <c r="D66" s="187" t="s">
        <v>30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87" t="s">
        <v>716</v>
      </c>
      <c r="C67" s="187" t="s">
        <v>612</v>
      </c>
      <c r="D67" s="187" t="s">
        <v>30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87" t="s">
        <v>717</v>
      </c>
      <c r="C68" s="187" t="s">
        <v>290</v>
      </c>
      <c r="D68" s="187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87" t="s">
        <v>718</v>
      </c>
      <c r="C69" s="187" t="s">
        <v>719</v>
      </c>
      <c r="D69" s="187" t="s">
        <v>78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187" t="s">
        <v>720</v>
      </c>
      <c r="C70" s="187" t="s">
        <v>721</v>
      </c>
      <c r="D70" s="187" t="s">
        <v>722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187" t="s">
        <v>723</v>
      </c>
      <c r="C71" s="187" t="s">
        <v>612</v>
      </c>
      <c r="D71" s="187" t="s">
        <v>66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4"/>
      <c r="AQ71" s="205"/>
    </row>
    <row r="72" spans="1:43" s="54" customFormat="1" ht="30" customHeight="1">
      <c r="A72" s="3">
        <v>15</v>
      </c>
      <c r="B72" s="187" t="s">
        <v>724</v>
      </c>
      <c r="C72" s="187" t="s">
        <v>725</v>
      </c>
      <c r="D72" s="187" t="s">
        <v>67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187" t="s">
        <v>726</v>
      </c>
      <c r="C73" s="187" t="s">
        <v>727</v>
      </c>
      <c r="D73" s="187" t="s">
        <v>42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187" t="s">
        <v>728</v>
      </c>
      <c r="C74" s="187" t="s">
        <v>50</v>
      </c>
      <c r="D74" s="187" t="s">
        <v>42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187" t="s">
        <v>729</v>
      </c>
      <c r="C75" s="187" t="s">
        <v>730</v>
      </c>
      <c r="D75" s="187" t="s">
        <v>731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187" t="s">
        <v>732</v>
      </c>
      <c r="C76" s="187" t="s">
        <v>733</v>
      </c>
      <c r="D76" s="187" t="s">
        <v>37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187" t="s">
        <v>734</v>
      </c>
      <c r="C77" s="187" t="s">
        <v>105</v>
      </c>
      <c r="D77" s="187" t="s">
        <v>89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187" t="s">
        <v>735</v>
      </c>
      <c r="C78" s="187" t="s">
        <v>736</v>
      </c>
      <c r="D78" s="187" t="s">
        <v>119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187" t="s">
        <v>737</v>
      </c>
      <c r="C79" s="187" t="s">
        <v>738</v>
      </c>
      <c r="D79" s="187" t="s">
        <v>578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187" t="s">
        <v>739</v>
      </c>
      <c r="C80" s="187" t="s">
        <v>740</v>
      </c>
      <c r="D80" s="187" t="s">
        <v>80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187" t="s">
        <v>741</v>
      </c>
      <c r="C81" s="187" t="s">
        <v>742</v>
      </c>
      <c r="D81" s="187" t="s">
        <v>80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187" t="s">
        <v>743</v>
      </c>
      <c r="C82" s="187" t="s">
        <v>168</v>
      </c>
      <c r="D82" s="187" t="s">
        <v>744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187" t="s">
        <v>745</v>
      </c>
      <c r="C83" s="187" t="s">
        <v>40</v>
      </c>
      <c r="D83" s="187" t="s">
        <v>72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187" t="s">
        <v>746</v>
      </c>
      <c r="C84" s="187" t="s">
        <v>184</v>
      </c>
      <c r="D84" s="187" t="s">
        <v>56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187" t="s">
        <v>747</v>
      </c>
      <c r="C85" s="187" t="s">
        <v>60</v>
      </c>
      <c r="D85" s="187" t="s">
        <v>180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187" t="s">
        <v>748</v>
      </c>
      <c r="C86" s="187" t="s">
        <v>28</v>
      </c>
      <c r="D86" s="187" t="s">
        <v>57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187" t="s">
        <v>749</v>
      </c>
      <c r="C87" s="187" t="s">
        <v>750</v>
      </c>
      <c r="D87" s="187" t="s">
        <v>57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187" t="s">
        <v>751</v>
      </c>
      <c r="C88" s="187" t="s">
        <v>62</v>
      </c>
      <c r="D88" s="187" t="s">
        <v>29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187" t="s">
        <v>752</v>
      </c>
      <c r="C89" s="187" t="s">
        <v>753</v>
      </c>
      <c r="D89" s="187" t="s">
        <v>189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187" t="s">
        <v>754</v>
      </c>
      <c r="C90" s="187" t="s">
        <v>28</v>
      </c>
      <c r="D90" s="187" t="s">
        <v>755</v>
      </c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09"/>
      <c r="D93" s="209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9"/>
      <c r="D96" s="209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9"/>
      <c r="D97" s="209"/>
      <c r="E97" s="209"/>
      <c r="F97" s="209"/>
      <c r="G97" s="209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9"/>
      <c r="D98" s="209"/>
      <c r="E98" s="209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9"/>
      <c r="D99" s="209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W25" sqref="W25"/>
    </sheetView>
  </sheetViews>
  <sheetFormatPr defaultColWidth="9.375" defaultRowHeight="15.6"/>
  <cols>
    <col min="1" max="1" width="8.625" style="62" customWidth="1"/>
    <col min="2" max="2" width="26.875" style="62" customWidth="1"/>
    <col min="3" max="3" width="29.625" style="62" customWidth="1"/>
    <col min="4" max="4" width="11.625" style="62" customWidth="1"/>
    <col min="5" max="35" width="7" style="62" customWidth="1"/>
    <col min="36" max="38" width="8.375" style="62" customWidth="1"/>
    <col min="39" max="39" width="10.875" style="62" customWidth="1"/>
    <col min="40" max="40" width="12.125" style="62" customWidth="1"/>
    <col min="41" max="41" width="10.875" style="62" customWidth="1"/>
    <col min="42" max="16384" width="9.375" style="62"/>
  </cols>
  <sheetData>
    <row r="1" spans="1:42" ht="24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199" t="s">
        <v>1</v>
      </c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</row>
    <row r="2" spans="1:42" ht="22.5" customHeight="1">
      <c r="A2" s="199" t="s">
        <v>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 t="s">
        <v>3</v>
      </c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199" t="s">
        <v>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</row>
    <row r="5" spans="1:42">
      <c r="A5" s="199" t="s">
        <v>429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0" t="s">
        <v>854</v>
      </c>
      <c r="AG6" s="200"/>
      <c r="AH6" s="200"/>
      <c r="AI6" s="200"/>
      <c r="AJ6" s="200"/>
      <c r="AK6" s="200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01" t="s">
        <v>7</v>
      </c>
      <c r="D8" s="20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8"/>
      <c r="AN8" s="118"/>
      <c r="AO8" s="118"/>
      <c r="AP8" s="118"/>
    </row>
    <row r="9" spans="1:42" s="93" customFormat="1" ht="30" customHeight="1">
      <c r="A9" s="82">
        <v>1</v>
      </c>
      <c r="B9" s="187" t="s">
        <v>756</v>
      </c>
      <c r="C9" s="187" t="s">
        <v>98</v>
      </c>
      <c r="D9" s="187" t="s">
        <v>26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19"/>
      <c r="AN9" s="120"/>
      <c r="AO9" s="121"/>
      <c r="AP9" s="118"/>
    </row>
    <row r="10" spans="1:42" s="52" customFormat="1" ht="30" customHeight="1">
      <c r="A10" s="82">
        <v>2</v>
      </c>
      <c r="B10" s="187" t="s">
        <v>757</v>
      </c>
      <c r="C10" s="187" t="s">
        <v>758</v>
      </c>
      <c r="D10" s="187" t="s">
        <v>48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1"/>
      <c r="AN10" s="121"/>
      <c r="AO10" s="121"/>
      <c r="AP10" s="118"/>
    </row>
    <row r="11" spans="1:42" s="93" customFormat="1" ht="30" customHeight="1">
      <c r="A11" s="82">
        <v>3</v>
      </c>
      <c r="B11" s="187" t="s">
        <v>759</v>
      </c>
      <c r="C11" s="187" t="s">
        <v>760</v>
      </c>
      <c r="D11" s="187" t="s">
        <v>49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1"/>
      <c r="AN11" s="121"/>
      <c r="AO11" s="121"/>
      <c r="AP11" s="118"/>
    </row>
    <row r="12" spans="1:42" s="52" customFormat="1" ht="30" customHeight="1">
      <c r="A12" s="3">
        <v>4</v>
      </c>
      <c r="B12" s="187" t="s">
        <v>761</v>
      </c>
      <c r="C12" s="187" t="s">
        <v>40</v>
      </c>
      <c r="D12" s="187" t="s">
        <v>51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1"/>
      <c r="AN12" s="121"/>
      <c r="AO12" s="121"/>
      <c r="AP12" s="118"/>
    </row>
    <row r="13" spans="1:42" s="52" customFormat="1" ht="30" customHeight="1">
      <c r="A13" s="3">
        <v>5</v>
      </c>
      <c r="B13" s="187" t="s">
        <v>762</v>
      </c>
      <c r="C13" s="187" t="s">
        <v>286</v>
      </c>
      <c r="D13" s="187" t="s">
        <v>52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1"/>
      <c r="AN13" s="121"/>
      <c r="AO13" s="121"/>
      <c r="AP13" s="118"/>
    </row>
    <row r="14" spans="1:42" s="52" customFormat="1" ht="30" customHeight="1">
      <c r="A14" s="3">
        <v>6</v>
      </c>
      <c r="B14" s="187" t="s">
        <v>763</v>
      </c>
      <c r="C14" s="187" t="s">
        <v>98</v>
      </c>
      <c r="D14" s="187" t="s">
        <v>111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1"/>
      <c r="AN14" s="121"/>
      <c r="AO14" s="121"/>
      <c r="AP14" s="118"/>
    </row>
    <row r="15" spans="1:42" s="52" customFormat="1" ht="30" customHeight="1">
      <c r="A15" s="3">
        <v>7</v>
      </c>
      <c r="B15" s="187" t="s">
        <v>764</v>
      </c>
      <c r="C15" s="187" t="s">
        <v>110</v>
      </c>
      <c r="D15" s="187" t="s">
        <v>61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87" t="s">
        <v>765</v>
      </c>
      <c r="C16" s="187" t="s">
        <v>68</v>
      </c>
      <c r="D16" s="187" t="s">
        <v>87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87" t="s">
        <v>766</v>
      </c>
      <c r="C17" s="187" t="s">
        <v>318</v>
      </c>
      <c r="D17" s="187" t="s">
        <v>30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87" t="s">
        <v>767</v>
      </c>
      <c r="C18" s="187" t="s">
        <v>768</v>
      </c>
      <c r="D18" s="187" t="s">
        <v>26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87" t="s">
        <v>769</v>
      </c>
      <c r="C19" s="187" t="s">
        <v>216</v>
      </c>
      <c r="D19" s="187" t="s">
        <v>210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87" t="s">
        <v>770</v>
      </c>
      <c r="C20" s="187" t="s">
        <v>31</v>
      </c>
      <c r="D20" s="187" t="s">
        <v>53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87" t="s">
        <v>771</v>
      </c>
      <c r="C21" s="187" t="s">
        <v>772</v>
      </c>
      <c r="D21" s="187" t="s">
        <v>53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 t="s">
        <v>8</v>
      </c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1</v>
      </c>
      <c r="AK21" s="3">
        <f t="shared" si="0"/>
        <v>0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87" t="s">
        <v>773</v>
      </c>
      <c r="C22" s="187" t="s">
        <v>774</v>
      </c>
      <c r="D22" s="187" t="s">
        <v>440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 t="s">
        <v>8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1</v>
      </c>
      <c r="AK22" s="3">
        <f t="shared" si="0"/>
        <v>0</v>
      </c>
      <c r="AL22" s="3">
        <f t="shared" si="1"/>
        <v>0</v>
      </c>
      <c r="AM22" s="226"/>
      <c r="AN22" s="199"/>
      <c r="AO22" s="65"/>
    </row>
    <row r="23" spans="1:41" s="52" customFormat="1" ht="30" customHeight="1">
      <c r="A23" s="3">
        <v>15</v>
      </c>
      <c r="B23" s="187" t="s">
        <v>775</v>
      </c>
      <c r="C23" s="187" t="s">
        <v>776</v>
      </c>
      <c r="D23" s="187" t="s">
        <v>114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87" t="s">
        <v>777</v>
      </c>
      <c r="C24" s="187" t="s">
        <v>76</v>
      </c>
      <c r="D24" s="187" t="s">
        <v>78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5"/>
      <c r="AN24" s="65"/>
      <c r="AO24" s="65"/>
    </row>
    <row r="25" spans="1:41" s="52" customFormat="1" ht="30" customHeight="1">
      <c r="A25" s="3">
        <v>17</v>
      </c>
      <c r="B25" s="187" t="s">
        <v>778</v>
      </c>
      <c r="C25" s="187" t="s">
        <v>126</v>
      </c>
      <c r="D25" s="187" t="s">
        <v>41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 t="s">
        <v>8</v>
      </c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1</v>
      </c>
      <c r="AK25" s="3">
        <f t="shared" si="0"/>
        <v>0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87" t="s">
        <v>779</v>
      </c>
      <c r="C26" s="187" t="s">
        <v>71</v>
      </c>
      <c r="D26" s="187" t="s">
        <v>106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87" t="s">
        <v>780</v>
      </c>
      <c r="C27" s="187" t="s">
        <v>781</v>
      </c>
      <c r="D27" s="187" t="s">
        <v>132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87" t="s">
        <v>782</v>
      </c>
      <c r="C28" s="187" t="s">
        <v>62</v>
      </c>
      <c r="D28" s="187" t="s">
        <v>783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 t="s">
        <v>8</v>
      </c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1</v>
      </c>
      <c r="AK28" s="3">
        <f t="shared" si="0"/>
        <v>0</v>
      </c>
      <c r="AL28" s="3">
        <f t="shared" si="1"/>
        <v>0</v>
      </c>
      <c r="AM28" s="65"/>
      <c r="AN28" s="65"/>
      <c r="AO28" s="65"/>
    </row>
    <row r="29" spans="1:41" s="52" customFormat="1" ht="30" customHeight="1">
      <c r="A29" s="3">
        <v>21</v>
      </c>
      <c r="B29" s="187" t="s">
        <v>784</v>
      </c>
      <c r="C29" s="187" t="s">
        <v>785</v>
      </c>
      <c r="D29" s="187" t="s">
        <v>42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5"/>
      <c r="AN29" s="65"/>
      <c r="AO29" s="65"/>
    </row>
    <row r="30" spans="1:41" s="52" customFormat="1" ht="30" customHeight="1">
      <c r="A30" s="3">
        <v>22</v>
      </c>
      <c r="B30" s="187" t="s">
        <v>786</v>
      </c>
      <c r="C30" s="187" t="s">
        <v>626</v>
      </c>
      <c r="D30" s="187" t="s">
        <v>42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 t="s">
        <v>8</v>
      </c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1</v>
      </c>
      <c r="AK30" s="3">
        <f t="shared" si="0"/>
        <v>0</v>
      </c>
      <c r="AL30" s="3">
        <f t="shared" si="1"/>
        <v>0</v>
      </c>
      <c r="AM30" s="65"/>
      <c r="AN30" s="65"/>
      <c r="AO30" s="65"/>
    </row>
    <row r="31" spans="1:41" s="52" customFormat="1" ht="30" customHeight="1">
      <c r="A31" s="3">
        <v>23</v>
      </c>
      <c r="B31" s="187" t="s">
        <v>787</v>
      </c>
      <c r="C31" s="187" t="s">
        <v>101</v>
      </c>
      <c r="D31" s="187" t="s">
        <v>731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87" t="s">
        <v>788</v>
      </c>
      <c r="C32" s="187" t="s">
        <v>81</v>
      </c>
      <c r="D32" s="187" t="s">
        <v>11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87" t="s">
        <v>789</v>
      </c>
      <c r="C33" s="187" t="s">
        <v>790</v>
      </c>
      <c r="D33" s="187" t="s">
        <v>72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87" t="s">
        <v>791</v>
      </c>
      <c r="C34" s="187" t="s">
        <v>792</v>
      </c>
      <c r="D34" s="187" t="s">
        <v>56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5"/>
      <c r="AN34" s="65"/>
      <c r="AO34" s="65"/>
    </row>
    <row r="35" spans="1:41" s="52" customFormat="1" ht="30" customHeight="1">
      <c r="A35" s="3">
        <v>27</v>
      </c>
      <c r="B35" s="187" t="s">
        <v>793</v>
      </c>
      <c r="C35" s="187" t="s">
        <v>794</v>
      </c>
      <c r="D35" s="187" t="s">
        <v>180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87" t="s">
        <v>795</v>
      </c>
      <c r="C36" s="187" t="s">
        <v>605</v>
      </c>
      <c r="D36" s="187" t="s">
        <v>91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87" t="s">
        <v>796</v>
      </c>
      <c r="C37" s="187" t="s">
        <v>797</v>
      </c>
      <c r="D37" s="187" t="s">
        <v>86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187" t="s">
        <v>798</v>
      </c>
      <c r="C38" s="187" t="s">
        <v>799</v>
      </c>
      <c r="D38" s="187" t="s">
        <v>74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187" t="s">
        <v>800</v>
      </c>
      <c r="C39" s="187" t="s">
        <v>801</v>
      </c>
      <c r="D39" s="187" t="s">
        <v>83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187" t="s">
        <v>802</v>
      </c>
      <c r="C40" s="187" t="s">
        <v>68</v>
      </c>
      <c r="D40" s="187" t="s">
        <v>638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187" t="s">
        <v>803</v>
      </c>
      <c r="C41" s="187" t="s">
        <v>804</v>
      </c>
      <c r="D41" s="187" t="s">
        <v>123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3">
        <f>SUM(AJ9:AJ53)</f>
        <v>5</v>
      </c>
      <c r="AK54" s="3">
        <f>SUM(AK9:AK53)</f>
        <v>0</v>
      </c>
      <c r="AL54" s="3">
        <f>SUM(AL9:AL53)</f>
        <v>0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07" t="s">
        <v>13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8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01" t="s">
        <v>7</v>
      </c>
      <c r="D57" s="20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87" t="s">
        <v>756</v>
      </c>
      <c r="C58" s="187" t="s">
        <v>98</v>
      </c>
      <c r="D58" s="187" t="s">
        <v>26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6"/>
      <c r="AQ58" s="199"/>
    </row>
    <row r="59" spans="1:44" s="52" customFormat="1" ht="30" customHeight="1">
      <c r="A59" s="3">
        <v>2</v>
      </c>
      <c r="B59" s="187" t="s">
        <v>757</v>
      </c>
      <c r="C59" s="187" t="s">
        <v>758</v>
      </c>
      <c r="D59" s="187" t="s">
        <v>48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87" t="s">
        <v>759</v>
      </c>
      <c r="C60" s="187" t="s">
        <v>760</v>
      </c>
      <c r="D60" s="187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87" t="s">
        <v>761</v>
      </c>
      <c r="C61" s="187" t="s">
        <v>40</v>
      </c>
      <c r="D61" s="187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87" t="s">
        <v>762</v>
      </c>
      <c r="C62" s="187" t="s">
        <v>286</v>
      </c>
      <c r="D62" s="187" t="s">
        <v>52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87" t="s">
        <v>763</v>
      </c>
      <c r="C63" s="187" t="s">
        <v>98</v>
      </c>
      <c r="D63" s="187" t="s">
        <v>111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87" t="s">
        <v>764</v>
      </c>
      <c r="C64" s="187" t="s">
        <v>110</v>
      </c>
      <c r="D64" s="187" t="s">
        <v>61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87" t="s">
        <v>765</v>
      </c>
      <c r="C65" s="187" t="s">
        <v>68</v>
      </c>
      <c r="D65" s="187" t="s">
        <v>87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87" t="s">
        <v>766</v>
      </c>
      <c r="C66" s="187" t="s">
        <v>318</v>
      </c>
      <c r="D66" s="187" t="s">
        <v>30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87" t="s">
        <v>767</v>
      </c>
      <c r="C67" s="187" t="s">
        <v>768</v>
      </c>
      <c r="D67" s="187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87" t="s">
        <v>769</v>
      </c>
      <c r="C68" s="187" t="s">
        <v>216</v>
      </c>
      <c r="D68" s="187" t="s">
        <v>210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87" t="s">
        <v>770</v>
      </c>
      <c r="C69" s="187" t="s">
        <v>31</v>
      </c>
      <c r="D69" s="187" t="s">
        <v>53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87" t="s">
        <v>771</v>
      </c>
      <c r="C70" s="187" t="s">
        <v>772</v>
      </c>
      <c r="D70" s="187" t="s">
        <v>53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87" t="s">
        <v>773</v>
      </c>
      <c r="C71" s="187" t="s">
        <v>774</v>
      </c>
      <c r="D71" s="187" t="s">
        <v>440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6"/>
      <c r="AQ71" s="199"/>
    </row>
    <row r="72" spans="1:43" s="52" customFormat="1" ht="30" customHeight="1">
      <c r="A72" s="3">
        <v>15</v>
      </c>
      <c r="B72" s="187" t="s">
        <v>775</v>
      </c>
      <c r="C72" s="187" t="s">
        <v>776</v>
      </c>
      <c r="D72" s="187" t="s">
        <v>114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87" t="s">
        <v>777</v>
      </c>
      <c r="C73" s="187" t="s">
        <v>76</v>
      </c>
      <c r="D73" s="187" t="s">
        <v>78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87" t="s">
        <v>778</v>
      </c>
      <c r="C74" s="187" t="s">
        <v>126</v>
      </c>
      <c r="D74" s="187" t="s">
        <v>41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87" t="s">
        <v>779</v>
      </c>
      <c r="C75" s="187" t="s">
        <v>71</v>
      </c>
      <c r="D75" s="187" t="s">
        <v>106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87" t="s">
        <v>780</v>
      </c>
      <c r="C76" s="187" t="s">
        <v>781</v>
      </c>
      <c r="D76" s="187" t="s">
        <v>132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87" t="s">
        <v>782</v>
      </c>
      <c r="C77" s="187" t="s">
        <v>62</v>
      </c>
      <c r="D77" s="187" t="s">
        <v>783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87" t="s">
        <v>784</v>
      </c>
      <c r="C78" s="187" t="s">
        <v>785</v>
      </c>
      <c r="D78" s="187" t="s">
        <v>42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87" t="s">
        <v>786</v>
      </c>
      <c r="C79" s="187" t="s">
        <v>626</v>
      </c>
      <c r="D79" s="187" t="s">
        <v>42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87" t="s">
        <v>787</v>
      </c>
      <c r="C80" s="187" t="s">
        <v>101</v>
      </c>
      <c r="D80" s="187" t="s">
        <v>731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87" t="s">
        <v>788</v>
      </c>
      <c r="C81" s="187" t="s">
        <v>81</v>
      </c>
      <c r="D81" s="187" t="s">
        <v>11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87" t="s">
        <v>789</v>
      </c>
      <c r="C82" s="187" t="s">
        <v>790</v>
      </c>
      <c r="D82" s="187" t="s">
        <v>72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87" t="s">
        <v>791</v>
      </c>
      <c r="C83" s="187" t="s">
        <v>792</v>
      </c>
      <c r="D83" s="187" t="s">
        <v>56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87" t="s">
        <v>793</v>
      </c>
      <c r="C84" s="187" t="s">
        <v>794</v>
      </c>
      <c r="D84" s="187" t="s">
        <v>180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187" t="s">
        <v>795</v>
      </c>
      <c r="C85" s="187" t="s">
        <v>605</v>
      </c>
      <c r="D85" s="187" t="s">
        <v>91</v>
      </c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187" t="s">
        <v>796</v>
      </c>
      <c r="C86" s="187" t="s">
        <v>797</v>
      </c>
      <c r="D86" s="187" t="s">
        <v>86</v>
      </c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187" t="s">
        <v>798</v>
      </c>
      <c r="C87" s="187" t="s">
        <v>799</v>
      </c>
      <c r="D87" s="187" t="s">
        <v>74</v>
      </c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187" t="s">
        <v>800</v>
      </c>
      <c r="C88" s="187" t="s">
        <v>801</v>
      </c>
      <c r="D88" s="187" t="s">
        <v>83</v>
      </c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187" t="s">
        <v>802</v>
      </c>
      <c r="C89" s="187" t="s">
        <v>68</v>
      </c>
      <c r="D89" s="187" t="s">
        <v>638</v>
      </c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187" t="s">
        <v>803</v>
      </c>
      <c r="C90" s="187" t="s">
        <v>804</v>
      </c>
      <c r="D90" s="187" t="s">
        <v>123</v>
      </c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09"/>
      <c r="D93" s="209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9"/>
      <c r="D96" s="209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9"/>
      <c r="D97" s="209"/>
      <c r="E97" s="209"/>
      <c r="F97" s="209"/>
      <c r="G97" s="209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9"/>
      <c r="D98" s="209"/>
      <c r="E98" s="209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9"/>
      <c r="D99" s="209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CSCĐ20.1</vt:lpstr>
      <vt:lpstr>CSCĐ20.2</vt:lpstr>
      <vt:lpstr>CSSĐ20.3</vt:lpstr>
      <vt:lpstr>TKTT20</vt:lpstr>
      <vt:lpstr>ĐCN 20.1</vt:lpstr>
      <vt:lpstr>ĐCN 20.2</vt:lpstr>
      <vt:lpstr>TBN20.1</vt:lpstr>
      <vt:lpstr>TBN20.2</vt:lpstr>
      <vt:lpstr>TBN20.3</vt:lpstr>
      <vt:lpstr>ĐCN19</vt:lpstr>
      <vt:lpstr>TBN19.1</vt:lpstr>
      <vt:lpstr>TBN19.2</vt:lpstr>
      <vt:lpstr>TKTT19</vt:lpstr>
      <vt:lpstr>Sheet1</vt:lpstr>
      <vt:lpstr>CSCĐ20.1!Print_Titles</vt:lpstr>
      <vt:lpstr>CSCĐ20.2!Print_Titles</vt:lpstr>
      <vt:lpstr>'ĐCN 20.1'!Print_Titles</vt:lpstr>
      <vt:lpstr>'ĐCN 20.2'!Print_Titles</vt:lpstr>
      <vt:lpstr>ĐCN19!Print_Titles</vt:lpstr>
      <vt:lpstr>TBN19.1!Print_Titles</vt:lpstr>
      <vt:lpstr>TBN19.2!Print_Titles</vt:lpstr>
      <vt:lpstr>TBN20.1!Print_Titles</vt:lpstr>
      <vt:lpstr>TBN20.2!Print_Titles</vt:lpstr>
      <vt:lpstr>TBN20.3!Print_Titles</vt:lpstr>
      <vt:lpstr>TKTT19!Print_Titles</vt:lpstr>
      <vt:lpstr>TKTT20!Print_Titles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win7</cp:lastModifiedBy>
  <cp:lastPrinted>2019-02-19T05:38:52Z</cp:lastPrinted>
  <dcterms:created xsi:type="dcterms:W3CDTF">2001-09-21T17:17:00Z</dcterms:created>
  <dcterms:modified xsi:type="dcterms:W3CDTF">2020-10-20T12:09:28Z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