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6" tabRatio="949" activeTab="10"/>
  </bookViews>
  <sheets>
    <sheet name="CKCT20" sheetId="191" r:id="rId1"/>
    <sheet name="CKĐL20.1" sheetId="192" r:id="rId2"/>
    <sheet name="CKĐL 20.2" sheetId="194" r:id="rId3"/>
    <sheet name="CKĐL 20.3" sheetId="195" r:id="rId4"/>
    <sheet name="CKĐL 20.4" sheetId="196" r:id="rId5"/>
    <sheet name="CKCT19.1" sheetId="199" r:id="rId6"/>
    <sheet name="CKCT19.2" sheetId="200" r:id="rId7"/>
    <sheet name="CKĐL19.1" sheetId="201" r:id="rId8"/>
    <sheet name="CKĐL19.2" sheetId="202" r:id="rId9"/>
    <sheet name="CKĐL19.3" sheetId="203" r:id="rId10"/>
    <sheet name="CKĐL19.4" sheetId="204" r:id="rId11"/>
    <sheet name="Sheet1" sheetId="206" r:id="rId12"/>
  </sheets>
  <definedNames>
    <definedName name="_xlnm._FilterDatabase" localSheetId="5" hidden="1">CKCT19.1!$A$8:$AL$64</definedName>
    <definedName name="_xlnm._FilterDatabase" localSheetId="6" hidden="1">CKCT19.2!$A$8:$AL$68</definedName>
    <definedName name="_xlnm._FilterDatabase" localSheetId="0" hidden="1">CKCT20!$A$8:$AL$98</definedName>
    <definedName name="_xlnm._FilterDatabase" localSheetId="2" hidden="1">'CKĐL 20.2'!$A$8:$AL$86</definedName>
    <definedName name="_xlnm._FilterDatabase" localSheetId="3" hidden="1">'CKĐL 20.3'!$A$8:$AL$76</definedName>
    <definedName name="_xlnm._FilterDatabase" localSheetId="4" hidden="1">'CKĐL 20.4'!$A$8:$AL$75</definedName>
    <definedName name="_xlnm._FilterDatabase" localSheetId="7" hidden="1">CKĐL19.1!$A$8:$AL$78</definedName>
    <definedName name="_xlnm._FilterDatabase" localSheetId="8" hidden="1">CKĐL19.2!$A$8:$AL$81</definedName>
    <definedName name="_xlnm._FilterDatabase" localSheetId="9" hidden="1">CKĐL19.3!$A$8:$AL$90</definedName>
    <definedName name="_xlnm._FilterDatabase" localSheetId="10" hidden="1">CKĐL19.4!$A$8:$AL$77</definedName>
    <definedName name="_xlnm._FilterDatabase" localSheetId="1" hidden="1">CKĐL20.1!$A$8:$AL$84</definedName>
    <definedName name="_xlnm.Print_Titles" localSheetId="5">CKCT19.1!$8:$8</definedName>
    <definedName name="_xlnm.Print_Titles" localSheetId="6">CKCT19.2!$8:$8</definedName>
    <definedName name="_xlnm.Print_Titles" localSheetId="0">CKCT20!$8:$8</definedName>
    <definedName name="_xlnm.Print_Titles" localSheetId="2">'CKĐL 20.2'!$8:$8</definedName>
    <definedName name="_xlnm.Print_Titles" localSheetId="3">'CKĐL 20.3'!$8:$8</definedName>
    <definedName name="_xlnm.Print_Titles" localSheetId="4">'CKĐL 20.4'!$8:$8</definedName>
    <definedName name="_xlnm.Print_Titles" localSheetId="7">CKĐL19.1!$8:$8</definedName>
    <definedName name="_xlnm.Print_Titles" localSheetId="8">CKĐL19.2!$8:$8</definedName>
    <definedName name="_xlnm.Print_Titles" localSheetId="9">CKĐL19.3!$8:$8</definedName>
    <definedName name="_xlnm.Print_Titles" localSheetId="10">CKĐL19.4!$8:$8</definedName>
    <definedName name="_xlnm.Print_Titles" localSheetId="1">CKĐL20.1!$8:$8</definedName>
    <definedName name="Z_DC1AF667_86ED_4035_8279_B6038EE7C7B4_.wvu.PrintTitles" localSheetId="5" hidden="1">CKCT19.1!$8:$8</definedName>
    <definedName name="Z_DC1AF667_86ED_4035_8279_B6038EE7C7B4_.wvu.PrintTitles" localSheetId="6" hidden="1">CKCT19.2!$8:$8</definedName>
    <definedName name="Z_DC1AF667_86ED_4035_8279_B6038EE7C7B4_.wvu.PrintTitles" localSheetId="0" hidden="1">CKCT20!$8:$8</definedName>
    <definedName name="Z_DC1AF667_86ED_4035_8279_B6038EE7C7B4_.wvu.PrintTitles" localSheetId="2" hidden="1">'CKĐL 20.2'!$8:$8</definedName>
    <definedName name="Z_DC1AF667_86ED_4035_8279_B6038EE7C7B4_.wvu.PrintTitles" localSheetId="3" hidden="1">'CKĐL 20.3'!$8:$8</definedName>
    <definedName name="Z_DC1AF667_86ED_4035_8279_B6038EE7C7B4_.wvu.PrintTitles" localSheetId="4" hidden="1">'CKĐL 20.4'!$8:$8</definedName>
    <definedName name="Z_DC1AF667_86ED_4035_8279_B6038EE7C7B4_.wvu.PrintTitles" localSheetId="7" hidden="1">CKĐL19.1!$8:$8</definedName>
    <definedName name="Z_DC1AF667_86ED_4035_8279_B6038EE7C7B4_.wvu.PrintTitles" localSheetId="8" hidden="1">CKĐL19.2!$8:$8</definedName>
    <definedName name="Z_DC1AF667_86ED_4035_8279_B6038EE7C7B4_.wvu.PrintTitles" localSheetId="9" hidden="1">CKĐL19.3!$8:$8</definedName>
    <definedName name="Z_DC1AF667_86ED_4035_8279_B6038EE7C7B4_.wvu.PrintTitles" localSheetId="10" hidden="1">CKĐL19.4!$8:$8</definedName>
    <definedName name="Z_DC1AF667_86ED_4035_8279_B6038EE7C7B4_.wvu.PrintTitles" localSheetId="1" hidden="1">CKĐL20.1!$8:$8</definedName>
  </definedNames>
  <calcPr calcId="144525"/>
</workbook>
</file>

<file path=xl/calcChain.xml><?xml version="1.0" encoding="utf-8"?>
<calcChain xmlns="http://schemas.openxmlformats.org/spreadsheetml/2006/main">
  <c r="AJ30" i="194" l="1"/>
  <c r="AK30" i="194" s="1"/>
  <c r="AL30" i="194"/>
  <c r="AJ31" i="194"/>
  <c r="AK31" i="194"/>
  <c r="AL31" i="194"/>
  <c r="AJ32" i="194"/>
  <c r="AK32" i="194" s="1"/>
  <c r="AL32" i="194"/>
  <c r="AJ33" i="194"/>
  <c r="AK33" i="194" s="1"/>
  <c r="AL33" i="194"/>
  <c r="AJ34" i="194"/>
  <c r="AK34" i="194" s="1"/>
  <c r="AL34" i="194"/>
  <c r="AJ35" i="194"/>
  <c r="AK35" i="194"/>
  <c r="AL35" i="194"/>
  <c r="AJ36" i="194"/>
  <c r="AK36" i="194" s="1"/>
  <c r="AL36" i="194"/>
  <c r="AJ66" i="195" l="1"/>
  <c r="AK66" i="195" s="1"/>
  <c r="AJ67" i="195"/>
  <c r="AM67" i="195"/>
  <c r="AJ68" i="195"/>
  <c r="AK68" i="195" s="1"/>
  <c r="AM68" i="195"/>
  <c r="AJ69" i="195"/>
  <c r="AJ70" i="195"/>
  <c r="AK70" i="195" s="1"/>
  <c r="AM70" i="195"/>
  <c r="AJ71" i="195"/>
  <c r="AM71" i="195"/>
  <c r="AJ72" i="195"/>
  <c r="AK72" i="195" s="1"/>
  <c r="AM72" i="195"/>
  <c r="AJ73" i="195"/>
  <c r="AM73" i="195"/>
  <c r="AJ74" i="195"/>
  <c r="AK74" i="195" s="1"/>
  <c r="AL74" i="195" s="1"/>
  <c r="AM74" i="195"/>
  <c r="AJ43" i="191"/>
  <c r="AK43" i="191" s="1"/>
  <c r="AL43" i="191"/>
  <c r="AJ44" i="191"/>
  <c r="AK44" i="191"/>
  <c r="AL44" i="191"/>
  <c r="AJ45" i="191"/>
  <c r="AK45" i="191" s="1"/>
  <c r="AL45" i="191"/>
  <c r="AJ46" i="191"/>
  <c r="AK46" i="191"/>
  <c r="AL46" i="191"/>
  <c r="AJ47" i="191"/>
  <c r="AK47" i="191" s="1"/>
  <c r="AL47" i="191"/>
  <c r="AJ48" i="191"/>
  <c r="AK48" i="191" s="1"/>
  <c r="AL48" i="191"/>
  <c r="AJ49" i="191"/>
  <c r="AK49" i="191" s="1"/>
  <c r="AL49" i="191"/>
  <c r="AJ99" i="191"/>
  <c r="AJ70" i="191"/>
  <c r="AK70" i="191"/>
  <c r="AN70" i="191" s="1"/>
  <c r="AO70" i="191" s="1"/>
  <c r="AL70" i="191"/>
  <c r="AM70" i="191"/>
  <c r="AJ71" i="191"/>
  <c r="AM71" i="191"/>
  <c r="AJ72" i="191"/>
  <c r="AK72" i="191"/>
  <c r="AN72" i="191" s="1"/>
  <c r="AL72" i="191"/>
  <c r="AO72" i="191" s="1"/>
  <c r="AM72" i="191"/>
  <c r="AJ73" i="191"/>
  <c r="AM73" i="191"/>
  <c r="AJ74" i="191"/>
  <c r="AK74" i="191"/>
  <c r="AN74" i="191" s="1"/>
  <c r="AL74" i="191"/>
  <c r="AO74" i="191" s="1"/>
  <c r="AM74" i="191"/>
  <c r="AJ75" i="191"/>
  <c r="AM75" i="191"/>
  <c r="AJ76" i="191"/>
  <c r="AK76" i="191"/>
  <c r="AN76" i="191" s="1"/>
  <c r="AL76" i="191"/>
  <c r="AO76" i="191" s="1"/>
  <c r="AM76" i="191"/>
  <c r="AJ77" i="191"/>
  <c r="AM77" i="191"/>
  <c r="AJ78" i="191"/>
  <c r="AK78" i="191"/>
  <c r="AN78" i="191" s="1"/>
  <c r="AL78" i="191"/>
  <c r="AO78" i="191" s="1"/>
  <c r="AM78" i="191"/>
  <c r="AJ79" i="191"/>
  <c r="AM79" i="191"/>
  <c r="AJ80" i="191"/>
  <c r="AK80" i="191"/>
  <c r="AN80" i="191" s="1"/>
  <c r="AL80" i="191"/>
  <c r="AO80" i="191" s="1"/>
  <c r="AM80" i="191"/>
  <c r="AJ81" i="191"/>
  <c r="AM81" i="191"/>
  <c r="AJ82" i="191"/>
  <c r="AK82" i="191"/>
  <c r="AN82" i="191" s="1"/>
  <c r="AL82" i="191"/>
  <c r="AO82" i="191" s="1"/>
  <c r="AM82" i="191"/>
  <c r="AJ83" i="191"/>
  <c r="AM83" i="191"/>
  <c r="AJ84" i="191"/>
  <c r="AK84" i="191"/>
  <c r="AN84" i="191" s="1"/>
  <c r="AL84" i="191"/>
  <c r="AO84" i="191" s="1"/>
  <c r="AM84" i="191"/>
  <c r="AJ85" i="191"/>
  <c r="AM85" i="191"/>
  <c r="AJ86" i="191"/>
  <c r="AK86" i="191"/>
  <c r="AN86" i="191" s="1"/>
  <c r="AL86" i="191"/>
  <c r="AO86" i="191" s="1"/>
  <c r="AM86" i="191"/>
  <c r="AJ87" i="191"/>
  <c r="AK87" i="191" s="1"/>
  <c r="AM87" i="191"/>
  <c r="AJ88" i="191"/>
  <c r="AK88" i="191"/>
  <c r="AN88" i="191" s="1"/>
  <c r="AL88" i="191"/>
  <c r="AO88" i="191" s="1"/>
  <c r="AM88" i="191"/>
  <c r="AJ89" i="191"/>
  <c r="AM89" i="191"/>
  <c r="AJ90" i="191"/>
  <c r="AK90" i="191"/>
  <c r="AN90" i="191" s="1"/>
  <c r="AL90" i="191"/>
  <c r="AO90" i="191" s="1"/>
  <c r="AM90" i="191"/>
  <c r="AJ91" i="191"/>
  <c r="AK91" i="191" s="1"/>
  <c r="AM91" i="191"/>
  <c r="AJ92" i="191"/>
  <c r="AK92" i="191"/>
  <c r="AN92" i="191" s="1"/>
  <c r="AL92" i="191"/>
  <c r="AO92" i="191" s="1"/>
  <c r="AM92" i="191"/>
  <c r="AJ93" i="191"/>
  <c r="AM93" i="191"/>
  <c r="AJ94" i="191"/>
  <c r="AK94" i="191"/>
  <c r="AN94" i="191" s="1"/>
  <c r="AL94" i="191"/>
  <c r="AO94" i="191" s="1"/>
  <c r="AM94" i="191"/>
  <c r="AJ95" i="191"/>
  <c r="AM95" i="191"/>
  <c r="AJ96" i="191"/>
  <c r="AK96" i="191"/>
  <c r="AN96" i="191" s="1"/>
  <c r="AL96" i="191"/>
  <c r="AO96" i="191" s="1"/>
  <c r="AM96" i="191"/>
  <c r="AJ97" i="191"/>
  <c r="AM97" i="191"/>
  <c r="AJ98" i="191"/>
  <c r="AK98" i="191"/>
  <c r="AN98" i="191" s="1"/>
  <c r="AL98" i="191"/>
  <c r="AO98" i="191" s="1"/>
  <c r="AM98" i="191"/>
  <c r="AM67" i="191"/>
  <c r="AM68" i="191"/>
  <c r="AM69" i="191"/>
  <c r="AL67" i="195" l="1"/>
  <c r="AO68" i="195" s="1"/>
  <c r="AL68" i="195"/>
  <c r="AN69" i="195" s="1"/>
  <c r="AL72" i="195"/>
  <c r="AN73" i="195"/>
  <c r="AL70" i="195"/>
  <c r="AL71" i="195"/>
  <c r="AN67" i="195"/>
  <c r="AL66" i="195"/>
  <c r="AK73" i="195"/>
  <c r="AL73" i="195" s="1"/>
  <c r="AO74" i="195" s="1"/>
  <c r="AK71" i="195"/>
  <c r="AK69" i="195"/>
  <c r="AL69" i="195" s="1"/>
  <c r="AK67" i="195"/>
  <c r="AM66" i="195"/>
  <c r="AN72" i="195"/>
  <c r="AO73" i="195" s="1"/>
  <c r="AL97" i="191"/>
  <c r="AL83" i="191"/>
  <c r="AL79" i="191"/>
  <c r="AL71" i="191"/>
  <c r="AL77" i="191"/>
  <c r="AN97" i="191"/>
  <c r="AL91" i="191"/>
  <c r="AN91" i="191" s="1"/>
  <c r="AO91" i="191" s="1"/>
  <c r="AL87" i="191"/>
  <c r="AN87" i="191" s="1"/>
  <c r="AO97" i="191"/>
  <c r="AK97" i="191"/>
  <c r="AK95" i="191"/>
  <c r="AL95" i="191" s="1"/>
  <c r="AN95" i="191" s="1"/>
  <c r="AK93" i="191"/>
  <c r="AL93" i="191" s="1"/>
  <c r="AK89" i="191"/>
  <c r="AL89" i="191" s="1"/>
  <c r="AK85" i="191"/>
  <c r="AK83" i="191"/>
  <c r="AK81" i="191"/>
  <c r="AK79" i="191"/>
  <c r="AK77" i="191"/>
  <c r="AK75" i="191"/>
  <c r="AK73" i="191"/>
  <c r="AK71" i="191"/>
  <c r="AN74" i="195" l="1"/>
  <c r="AN71" i="195"/>
  <c r="AO72" i="195" s="1"/>
  <c r="AN68" i="195"/>
  <c r="AO69" i="195" s="1"/>
  <c r="AO77" i="191"/>
  <c r="AO93" i="191"/>
  <c r="AN93" i="191"/>
  <c r="AN81" i="191"/>
  <c r="AL81" i="191"/>
  <c r="AL73" i="191"/>
  <c r="AN73" i="191" s="1"/>
  <c r="AO73" i="191" s="1"/>
  <c r="AL85" i="191"/>
  <c r="AN85" i="191" s="1"/>
  <c r="AO81" i="191"/>
  <c r="AO95" i="191"/>
  <c r="AN71" i="191"/>
  <c r="AO71" i="191" s="1"/>
  <c r="AN79" i="191"/>
  <c r="AO79" i="191" s="1"/>
  <c r="AN83" i="191"/>
  <c r="AO83" i="191" s="1"/>
  <c r="AO87" i="191"/>
  <c r="AL75" i="191"/>
  <c r="AN89" i="191"/>
  <c r="AO89" i="191" s="1"/>
  <c r="AN77" i="191"/>
  <c r="AN75" i="191" l="1"/>
  <c r="AO75" i="191" s="1"/>
  <c r="AO85" i="191"/>
  <c r="AJ85" i="203" l="1"/>
  <c r="AM85" i="203" s="1"/>
  <c r="AK85" i="203"/>
  <c r="AN85" i="203" s="1"/>
  <c r="AL85" i="203"/>
  <c r="AO85" i="203" s="1"/>
  <c r="AJ86" i="203"/>
  <c r="AJ87" i="203"/>
  <c r="AM87" i="203" s="1"/>
  <c r="AK87" i="203"/>
  <c r="AN87" i="203" s="1"/>
  <c r="AL87" i="203"/>
  <c r="AJ88" i="203"/>
  <c r="AJ89" i="203"/>
  <c r="AM89" i="203" s="1"/>
  <c r="AK89" i="203"/>
  <c r="AN89" i="203" s="1"/>
  <c r="AL89" i="203"/>
  <c r="AO89" i="203" s="1"/>
  <c r="AJ90" i="203"/>
  <c r="AJ36" i="203"/>
  <c r="AK36" i="203"/>
  <c r="AL36" i="203"/>
  <c r="AJ37" i="203"/>
  <c r="AK37" i="203"/>
  <c r="AL37" i="203"/>
  <c r="AJ38" i="203"/>
  <c r="AK38" i="203" s="1"/>
  <c r="AL38" i="203"/>
  <c r="AJ39" i="203"/>
  <c r="AK39" i="203"/>
  <c r="AL39" i="203"/>
  <c r="AJ40" i="203"/>
  <c r="AK40" i="203"/>
  <c r="AL40" i="203"/>
  <c r="AJ41" i="203"/>
  <c r="AK41" i="203" s="1"/>
  <c r="AL41" i="203"/>
  <c r="AJ42" i="203"/>
  <c r="AK42" i="203" s="1"/>
  <c r="AL42" i="203"/>
  <c r="AJ43" i="203"/>
  <c r="AK43" i="203" s="1"/>
  <c r="AL43" i="203"/>
  <c r="AJ44" i="203"/>
  <c r="AK44" i="203"/>
  <c r="AL44" i="203"/>
  <c r="AJ45" i="203"/>
  <c r="AK45" i="203"/>
  <c r="AL45" i="203"/>
  <c r="AJ46" i="203"/>
  <c r="AK46" i="203" s="1"/>
  <c r="AL46" i="203"/>
  <c r="AJ47" i="203"/>
  <c r="AK47" i="203"/>
  <c r="AL47" i="203"/>
  <c r="AJ48" i="203"/>
  <c r="AK48" i="203"/>
  <c r="AL48" i="203"/>
  <c r="AJ49" i="203"/>
  <c r="AK49" i="203"/>
  <c r="AL49" i="203"/>
  <c r="AJ50" i="203"/>
  <c r="AK50" i="203" s="1"/>
  <c r="AL50" i="203"/>
  <c r="AJ51" i="203"/>
  <c r="AK51" i="203"/>
  <c r="AL51" i="203"/>
  <c r="AJ52" i="203"/>
  <c r="AK52" i="203"/>
  <c r="AL52" i="203"/>
  <c r="AJ53" i="203"/>
  <c r="AK53" i="203" s="1"/>
  <c r="AL53" i="203"/>
  <c r="AO87" i="203" l="1"/>
  <c r="AK90" i="203"/>
  <c r="AL90" i="203" s="1"/>
  <c r="AK88" i="203"/>
  <c r="AK86" i="203"/>
  <c r="AL86" i="203" l="1"/>
  <c r="AN90" i="203"/>
  <c r="AM86" i="203"/>
  <c r="AN86" i="203" s="1"/>
  <c r="AO90" i="203"/>
  <c r="AM90" i="203"/>
  <c r="AL88" i="203"/>
  <c r="AO86" i="203" l="1"/>
  <c r="AM88" i="203"/>
  <c r="AN88" i="203" s="1"/>
  <c r="AO88" i="203" l="1"/>
  <c r="AJ30" i="196" l="1"/>
  <c r="AK30" i="196"/>
  <c r="AL30" i="196"/>
  <c r="AJ31" i="196"/>
  <c r="AK31" i="196"/>
  <c r="AL31" i="196"/>
  <c r="AJ32" i="196"/>
  <c r="AK32" i="196" s="1"/>
  <c r="AL32" i="196"/>
  <c r="AJ33" i="196"/>
  <c r="AK33" i="196" s="1"/>
  <c r="AL33" i="196"/>
  <c r="AJ34" i="196"/>
  <c r="AK34" i="196"/>
  <c r="AL34" i="196"/>
  <c r="AJ35" i="196"/>
  <c r="AK35" i="196"/>
  <c r="AL35" i="196"/>
  <c r="AJ36" i="196"/>
  <c r="AK36" i="196" s="1"/>
  <c r="AL36" i="196"/>
  <c r="AJ60" i="195"/>
  <c r="AK60" i="195" s="1"/>
  <c r="AJ61" i="195"/>
  <c r="AK61" i="195" s="1"/>
  <c r="AL61" i="195" s="1"/>
  <c r="AJ62" i="195"/>
  <c r="AK62" i="195" s="1"/>
  <c r="AJ63" i="195"/>
  <c r="AK63" i="195" s="1"/>
  <c r="AJ64" i="195"/>
  <c r="AK64" i="195" s="1"/>
  <c r="AM75" i="195"/>
  <c r="AM76" i="195"/>
  <c r="AM77" i="195"/>
  <c r="AJ16" i="195"/>
  <c r="AK16" i="195" s="1"/>
  <c r="AL16" i="195"/>
  <c r="AJ17" i="195"/>
  <c r="AK17" i="195" s="1"/>
  <c r="AL17" i="195"/>
  <c r="AJ18" i="195"/>
  <c r="AK18" i="195" s="1"/>
  <c r="AL18" i="195"/>
  <c r="AJ19" i="195"/>
  <c r="AK19" i="195" s="1"/>
  <c r="AL19" i="195"/>
  <c r="AJ20" i="195"/>
  <c r="AK20" i="195" s="1"/>
  <c r="AL20" i="195"/>
  <c r="AJ21" i="195"/>
  <c r="AK21" i="195" s="1"/>
  <c r="AL21" i="195"/>
  <c r="AJ22" i="195"/>
  <c r="AK22" i="195" s="1"/>
  <c r="AL22" i="195"/>
  <c r="AJ23" i="195"/>
  <c r="AK23" i="195" s="1"/>
  <c r="AL23" i="195"/>
  <c r="AJ24" i="195"/>
  <c r="AK24" i="195" s="1"/>
  <c r="AL24" i="195"/>
  <c r="AM85" i="192"/>
  <c r="AO85" i="192" s="1"/>
  <c r="AN85" i="192"/>
  <c r="AM63" i="192"/>
  <c r="AO63" i="192" s="1"/>
  <c r="AN63" i="192"/>
  <c r="AM64" i="192"/>
  <c r="AN64" i="192"/>
  <c r="AO64" i="192"/>
  <c r="AM65" i="192"/>
  <c r="AN65" i="192" s="1"/>
  <c r="AO65" i="192" s="1"/>
  <c r="AM66" i="192"/>
  <c r="AN66" i="192" s="1"/>
  <c r="AM67" i="192"/>
  <c r="AO67" i="192" s="1"/>
  <c r="AN67" i="192"/>
  <c r="AM68" i="192"/>
  <c r="AN68" i="192"/>
  <c r="AO68" i="192"/>
  <c r="AM69" i="192"/>
  <c r="AN69" i="192"/>
  <c r="AO69" i="192"/>
  <c r="AM70" i="192"/>
  <c r="AN70" i="192" s="1"/>
  <c r="AM71" i="192"/>
  <c r="AO71" i="192" s="1"/>
  <c r="AN71" i="192"/>
  <c r="AM72" i="192"/>
  <c r="AN72" i="192"/>
  <c r="AO72" i="192"/>
  <c r="AM73" i="192"/>
  <c r="AN73" i="192"/>
  <c r="AO73" i="192"/>
  <c r="AM74" i="192"/>
  <c r="AN74" i="192" s="1"/>
  <c r="AM75" i="192"/>
  <c r="AO75" i="192" s="1"/>
  <c r="AN75" i="192"/>
  <c r="AM76" i="192"/>
  <c r="AN76" i="192"/>
  <c r="AO76" i="192"/>
  <c r="AM77" i="192"/>
  <c r="AN77" i="192"/>
  <c r="AO77" i="192"/>
  <c r="AM78" i="192"/>
  <c r="AN78" i="192" s="1"/>
  <c r="AM79" i="192"/>
  <c r="AO79" i="192" s="1"/>
  <c r="AN79" i="192"/>
  <c r="AM80" i="192"/>
  <c r="AN80" i="192"/>
  <c r="AO80" i="192"/>
  <c r="AM81" i="192"/>
  <c r="AN81" i="192"/>
  <c r="AO81" i="192"/>
  <c r="AM82" i="192"/>
  <c r="AN82" i="192" s="1"/>
  <c r="AM83" i="192"/>
  <c r="AO83" i="192" s="1"/>
  <c r="AN83" i="192"/>
  <c r="AM84" i="192"/>
  <c r="AN84" i="192"/>
  <c r="AO84" i="192"/>
  <c r="AJ62" i="192"/>
  <c r="AK62" i="192" s="1"/>
  <c r="AJ63" i="192"/>
  <c r="AK63" i="192" s="1"/>
  <c r="AJ64" i="192"/>
  <c r="AK64" i="192" s="1"/>
  <c r="AJ65" i="192"/>
  <c r="AK65" i="192" s="1"/>
  <c r="AJ66" i="192"/>
  <c r="AK66" i="192" s="1"/>
  <c r="AJ67" i="192"/>
  <c r="AK67" i="192" s="1"/>
  <c r="AJ68" i="192"/>
  <c r="AK68" i="192" s="1"/>
  <c r="AJ69" i="192"/>
  <c r="AK69" i="192" s="1"/>
  <c r="AJ70" i="192"/>
  <c r="AK70" i="192" s="1"/>
  <c r="AJ71" i="192"/>
  <c r="AK71" i="192" s="1"/>
  <c r="AJ72" i="192"/>
  <c r="AK72" i="192" s="1"/>
  <c r="AJ73" i="192"/>
  <c r="AK73" i="192" s="1"/>
  <c r="AJ74" i="192"/>
  <c r="AK74" i="192" s="1"/>
  <c r="AJ75" i="192"/>
  <c r="AK75" i="192" s="1"/>
  <c r="AJ76" i="192"/>
  <c r="AK76" i="192" s="1"/>
  <c r="AJ77" i="192"/>
  <c r="AK77" i="192" s="1"/>
  <c r="AJ34" i="192"/>
  <c r="AK34" i="192"/>
  <c r="AL34" i="192"/>
  <c r="AJ35" i="192"/>
  <c r="AK35" i="192"/>
  <c r="AL35" i="192"/>
  <c r="AJ36" i="192"/>
  <c r="AK36" i="192" s="1"/>
  <c r="AL36" i="192"/>
  <c r="AJ37" i="192"/>
  <c r="AK37" i="192" s="1"/>
  <c r="AL37" i="192"/>
  <c r="AJ38" i="192"/>
  <c r="AK38" i="192" s="1"/>
  <c r="AL38" i="192"/>
  <c r="AJ39" i="192"/>
  <c r="AK39" i="192" s="1"/>
  <c r="AL39" i="192"/>
  <c r="AJ30" i="191"/>
  <c r="AK30" i="191" s="1"/>
  <c r="AL30" i="191"/>
  <c r="AJ31" i="191"/>
  <c r="AK31" i="191" s="1"/>
  <c r="AL31" i="191"/>
  <c r="AJ32" i="191"/>
  <c r="AK32" i="191" s="1"/>
  <c r="AL32" i="191"/>
  <c r="AJ33" i="191"/>
  <c r="AK33" i="191" s="1"/>
  <c r="AL33" i="191"/>
  <c r="AJ34" i="191"/>
  <c r="AK34" i="191" s="1"/>
  <c r="AL34" i="191"/>
  <c r="AJ35" i="191"/>
  <c r="AK35" i="191" s="1"/>
  <c r="AL35" i="191"/>
  <c r="AJ36" i="191"/>
  <c r="AK36" i="191" s="1"/>
  <c r="AL36" i="191"/>
  <c r="AJ37" i="191"/>
  <c r="AK37" i="191" s="1"/>
  <c r="AL37" i="191"/>
  <c r="AJ38" i="191"/>
  <c r="AK38" i="191" s="1"/>
  <c r="AL38" i="191"/>
  <c r="AJ39" i="191"/>
  <c r="AK39" i="191" s="1"/>
  <c r="AL39" i="191"/>
  <c r="AJ40" i="191"/>
  <c r="AK40" i="191" s="1"/>
  <c r="AL40" i="191"/>
  <c r="AJ41" i="191"/>
  <c r="AK41" i="191" s="1"/>
  <c r="AL41" i="191"/>
  <c r="AJ42" i="191"/>
  <c r="AK42" i="191" s="1"/>
  <c r="AL42" i="191"/>
  <c r="AJ50" i="191"/>
  <c r="AK50" i="191" s="1"/>
  <c r="AL50" i="191"/>
  <c r="AJ51" i="191"/>
  <c r="AK51" i="191" s="1"/>
  <c r="AL51" i="191"/>
  <c r="AL62" i="195" l="1"/>
  <c r="AM54" i="195" s="1"/>
  <c r="AM53" i="195"/>
  <c r="AL63" i="195"/>
  <c r="AM55" i="195" s="1"/>
  <c r="AL64" i="195"/>
  <c r="AL60" i="195"/>
  <c r="AM52" i="195" s="1"/>
  <c r="AO82" i="192"/>
  <c r="AO78" i="192"/>
  <c r="AO74" i="192"/>
  <c r="AO70" i="192"/>
  <c r="AO66" i="192"/>
  <c r="AL77" i="192"/>
  <c r="AL75" i="192"/>
  <c r="AL73" i="192"/>
  <c r="AL71" i="192"/>
  <c r="AL69" i="192"/>
  <c r="AL67" i="192"/>
  <c r="AL65" i="192"/>
  <c r="AL63" i="192"/>
  <c r="AL76" i="192"/>
  <c r="AL74" i="192"/>
  <c r="AL72" i="192"/>
  <c r="AL70" i="192"/>
  <c r="AL68" i="192"/>
  <c r="AL66" i="192"/>
  <c r="AL64" i="192"/>
  <c r="AL62" i="192"/>
  <c r="AM56" i="195" l="1"/>
  <c r="AJ45" i="201"/>
  <c r="AJ77" i="204" l="1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J46" i="200"/>
  <c r="AJ45" i="200"/>
  <c r="AJ44" i="200"/>
  <c r="AJ43" i="200"/>
  <c r="AJ42" i="200"/>
  <c r="AJ41" i="200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64" i="199"/>
  <c r="AJ63" i="199"/>
  <c r="AJ62" i="199"/>
  <c r="AJ61" i="199"/>
  <c r="AJ60" i="199"/>
  <c r="AJ59" i="199"/>
  <c r="AJ58" i="199"/>
  <c r="AJ57" i="199"/>
  <c r="AJ56" i="199"/>
  <c r="AJ55" i="199"/>
  <c r="AJ54" i="199"/>
  <c r="AJ53" i="199"/>
  <c r="AJ52" i="199"/>
  <c r="AJ51" i="199"/>
  <c r="AJ50" i="199"/>
  <c r="AJ49" i="199"/>
  <c r="AJ48" i="199"/>
  <c r="AJ47" i="199"/>
  <c r="AJ46" i="199"/>
  <c r="AJ45" i="199"/>
  <c r="AK45" i="199" s="1"/>
  <c r="AJ44" i="199"/>
  <c r="AK44" i="199" s="1"/>
  <c r="AJ43" i="199"/>
  <c r="AK43" i="199" s="1"/>
  <c r="AJ42" i="199"/>
  <c r="AK42" i="199" s="1"/>
  <c r="AJ41" i="199"/>
  <c r="AK41" i="199" s="1"/>
  <c r="AJ40" i="199"/>
  <c r="AK40" i="199" s="1"/>
  <c r="AK39" i="199"/>
  <c r="AJ39" i="199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37" i="200" l="1"/>
  <c r="AJ41" i="201"/>
  <c r="AJ82" i="202"/>
  <c r="AJ69" i="200"/>
  <c r="AL41" i="201"/>
  <c r="AL44" i="202"/>
  <c r="AJ65" i="199"/>
  <c r="AJ79" i="201"/>
  <c r="AJ44" i="202"/>
  <c r="AJ78" i="204"/>
  <c r="AJ91" i="203"/>
  <c r="AJ35" i="199"/>
  <c r="AL35" i="199"/>
  <c r="AJ37" i="200"/>
  <c r="AL54" i="203"/>
  <c r="AJ54" i="203"/>
  <c r="AJ43" i="204"/>
  <c r="AL43" i="204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37" i="200" s="1"/>
  <c r="AK41" i="200"/>
  <c r="AL41" i="200" s="1"/>
  <c r="AK42" i="200"/>
  <c r="AL42" i="200" s="1"/>
  <c r="AK43" i="200"/>
  <c r="AK44" i="200"/>
  <c r="AL44" i="200" s="1"/>
  <c r="AK45" i="200"/>
  <c r="AL45" i="200" s="1"/>
  <c r="AM45" i="200" s="1"/>
  <c r="AK46" i="200"/>
  <c r="AL46" i="200" s="1"/>
  <c r="AK47" i="200"/>
  <c r="AL43" i="200"/>
  <c r="AM43" i="200" s="1"/>
  <c r="AL47" i="200"/>
  <c r="AK48" i="200"/>
  <c r="AK49" i="200"/>
  <c r="AK50" i="200"/>
  <c r="AK51" i="200"/>
  <c r="AK52" i="200"/>
  <c r="AK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L39" i="199"/>
  <c r="AL40" i="199"/>
  <c r="AL41" i="199"/>
  <c r="AL42" i="199"/>
  <c r="AL43" i="199"/>
  <c r="AM43" i="199" s="1"/>
  <c r="AL44" i="199"/>
  <c r="AM44" i="199" s="1"/>
  <c r="AL45" i="199"/>
  <c r="AM45" i="199" s="1"/>
  <c r="AK9" i="199"/>
  <c r="AK35" i="199" s="1"/>
  <c r="AM39" i="199"/>
  <c r="AM40" i="199"/>
  <c r="AM41" i="199"/>
  <c r="AM42" i="199"/>
  <c r="AK46" i="199"/>
  <c r="AL46" i="199"/>
  <c r="AK47" i="199"/>
  <c r="AK48" i="199"/>
  <c r="AK49" i="199"/>
  <c r="AK50" i="199"/>
  <c r="AK51" i="199"/>
  <c r="AK52" i="199"/>
  <c r="AK53" i="199"/>
  <c r="AK54" i="199"/>
  <c r="AK55" i="199"/>
  <c r="AK56" i="199"/>
  <c r="AK57" i="199"/>
  <c r="AK58" i="199"/>
  <c r="AK59" i="199"/>
  <c r="AK60" i="199"/>
  <c r="AK61" i="199"/>
  <c r="AK62" i="199"/>
  <c r="AK63" i="199"/>
  <c r="AK64" i="199"/>
  <c r="AJ27" i="191"/>
  <c r="AK27" i="191" s="1"/>
  <c r="AL27" i="191"/>
  <c r="AJ75" i="196"/>
  <c r="AK75" i="196" s="1"/>
  <c r="AJ74" i="196"/>
  <c r="AJ73" i="196"/>
  <c r="AK73" i="196" s="1"/>
  <c r="AJ72" i="196"/>
  <c r="AJ71" i="196"/>
  <c r="AK71" i="196" s="1"/>
  <c r="AJ70" i="196"/>
  <c r="AJ69" i="196"/>
  <c r="AK69" i="196" s="1"/>
  <c r="AL69" i="196" s="1"/>
  <c r="AJ68" i="196"/>
  <c r="AJ67" i="196"/>
  <c r="AJ66" i="196"/>
  <c r="AJ65" i="196"/>
  <c r="AJ64" i="196"/>
  <c r="AJ63" i="196"/>
  <c r="AJ62" i="196"/>
  <c r="AJ61" i="196"/>
  <c r="AJ60" i="196"/>
  <c r="AJ59" i="196"/>
  <c r="AJ58" i="196"/>
  <c r="AJ57" i="196"/>
  <c r="AK57" i="196" s="1"/>
  <c r="AL57" i="196" s="1"/>
  <c r="AJ56" i="196"/>
  <c r="AJ55" i="196"/>
  <c r="AJ54" i="196"/>
  <c r="AJ53" i="196"/>
  <c r="AJ52" i="196"/>
  <c r="AJ51" i="196"/>
  <c r="AJ50" i="196"/>
  <c r="AJ49" i="196"/>
  <c r="AJ48" i="196"/>
  <c r="AL43" i="196"/>
  <c r="AJ43" i="196"/>
  <c r="AK43" i="196" s="1"/>
  <c r="AL42" i="196"/>
  <c r="AJ42" i="196"/>
  <c r="AK42" i="196" s="1"/>
  <c r="AL41" i="196"/>
  <c r="AJ41" i="196"/>
  <c r="AK41" i="196" s="1"/>
  <c r="AL40" i="196"/>
  <c r="AJ40" i="196"/>
  <c r="AK40" i="196" s="1"/>
  <c r="AL39" i="196"/>
  <c r="AJ39" i="196"/>
  <c r="AK39" i="196" s="1"/>
  <c r="AL38" i="196"/>
  <c r="AJ38" i="196"/>
  <c r="AK38" i="196" s="1"/>
  <c r="AL37" i="196"/>
  <c r="AJ37" i="196"/>
  <c r="AK37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6" i="195"/>
  <c r="AJ75" i="195"/>
  <c r="AJ65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L39" i="195"/>
  <c r="AJ39" i="195"/>
  <c r="AK39" i="195" s="1"/>
  <c r="AL38" i="195"/>
  <c r="AJ38" i="195"/>
  <c r="AK38" i="195" s="1"/>
  <c r="AL37" i="195"/>
  <c r="AJ37" i="195"/>
  <c r="AK37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86" i="194"/>
  <c r="AK86" i="194" s="1"/>
  <c r="AJ85" i="194"/>
  <c r="AJ84" i="194"/>
  <c r="AK84" i="194" s="1"/>
  <c r="AJ83" i="194"/>
  <c r="AJ82" i="194"/>
  <c r="AK82" i="194" s="1"/>
  <c r="AJ81" i="194"/>
  <c r="AJ80" i="194"/>
  <c r="AK80" i="194" s="1"/>
  <c r="AJ79" i="194"/>
  <c r="AJ78" i="194"/>
  <c r="AK78" i="194" s="1"/>
  <c r="AJ73" i="194"/>
  <c r="AJ72" i="194"/>
  <c r="AK72" i="194" s="1"/>
  <c r="AJ71" i="194"/>
  <c r="AJ70" i="194"/>
  <c r="AK70" i="194" s="1"/>
  <c r="AL70" i="194" s="1"/>
  <c r="AJ69" i="194"/>
  <c r="AJ68" i="194"/>
  <c r="AK68" i="194" s="1"/>
  <c r="AL68" i="194" s="1"/>
  <c r="AJ67" i="194"/>
  <c r="AJ66" i="194"/>
  <c r="AK66" i="194" s="1"/>
  <c r="AL66" i="194" s="1"/>
  <c r="AJ65" i="194"/>
  <c r="AJ64" i="194"/>
  <c r="AK64" i="194" s="1"/>
  <c r="AJ63" i="194"/>
  <c r="AJ62" i="194"/>
  <c r="AK62" i="194" s="1"/>
  <c r="AL62" i="194" s="1"/>
  <c r="AJ61" i="194"/>
  <c r="AJ60" i="194"/>
  <c r="AK60" i="194" s="1"/>
  <c r="AJ59" i="194"/>
  <c r="AJ58" i="194"/>
  <c r="AK58" i="194" s="1"/>
  <c r="AL58" i="194" s="1"/>
  <c r="AJ57" i="194"/>
  <c r="AJ56" i="194"/>
  <c r="AK56" i="194" s="1"/>
  <c r="AJ55" i="194"/>
  <c r="AJ54" i="194"/>
  <c r="AK54" i="194" s="1"/>
  <c r="AJ53" i="194"/>
  <c r="AJ52" i="194"/>
  <c r="AK52" i="194" s="1"/>
  <c r="AJ51" i="194"/>
  <c r="AJ50" i="194"/>
  <c r="AK50" i="194" s="1"/>
  <c r="AJ49" i="194"/>
  <c r="AL44" i="194"/>
  <c r="AJ44" i="194"/>
  <c r="AK44" i="194" s="1"/>
  <c r="AL43" i="194"/>
  <c r="AJ43" i="194"/>
  <c r="AK43" i="194" s="1"/>
  <c r="AL42" i="194"/>
  <c r="AJ42" i="194"/>
  <c r="AK42" i="194" s="1"/>
  <c r="AL41" i="194"/>
  <c r="AJ41" i="194"/>
  <c r="AK41" i="194" s="1"/>
  <c r="AL40" i="194"/>
  <c r="AJ40" i="194"/>
  <c r="AK40" i="194" s="1"/>
  <c r="AL39" i="194"/>
  <c r="AJ39" i="194"/>
  <c r="AK39" i="194" s="1"/>
  <c r="AL38" i="194"/>
  <c r="AJ38" i="194"/>
  <c r="AK38" i="194" s="1"/>
  <c r="AL37" i="194"/>
  <c r="AJ37" i="194"/>
  <c r="AK37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84" i="192"/>
  <c r="AJ83" i="192"/>
  <c r="AK83" i="192" s="1"/>
  <c r="AJ82" i="192"/>
  <c r="AK82" i="192" s="1"/>
  <c r="AJ81" i="192"/>
  <c r="AK81" i="192" s="1"/>
  <c r="AJ80" i="192"/>
  <c r="AK80" i="192" s="1"/>
  <c r="AJ79" i="192"/>
  <c r="AK79" i="192" s="1"/>
  <c r="AJ78" i="192"/>
  <c r="AK78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L45" i="192"/>
  <c r="AJ45" i="192"/>
  <c r="AK45" i="192" s="1"/>
  <c r="AL44" i="192"/>
  <c r="AJ44" i="192"/>
  <c r="AK44" i="192" s="1"/>
  <c r="AL43" i="192"/>
  <c r="AJ43" i="192"/>
  <c r="AK43" i="192" s="1"/>
  <c r="AL42" i="192"/>
  <c r="AJ42" i="192"/>
  <c r="AK42" i="192" s="1"/>
  <c r="AL41" i="192"/>
  <c r="AJ41" i="192"/>
  <c r="AK41" i="192" s="1"/>
  <c r="AL40" i="192"/>
  <c r="AJ40" i="192"/>
  <c r="AK40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M61" i="191"/>
  <c r="AJ69" i="191"/>
  <c r="AJ68" i="191"/>
  <c r="AJ67" i="191"/>
  <c r="AK67" i="191" s="1"/>
  <c r="AJ66" i="191"/>
  <c r="AK66" i="191" s="1"/>
  <c r="AL66" i="191" s="1"/>
  <c r="AM57" i="191" s="1"/>
  <c r="AJ65" i="191"/>
  <c r="AJ64" i="191"/>
  <c r="AJ63" i="191"/>
  <c r="AJ62" i="191"/>
  <c r="AK62" i="191" s="1"/>
  <c r="AL62" i="191" s="1"/>
  <c r="AJ61" i="191"/>
  <c r="AJ60" i="191"/>
  <c r="AJ59" i="191"/>
  <c r="AK59" i="191" s="1"/>
  <c r="AJ58" i="191"/>
  <c r="AK58" i="191" s="1"/>
  <c r="AL58" i="191" s="1"/>
  <c r="AJ57" i="191"/>
  <c r="AJ56" i="191"/>
  <c r="AK56" i="191" s="1"/>
  <c r="AL56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8" i="196"/>
  <c r="AK49" i="196"/>
  <c r="AK50" i="196"/>
  <c r="AK51" i="196"/>
  <c r="AK52" i="196"/>
  <c r="AK54" i="196"/>
  <c r="AK56" i="196"/>
  <c r="AK58" i="196"/>
  <c r="AL58" i="196" s="1"/>
  <c r="AK60" i="196"/>
  <c r="AL60" i="196" s="1"/>
  <c r="AM53" i="196" s="1"/>
  <c r="AK62" i="196"/>
  <c r="AL62" i="196" s="1"/>
  <c r="AK64" i="196"/>
  <c r="AK66" i="196"/>
  <c r="AL66" i="196" s="1"/>
  <c r="AK68" i="196"/>
  <c r="AL68" i="196" s="1"/>
  <c r="AM61" i="196" s="1"/>
  <c r="AK70" i="196"/>
  <c r="AL70" i="196" s="1"/>
  <c r="AK72" i="196"/>
  <c r="AL72" i="196" s="1"/>
  <c r="AM65" i="196" s="1"/>
  <c r="AK74" i="196"/>
  <c r="AL48" i="196"/>
  <c r="AL50" i="196"/>
  <c r="AL52" i="196"/>
  <c r="AL54" i="196"/>
  <c r="AL56" i="196"/>
  <c r="AM49" i="196" s="1"/>
  <c r="AK57" i="191"/>
  <c r="AL57" i="191" s="1"/>
  <c r="AK61" i="191"/>
  <c r="AL61" i="191" s="1"/>
  <c r="AK60" i="191"/>
  <c r="AL60" i="191" s="1"/>
  <c r="AK63" i="191"/>
  <c r="AK64" i="191"/>
  <c r="AL64" i="191" s="1"/>
  <c r="AK65" i="191"/>
  <c r="AK68" i="191"/>
  <c r="AL68" i="191" s="1"/>
  <c r="AK69" i="191"/>
  <c r="AM63" i="191"/>
  <c r="AM65" i="191"/>
  <c r="AK99" i="191"/>
  <c r="AL52" i="192"/>
  <c r="AL55" i="192"/>
  <c r="AL59" i="192"/>
  <c r="AM53" i="192" s="1"/>
  <c r="AL79" i="192"/>
  <c r="AM57" i="192" s="1"/>
  <c r="AL83" i="192"/>
  <c r="AK49" i="194"/>
  <c r="AK51" i="194"/>
  <c r="AK53" i="194"/>
  <c r="AL53" i="194" s="1"/>
  <c r="AK55" i="194"/>
  <c r="AL55" i="194" s="1"/>
  <c r="AL51" i="194"/>
  <c r="AK57" i="194"/>
  <c r="AL57" i="194" s="1"/>
  <c r="AK59" i="194"/>
  <c r="AL59" i="194" s="1"/>
  <c r="AK61" i="194"/>
  <c r="AL61" i="194" s="1"/>
  <c r="AK63" i="194"/>
  <c r="AL63" i="194" s="1"/>
  <c r="AK65" i="194"/>
  <c r="AL65" i="194" s="1"/>
  <c r="AK67" i="194"/>
  <c r="AL67" i="194" s="1"/>
  <c r="AK69" i="194"/>
  <c r="AL69" i="194" s="1"/>
  <c r="AM62" i="194" s="1"/>
  <c r="AK71" i="194"/>
  <c r="AL71" i="194" s="1"/>
  <c r="AK73" i="194"/>
  <c r="AL78" i="194"/>
  <c r="AK79" i="194"/>
  <c r="AL79" i="194" s="1"/>
  <c r="AM68" i="194" s="1"/>
  <c r="AK81" i="194"/>
  <c r="AL82" i="194"/>
  <c r="AK83" i="194"/>
  <c r="AL83" i="194" s="1"/>
  <c r="AK85" i="194"/>
  <c r="AL85" i="194" s="1"/>
  <c r="AL86" i="194"/>
  <c r="AM61" i="192"/>
  <c r="AL81" i="194"/>
  <c r="AM70" i="194" s="1"/>
  <c r="AK76" i="195" l="1"/>
  <c r="AL76" i="195" s="1"/>
  <c r="AK84" i="192"/>
  <c r="AL57" i="192"/>
  <c r="AL81" i="192"/>
  <c r="AL61" i="192"/>
  <c r="AL53" i="192"/>
  <c r="AK45" i="195"/>
  <c r="AL45" i="195" s="1"/>
  <c r="AK49" i="195"/>
  <c r="AL49" i="195" s="1"/>
  <c r="AK53" i="195"/>
  <c r="AL53" i="195" s="1"/>
  <c r="AK57" i="195"/>
  <c r="AL57" i="195" s="1"/>
  <c r="AK46" i="195"/>
  <c r="AL46" i="195" s="1"/>
  <c r="AK50" i="195"/>
  <c r="AL50" i="195" s="1"/>
  <c r="AK54" i="195"/>
  <c r="AL54" i="195" s="1"/>
  <c r="AK58" i="195"/>
  <c r="AL58" i="195" s="1"/>
  <c r="AK47" i="195"/>
  <c r="AK51" i="195"/>
  <c r="AL51" i="195" s="1"/>
  <c r="AK55" i="195"/>
  <c r="AL55" i="195" s="1"/>
  <c r="AK59" i="195"/>
  <c r="AK44" i="195"/>
  <c r="AL44" i="195" s="1"/>
  <c r="AK48" i="195"/>
  <c r="AL48" i="195" s="1"/>
  <c r="AK52" i="195"/>
  <c r="AK56" i="195"/>
  <c r="AL56" i="195" s="1"/>
  <c r="AK65" i="195"/>
  <c r="AL65" i="195" s="1"/>
  <c r="AK75" i="195"/>
  <c r="AL75" i="195" s="1"/>
  <c r="AJ77" i="195"/>
  <c r="AM54" i="194"/>
  <c r="AM60" i="194"/>
  <c r="AK87" i="194"/>
  <c r="AL72" i="194"/>
  <c r="AM65" i="194" s="1"/>
  <c r="AM46" i="194"/>
  <c r="AN46" i="194" s="1"/>
  <c r="AO46" i="194" s="1"/>
  <c r="AM52" i="194"/>
  <c r="AN61" i="191"/>
  <c r="AO61" i="191" s="1"/>
  <c r="AN57" i="191"/>
  <c r="AM59" i="191"/>
  <c r="AO57" i="191"/>
  <c r="AJ87" i="194"/>
  <c r="AM56" i="194"/>
  <c r="AL49" i="194"/>
  <c r="AM42" i="194" s="1"/>
  <c r="AL52" i="194"/>
  <c r="AM45" i="194" s="1"/>
  <c r="AL54" i="194"/>
  <c r="AM47" i="194" s="1"/>
  <c r="AL56" i="194"/>
  <c r="AM49" i="194" s="1"/>
  <c r="AM44" i="194"/>
  <c r="AN44" i="194" s="1"/>
  <c r="AO44" i="194" s="1"/>
  <c r="AL63" i="191"/>
  <c r="AL65" i="191"/>
  <c r="AM56" i="191" s="1"/>
  <c r="AN56" i="191" s="1"/>
  <c r="AO56" i="191" s="1"/>
  <c r="AL67" i="191"/>
  <c r="AM58" i="191" s="1"/>
  <c r="AN58" i="191" s="1"/>
  <c r="AO58" i="191" s="1"/>
  <c r="AL69" i="191"/>
  <c r="AN69" i="191" s="1"/>
  <c r="AO69" i="191" s="1"/>
  <c r="AM62" i="191"/>
  <c r="AM64" i="191"/>
  <c r="AN64" i="191" s="1"/>
  <c r="AO64" i="191" s="1"/>
  <c r="AM66" i="191"/>
  <c r="AN66" i="191" s="1"/>
  <c r="AO66" i="191" s="1"/>
  <c r="AL99" i="191"/>
  <c r="AK53" i="196"/>
  <c r="AK55" i="196"/>
  <c r="AK59" i="196"/>
  <c r="AK61" i="196"/>
  <c r="AL61" i="196" s="1"/>
  <c r="AK63" i="196"/>
  <c r="AL63" i="196" s="1"/>
  <c r="AK65" i="196"/>
  <c r="AL65" i="196" s="1"/>
  <c r="AK67" i="196"/>
  <c r="AL67" i="196" s="1"/>
  <c r="AM60" i="196" s="1"/>
  <c r="AN39" i="199"/>
  <c r="AO39" i="199" s="1"/>
  <c r="AN76" i="203"/>
  <c r="AN74" i="203"/>
  <c r="AO74" i="203" s="1"/>
  <c r="AN72" i="203"/>
  <c r="AK65" i="199"/>
  <c r="AM46" i="199"/>
  <c r="AN46" i="199" s="1"/>
  <c r="AO46" i="199" s="1"/>
  <c r="AJ85" i="192"/>
  <c r="AM47" i="200"/>
  <c r="AN47" i="200" s="1"/>
  <c r="AO47" i="200" s="1"/>
  <c r="AN45" i="200"/>
  <c r="AO45" i="200" s="1"/>
  <c r="AN43" i="200"/>
  <c r="AM51" i="201"/>
  <c r="AM54" i="202"/>
  <c r="AL49" i="196"/>
  <c r="AN49" i="196" s="1"/>
  <c r="AO49" i="196" s="1"/>
  <c r="AL51" i="196"/>
  <c r="AM55" i="196"/>
  <c r="AL74" i="196"/>
  <c r="AM67" i="196" s="1"/>
  <c r="AL59" i="196"/>
  <c r="AM52" i="196" s="1"/>
  <c r="AM51" i="196"/>
  <c r="AN51" i="196" s="1"/>
  <c r="AM59" i="196"/>
  <c r="AM54" i="196"/>
  <c r="AN54" i="196" s="1"/>
  <c r="AO54" i="196" s="1"/>
  <c r="AM58" i="196"/>
  <c r="AM62" i="196"/>
  <c r="AN62" i="196" s="1"/>
  <c r="AO62" i="196" s="1"/>
  <c r="AL75" i="196"/>
  <c r="AL73" i="196"/>
  <c r="AM66" i="196" s="1"/>
  <c r="AL71" i="196"/>
  <c r="AL64" i="196"/>
  <c r="AM57" i="196" s="1"/>
  <c r="AL55" i="196"/>
  <c r="AN68" i="194"/>
  <c r="AO68" i="194" s="1"/>
  <c r="AM64" i="194"/>
  <c r="AM72" i="194"/>
  <c r="AN72" i="194" s="1"/>
  <c r="AM78" i="194"/>
  <c r="AN78" i="194" s="1"/>
  <c r="AN70" i="194"/>
  <c r="AO70" i="194" s="1"/>
  <c r="AL73" i="194"/>
  <c r="AM66" i="194" s="1"/>
  <c r="AM58" i="194"/>
  <c r="AN58" i="194" s="1"/>
  <c r="AM48" i="194"/>
  <c r="AN48" i="194" s="1"/>
  <c r="AN62" i="194"/>
  <c r="AO62" i="194" s="1"/>
  <c r="AM50" i="194"/>
  <c r="AL60" i="194"/>
  <c r="AL64" i="194"/>
  <c r="AM57" i="194" s="1"/>
  <c r="AM61" i="194"/>
  <c r="AN61" i="194" s="1"/>
  <c r="AL80" i="194"/>
  <c r="AL84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9" i="194"/>
  <c r="AL50" i="194"/>
  <c r="AL54" i="192"/>
  <c r="AL56" i="192"/>
  <c r="AL58" i="192"/>
  <c r="AM52" i="192" s="1"/>
  <c r="AL60" i="192"/>
  <c r="AL78" i="192"/>
  <c r="AM56" i="192" s="1"/>
  <c r="AL80" i="192"/>
  <c r="AL82" i="192"/>
  <c r="AM60" i="192" s="1"/>
  <c r="AL84" i="192"/>
  <c r="AL51" i="192"/>
  <c r="AM51" i="192"/>
  <c r="AN53" i="192"/>
  <c r="AO53" i="192" s="1"/>
  <c r="AM55" i="192"/>
  <c r="AN55" i="192" s="1"/>
  <c r="AO55" i="192" s="1"/>
  <c r="AN57" i="192"/>
  <c r="AO57" i="192" s="1"/>
  <c r="AM59" i="192"/>
  <c r="AN59" i="192" s="1"/>
  <c r="AN61" i="192"/>
  <c r="AO61" i="192" s="1"/>
  <c r="AK50" i="192"/>
  <c r="AM60" i="191"/>
  <c r="AN60" i="191" s="1"/>
  <c r="AO60" i="191" s="1"/>
  <c r="AN68" i="191"/>
  <c r="AO68" i="191" s="1"/>
  <c r="AL59" i="191"/>
  <c r="AN65" i="196"/>
  <c r="AO65" i="196" s="1"/>
  <c r="AN61" i="196"/>
  <c r="AO61" i="196" s="1"/>
  <c r="AM63" i="196"/>
  <c r="AM50" i="196"/>
  <c r="AJ76" i="196"/>
  <c r="AL40" i="195"/>
  <c r="AJ45" i="194"/>
  <c r="AJ46" i="192"/>
  <c r="AL44" i="196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3" i="203"/>
  <c r="AM81" i="203"/>
  <c r="AN81" i="203" s="1"/>
  <c r="AM79" i="203"/>
  <c r="AK91" i="203"/>
  <c r="AN84" i="203"/>
  <c r="AO84" i="203" s="1"/>
  <c r="AO76" i="203"/>
  <c r="AO72" i="203"/>
  <c r="AL59" i="203"/>
  <c r="AM59" i="203" s="1"/>
  <c r="AN59" i="203" s="1"/>
  <c r="AL58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68" i="200"/>
  <c r="AL67" i="200"/>
  <c r="AL66" i="200"/>
  <c r="AM66" i="200" s="1"/>
  <c r="AN66" i="200" s="1"/>
  <c r="AL65" i="200"/>
  <c r="AL64" i="200"/>
  <c r="AM64" i="200" s="1"/>
  <c r="AL63" i="200"/>
  <c r="AL62" i="200"/>
  <c r="AM62" i="200" s="1"/>
  <c r="AN62" i="200" s="1"/>
  <c r="AL61" i="200"/>
  <c r="AL60" i="200"/>
  <c r="AM60" i="200" s="1"/>
  <c r="AL59" i="200"/>
  <c r="AL58" i="200"/>
  <c r="AM58" i="200" s="1"/>
  <c r="AN58" i="200" s="1"/>
  <c r="AL57" i="200"/>
  <c r="AL56" i="200"/>
  <c r="AL55" i="200"/>
  <c r="AL54" i="200"/>
  <c r="AM54" i="200" s="1"/>
  <c r="AN54" i="200" s="1"/>
  <c r="AL53" i="200"/>
  <c r="AL52" i="200"/>
  <c r="AM52" i="200" s="1"/>
  <c r="AL51" i="200"/>
  <c r="AL50" i="200"/>
  <c r="AM50" i="200" s="1"/>
  <c r="AN50" i="200" s="1"/>
  <c r="AL49" i="200"/>
  <c r="AL48" i="200"/>
  <c r="AM48" i="200" s="1"/>
  <c r="AM46" i="200"/>
  <c r="AM44" i="200"/>
  <c r="AN44" i="200" s="1"/>
  <c r="AO43" i="200"/>
  <c r="AM42" i="200"/>
  <c r="AK69" i="200"/>
  <c r="AM68" i="200"/>
  <c r="AM56" i="200"/>
  <c r="AM41" i="200"/>
  <c r="AN45" i="199"/>
  <c r="AO45" i="199" s="1"/>
  <c r="AL64" i="199"/>
  <c r="AM64" i="199" s="1"/>
  <c r="AL63" i="199"/>
  <c r="AM63" i="199" s="1"/>
  <c r="AL62" i="199"/>
  <c r="AM62" i="199" s="1"/>
  <c r="AL61" i="199"/>
  <c r="AM61" i="199" s="1"/>
  <c r="AL60" i="199"/>
  <c r="AM60" i="199" s="1"/>
  <c r="AL59" i="199"/>
  <c r="AM59" i="199" s="1"/>
  <c r="AL58" i="199"/>
  <c r="AM58" i="199" s="1"/>
  <c r="AL57" i="199"/>
  <c r="AM57" i="199" s="1"/>
  <c r="AL56" i="199"/>
  <c r="AM56" i="199" s="1"/>
  <c r="AL55" i="199"/>
  <c r="AM55" i="199" s="1"/>
  <c r="AL54" i="199"/>
  <c r="AM54" i="199" s="1"/>
  <c r="AL53" i="199"/>
  <c r="AM53" i="199" s="1"/>
  <c r="AL52" i="199"/>
  <c r="AM52" i="199" s="1"/>
  <c r="AL51" i="199"/>
  <c r="AM51" i="199" s="1"/>
  <c r="AL50" i="199"/>
  <c r="AM50" i="199" s="1"/>
  <c r="AL49" i="199"/>
  <c r="AM49" i="199" s="1"/>
  <c r="AL48" i="199"/>
  <c r="AM48" i="199" s="1"/>
  <c r="AL47" i="199"/>
  <c r="AM47" i="199" s="1"/>
  <c r="AN44" i="199"/>
  <c r="AO44" i="199" s="1"/>
  <c r="AN43" i="199"/>
  <c r="AO43" i="199" s="1"/>
  <c r="AN42" i="199"/>
  <c r="AO42" i="199" s="1"/>
  <c r="AN41" i="199"/>
  <c r="AO41" i="199" s="1"/>
  <c r="AN40" i="199"/>
  <c r="AO40" i="199" s="1"/>
  <c r="AN61" i="199"/>
  <c r="AN53" i="199"/>
  <c r="AL65" i="199"/>
  <c r="AJ52" i="191"/>
  <c r="AL52" i="191"/>
  <c r="AJ40" i="195"/>
  <c r="AK52" i="191"/>
  <c r="AK46" i="192"/>
  <c r="AL46" i="192"/>
  <c r="AK45" i="194"/>
  <c r="AL45" i="194"/>
  <c r="AJ44" i="196"/>
  <c r="AK40" i="195"/>
  <c r="AK44" i="196"/>
  <c r="AN77" i="195" l="1"/>
  <c r="AN54" i="195"/>
  <c r="AO55" i="195" s="1"/>
  <c r="AN76" i="195"/>
  <c r="AO77" i="195" s="1"/>
  <c r="AN56" i="195"/>
  <c r="AO57" i="195" s="1"/>
  <c r="AM61" i="195"/>
  <c r="AN62" i="195" s="1"/>
  <c r="AM57" i="195"/>
  <c r="AN75" i="195"/>
  <c r="AO76" i="195" s="1"/>
  <c r="AM47" i="195"/>
  <c r="AM59" i="195"/>
  <c r="AN55" i="195"/>
  <c r="AO56" i="195" s="1"/>
  <c r="AM62" i="195"/>
  <c r="AN58" i="195"/>
  <c r="AN57" i="195"/>
  <c r="AO58" i="195" s="1"/>
  <c r="AM64" i="195"/>
  <c r="AO75" i="195"/>
  <c r="AM63" i="195"/>
  <c r="AN64" i="195" s="1"/>
  <c r="AM50" i="195"/>
  <c r="AN51" i="195" s="1"/>
  <c r="AM46" i="195"/>
  <c r="AM49" i="195"/>
  <c r="AM48" i="195"/>
  <c r="AN49" i="195" s="1"/>
  <c r="AN62" i="203"/>
  <c r="AN66" i="203"/>
  <c r="AN70" i="203"/>
  <c r="AN69" i="203"/>
  <c r="AO69" i="203" s="1"/>
  <c r="AM65" i="199"/>
  <c r="AN48" i="199"/>
  <c r="AN52" i="199"/>
  <c r="AO52" i="199" s="1"/>
  <c r="AN60" i="199"/>
  <c r="AN64" i="199"/>
  <c r="AN56" i="199"/>
  <c r="AO56" i="199" s="1"/>
  <c r="AN49" i="199"/>
  <c r="AN57" i="199"/>
  <c r="AM62" i="192"/>
  <c r="AN62" i="192" s="1"/>
  <c r="AO62" i="192" s="1"/>
  <c r="AN54" i="194"/>
  <c r="AO54" i="194" s="1"/>
  <c r="AN63" i="196"/>
  <c r="AO63" i="196" s="1"/>
  <c r="AL53" i="196"/>
  <c r="AN53" i="196" s="1"/>
  <c r="AO53" i="196" s="1"/>
  <c r="AK76" i="196"/>
  <c r="AN59" i="196"/>
  <c r="AN55" i="196"/>
  <c r="AO55" i="196" s="1"/>
  <c r="AM45" i="195"/>
  <c r="AK77" i="195"/>
  <c r="AM65" i="195"/>
  <c r="AL52" i="195"/>
  <c r="AN53" i="195" s="1"/>
  <c r="AO54" i="195" s="1"/>
  <c r="AM60" i="195"/>
  <c r="AL47" i="195"/>
  <c r="AN48" i="195" s="1"/>
  <c r="AM58" i="195"/>
  <c r="AL59" i="195"/>
  <c r="AM51" i="195" s="1"/>
  <c r="AN45" i="195"/>
  <c r="AN60" i="194"/>
  <c r="AO60" i="194" s="1"/>
  <c r="AO58" i="194"/>
  <c r="AN45" i="194"/>
  <c r="AO45" i="194" s="1"/>
  <c r="AN52" i="194"/>
  <c r="AN65" i="194"/>
  <c r="AO65" i="194" s="1"/>
  <c r="AN49" i="194"/>
  <c r="AO49" i="194" s="1"/>
  <c r="AL87" i="194"/>
  <c r="AO52" i="194"/>
  <c r="AN56" i="194"/>
  <c r="AO56" i="194" s="1"/>
  <c r="AN50" i="194"/>
  <c r="AO50" i="194" s="1"/>
  <c r="AN51" i="192"/>
  <c r="AN59" i="191"/>
  <c r="AO59" i="191" s="1"/>
  <c r="AN65" i="191"/>
  <c r="AO65" i="191" s="1"/>
  <c r="AN67" i="191"/>
  <c r="AO67" i="191" s="1"/>
  <c r="AN63" i="191"/>
  <c r="AO63" i="191" s="1"/>
  <c r="AN62" i="191"/>
  <c r="AO62" i="191" s="1"/>
  <c r="AN42" i="194"/>
  <c r="AO42" i="194" s="1"/>
  <c r="AO81" i="203"/>
  <c r="AN64" i="204"/>
  <c r="AN60" i="196"/>
  <c r="AO60" i="196" s="1"/>
  <c r="AN58" i="196"/>
  <c r="AO58" i="196" s="1"/>
  <c r="AN52" i="196"/>
  <c r="AN58" i="201"/>
  <c r="AN62" i="201"/>
  <c r="AN70" i="201"/>
  <c r="AN74" i="201"/>
  <c r="AO79" i="203"/>
  <c r="AO83" i="203"/>
  <c r="AN60" i="192"/>
  <c r="AO60" i="192" s="1"/>
  <c r="AM54" i="192"/>
  <c r="AO72" i="194"/>
  <c r="AO51" i="196"/>
  <c r="AN57" i="196"/>
  <c r="AN52" i="192"/>
  <c r="AO52" i="192" s="1"/>
  <c r="AN54" i="201"/>
  <c r="AL79" i="201"/>
  <c r="AM49" i="200"/>
  <c r="AN49" i="200" s="1"/>
  <c r="AM51" i="200"/>
  <c r="AM53" i="200"/>
  <c r="AN53" i="200" s="1"/>
  <c r="AM55" i="200"/>
  <c r="AM57" i="200"/>
  <c r="AN57" i="200" s="1"/>
  <c r="AM59" i="200"/>
  <c r="AM61" i="200"/>
  <c r="AN61" i="200" s="1"/>
  <c r="AM63" i="200"/>
  <c r="AM65" i="200"/>
  <c r="AN65" i="200" s="1"/>
  <c r="AM67" i="200"/>
  <c r="AL69" i="200"/>
  <c r="AN48" i="200"/>
  <c r="AO48" i="200" s="1"/>
  <c r="AO50" i="200"/>
  <c r="AN52" i="200"/>
  <c r="AO52" i="200" s="1"/>
  <c r="AO54" i="200"/>
  <c r="AN56" i="200"/>
  <c r="AO56" i="200" s="1"/>
  <c r="AO58" i="200"/>
  <c r="AN60" i="200"/>
  <c r="AO60" i="200" s="1"/>
  <c r="AO62" i="200"/>
  <c r="AN64" i="200"/>
  <c r="AO64" i="200" s="1"/>
  <c r="AO66" i="200"/>
  <c r="AN68" i="200"/>
  <c r="AO68" i="200" s="1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M48" i="196"/>
  <c r="AN48" i="196" s="1"/>
  <c r="AM64" i="196"/>
  <c r="AN64" i="196" s="1"/>
  <c r="AN67" i="196"/>
  <c r="AO67" i="196" s="1"/>
  <c r="AN66" i="196"/>
  <c r="AO66" i="196" s="1"/>
  <c r="AL76" i="196"/>
  <c r="AO57" i="196"/>
  <c r="AM68" i="196"/>
  <c r="AO59" i="196"/>
  <c r="AO52" i="196"/>
  <c r="AM56" i="196"/>
  <c r="AN56" i="196" s="1"/>
  <c r="AO56" i="196" s="1"/>
  <c r="AO67" i="194"/>
  <c r="AO51" i="194"/>
  <c r="AN47" i="194"/>
  <c r="AO47" i="194" s="1"/>
  <c r="AM53" i="194"/>
  <c r="AN53" i="194" s="1"/>
  <c r="AO61" i="194"/>
  <c r="AN79" i="194"/>
  <c r="AO79" i="194" s="1"/>
  <c r="AO48" i="194"/>
  <c r="AN71" i="194"/>
  <c r="AO71" i="194" s="1"/>
  <c r="AN55" i="194"/>
  <c r="AO55" i="194" s="1"/>
  <c r="AO59" i="194"/>
  <c r="AM73" i="194"/>
  <c r="AN73" i="194" s="1"/>
  <c r="AN57" i="194"/>
  <c r="AO57" i="194" s="1"/>
  <c r="AN66" i="194"/>
  <c r="AO66" i="194" s="1"/>
  <c r="AO78" i="194"/>
  <c r="AO63" i="194"/>
  <c r="AN64" i="194"/>
  <c r="AO64" i="194" s="1"/>
  <c r="AM69" i="194"/>
  <c r="AN69" i="194" s="1"/>
  <c r="AM43" i="194"/>
  <c r="AK85" i="192"/>
  <c r="AL50" i="192"/>
  <c r="AL85" i="192" s="1"/>
  <c r="AO59" i="192"/>
  <c r="AO51" i="192"/>
  <c r="AM58" i="192"/>
  <c r="AN58" i="192" s="1"/>
  <c r="AN56" i="192"/>
  <c r="AO56" i="192" s="1"/>
  <c r="AM50" i="192"/>
  <c r="AN50" i="192" s="1"/>
  <c r="AM99" i="191"/>
  <c r="AN65" i="203"/>
  <c r="AN50" i="196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L91" i="203"/>
  <c r="AM58" i="203"/>
  <c r="AO59" i="203"/>
  <c r="AO61" i="203"/>
  <c r="AO65" i="203"/>
  <c r="AN60" i="203"/>
  <c r="AO60" i="203" s="1"/>
  <c r="AN64" i="203"/>
  <c r="AO64" i="203" s="1"/>
  <c r="AN68" i="203"/>
  <c r="AO68" i="203" s="1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2" i="200"/>
  <c r="AO42" i="200" s="1"/>
  <c r="AN46" i="200"/>
  <c r="AO46" i="200" s="1"/>
  <c r="AO44" i="200"/>
  <c r="AM69" i="200"/>
  <c r="AN41" i="200"/>
  <c r="AN47" i="199"/>
  <c r="AO47" i="199" s="1"/>
  <c r="AN51" i="199"/>
  <c r="AO51" i="199" s="1"/>
  <c r="AN55" i="199"/>
  <c r="AO55" i="199" s="1"/>
  <c r="AN59" i="199"/>
  <c r="AO59" i="199" s="1"/>
  <c r="AN63" i="199"/>
  <c r="AO63" i="199" s="1"/>
  <c r="AN50" i="199"/>
  <c r="AO50" i="199" s="1"/>
  <c r="AN54" i="199"/>
  <c r="AO54" i="199" s="1"/>
  <c r="AN58" i="199"/>
  <c r="AO58" i="199" s="1"/>
  <c r="AN62" i="199"/>
  <c r="AO62" i="199" s="1"/>
  <c r="AO49" i="199"/>
  <c r="AO53" i="199"/>
  <c r="AO57" i="199"/>
  <c r="AO61" i="199"/>
  <c r="AO48" i="199"/>
  <c r="AO60" i="199"/>
  <c r="AO64" i="199"/>
  <c r="AN66" i="195" l="1"/>
  <c r="AO67" i="195" s="1"/>
  <c r="AO50" i="195"/>
  <c r="AN61" i="195"/>
  <c r="AO62" i="195" s="1"/>
  <c r="AN52" i="195"/>
  <c r="AO53" i="195" s="1"/>
  <c r="AO52" i="195"/>
  <c r="AO59" i="195"/>
  <c r="AN59" i="195"/>
  <c r="AO49" i="195"/>
  <c r="AO65" i="195"/>
  <c r="AN65" i="195"/>
  <c r="AO66" i="195" s="1"/>
  <c r="AO63" i="195"/>
  <c r="AN63" i="195"/>
  <c r="AO64" i="195" s="1"/>
  <c r="AN60" i="195"/>
  <c r="AO61" i="195" s="1"/>
  <c r="AN50" i="195"/>
  <c r="AO51" i="195" s="1"/>
  <c r="AN47" i="195"/>
  <c r="AO48" i="195" s="1"/>
  <c r="AN46" i="195"/>
  <c r="AO47" i="195" s="1"/>
  <c r="AN65" i="199"/>
  <c r="AO45" i="195"/>
  <c r="AO46" i="195"/>
  <c r="AL77" i="195"/>
  <c r="AM69" i="195" s="1"/>
  <c r="AO76" i="202"/>
  <c r="AO68" i="202"/>
  <c r="AO60" i="202"/>
  <c r="AO61" i="200"/>
  <c r="AO53" i="200"/>
  <c r="AN99" i="191"/>
  <c r="AO50" i="192"/>
  <c r="AO53" i="194"/>
  <c r="AO48" i="196"/>
  <c r="AO80" i="202"/>
  <c r="AO72" i="202"/>
  <c r="AO64" i="202"/>
  <c r="AO56" i="202"/>
  <c r="AO65" i="200"/>
  <c r="AO57" i="200"/>
  <c r="AO49" i="200"/>
  <c r="AN54" i="192"/>
  <c r="AO54" i="192" s="1"/>
  <c r="AO65" i="199"/>
  <c r="AM69" i="196"/>
  <c r="AN67" i="200"/>
  <c r="AO67" i="200" s="1"/>
  <c r="AN63" i="200"/>
  <c r="AO63" i="200" s="1"/>
  <c r="AN59" i="200"/>
  <c r="AO59" i="200" s="1"/>
  <c r="AN55" i="200"/>
  <c r="AO55" i="200" s="1"/>
  <c r="AN51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73" i="194"/>
  <c r="AM80" i="194"/>
  <c r="AO69" i="194"/>
  <c r="AN43" i="194"/>
  <c r="AN80" i="194" s="1"/>
  <c r="AO58" i="192"/>
  <c r="AO99" i="191"/>
  <c r="AO50" i="196"/>
  <c r="AN78" i="204"/>
  <c r="AM78" i="204"/>
  <c r="AM91" i="203"/>
  <c r="AN58" i="203"/>
  <c r="AN91" i="203" s="1"/>
  <c r="AO48" i="202"/>
  <c r="AN79" i="201"/>
  <c r="AO79" i="201"/>
  <c r="AO41" i="200"/>
  <c r="AN70" i="195" l="1"/>
  <c r="AO71" i="195" s="1"/>
  <c r="AO70" i="195"/>
  <c r="AO60" i="195"/>
  <c r="AO43" i="194"/>
  <c r="AO80" i="194" s="1"/>
  <c r="AN69" i="200"/>
  <c r="AO51" i="200"/>
  <c r="AO69" i="200" s="1"/>
  <c r="AO58" i="202"/>
  <c r="AO82" i="202" s="1"/>
  <c r="AO69" i="196"/>
  <c r="AN69" i="196"/>
  <c r="AO58" i="203"/>
  <c r="AO91" i="203" s="1"/>
</calcChain>
</file>

<file path=xl/comments1.xml><?xml version="1.0" encoding="utf-8"?>
<comments xmlns="http://schemas.openxmlformats.org/spreadsheetml/2006/main">
  <authors>
    <author>anhtuan</author>
  </authors>
  <commentList>
    <comment ref="X28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comments2.xml><?xml version="1.0" encoding="utf-8"?>
<comments xmlns="http://schemas.openxmlformats.org/spreadsheetml/2006/main">
  <authors>
    <author>t</author>
  </authors>
  <commentList>
    <comment ref="T14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T1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T30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T33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T34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T3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comments3.xml><?xml version="1.0" encoding="utf-8"?>
<comments xmlns="http://schemas.openxmlformats.org/spreadsheetml/2006/main">
  <authors>
    <author>anhtuan</author>
  </authors>
  <commentList>
    <comment ref="X28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 SAU</t>
        </r>
      </text>
    </comment>
  </commentList>
</comments>
</file>

<file path=xl/comments4.xml><?xml version="1.0" encoding="utf-8"?>
<comments xmlns="http://schemas.openxmlformats.org/spreadsheetml/2006/main">
  <authors>
    <author>LSTC</author>
  </authors>
  <commentList>
    <comment ref="U23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  <comment ref="U31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</commentList>
</comments>
</file>

<file path=xl/sharedStrings.xml><?xml version="1.0" encoding="utf-8"?>
<sst xmlns="http://schemas.openxmlformats.org/spreadsheetml/2006/main" count="2585" uniqueCount="778">
  <si>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</si>
  <si>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</si>
  <si>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</si>
  <si>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</si>
  <si>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</si>
  <si>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</si>
  <si>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</si>
  <si>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</si>
  <si>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</si>
  <si>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</si>
  <si>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</si>
  <si>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</si>
  <si>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</si>
  <si>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</si>
  <si>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</si>
  <si>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</si>
  <si>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</si>
  <si>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</si>
  <si>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</si>
  <si>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</si>
  <si>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</si>
  <si>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</si>
  <si>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</si>
  <si>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</si>
  <si>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</si>
  <si>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</si>
  <si>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</si>
  <si>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</si>
  <si>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</si>
  <si>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</si>
  <si>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</si>
  <si>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</si>
  <si>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</si>
  <si>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</si>
  <si>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</si>
  <si>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</si>
  <si>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</si>
  <si>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</si>
  <si>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</si>
  <si>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</si>
  <si>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</si>
  <si>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</si>
  <si>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</si>
  <si>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</si>
  <si>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</si>
  <si>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</si>
  <si>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</si>
  <si>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</si>
  <si>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</si>
  <si>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</si>
  <si>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</si>
  <si>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</si>
  <si>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</si>
  <si>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</si>
  <si>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</si>
  <si>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</si>
  <si>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</si>
  <si>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</si>
  <si>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</si>
  <si>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</si>
  <si>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</si>
  <si>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</si>
  <si>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</si>
  <si>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</si>
  <si>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</si>
  <si>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</si>
  <si>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</si>
  <si>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</si>
  <si>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</si>
  <si>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</si>
  <si>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Minh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</si>
  <si>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</si>
  <si>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</si>
  <si>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</si>
  <si>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</si>
  <si>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</si>
  <si>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</si>
  <si>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</si>
  <si>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</si>
  <si>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</si>
  <si>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</si>
  <si>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</si>
  <si>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Phước</t>
  </si>
  <si>
    <t>Đăng</t>
  </si>
  <si>
    <t>Hưng</t>
  </si>
  <si>
    <t>Thiện</t>
  </si>
  <si>
    <t>Trần Quốc</t>
  </si>
  <si>
    <t>Nguyễn Anh</t>
  </si>
  <si>
    <t>Phương</t>
  </si>
  <si>
    <t>An</t>
  </si>
  <si>
    <t>Hoàng</t>
  </si>
  <si>
    <t>Thái</t>
  </si>
  <si>
    <t>Hòa</t>
  </si>
  <si>
    <t>Vinh</t>
  </si>
  <si>
    <t>Danh</t>
  </si>
  <si>
    <t>Nguyễn Nhật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</si>
  <si>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</si>
  <si>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</si>
  <si>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</si>
  <si>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</si>
  <si>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</si>
  <si>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</si>
  <si>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</si>
  <si>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</si>
  <si>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>Luân</t>
  </si>
  <si>
    <t>Đỗ Thành</t>
  </si>
  <si>
    <t>Lương Tấn</t>
  </si>
  <si>
    <t>Thương</t>
  </si>
  <si>
    <t>Huỳnh Anh</t>
  </si>
  <si>
    <t>Nguyễn</t>
  </si>
  <si>
    <t>Tấn</t>
  </si>
  <si>
    <t>Nguyễn Hiếu</t>
  </si>
  <si>
    <t>Khánh</t>
  </si>
  <si>
    <t>Nguyên</t>
  </si>
  <si>
    <t>Dương Hoàng</t>
  </si>
  <si>
    <t>Việt</t>
  </si>
  <si>
    <t>Nguyễn Vũ</t>
  </si>
  <si>
    <t>Nguyễn Huỳnh</t>
  </si>
  <si>
    <t>Dương Công</t>
  </si>
  <si>
    <t>Nguyễn Phương</t>
  </si>
  <si>
    <t>Lê Tấn</t>
  </si>
  <si>
    <t>Nguyễn Võ Anh</t>
  </si>
  <si>
    <t>Nguyễn Đình</t>
  </si>
  <si>
    <t>Nguyễn Tiến</t>
  </si>
  <si>
    <t>Băng</t>
  </si>
  <si>
    <t>Huỳnh Ngọc</t>
  </si>
  <si>
    <t>Lý Quốc</t>
  </si>
  <si>
    <t>Lê Thành</t>
  </si>
  <si>
    <t>Phạm Ngọc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</si>
  <si>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</si>
  <si>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</si>
  <si>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</si>
  <si>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</si>
  <si>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</si>
  <si>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</si>
  <si>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</si>
  <si>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</si>
  <si>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</si>
  <si>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</si>
  <si>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</si>
  <si>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</si>
  <si>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</si>
  <si>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</si>
  <si>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</si>
  <si>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</si>
  <si>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</si>
  <si>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</si>
  <si>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</si>
  <si>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</si>
  <si>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</si>
  <si>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</si>
  <si>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</si>
  <si>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</si>
  <si>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</si>
  <si>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</si>
  <si>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</si>
  <si>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</si>
  <si>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</si>
  <si>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</si>
  <si>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</si>
  <si>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</si>
  <si>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</si>
  <si>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</si>
  <si>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</si>
  <si>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</si>
  <si>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</si>
  <si>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</si>
  <si>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</si>
  <si>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</si>
  <si>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</si>
  <si>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</si>
  <si>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</si>
  <si>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</si>
  <si>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</si>
  <si>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</si>
  <si>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</si>
  <si>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</si>
  <si>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</si>
  <si>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</si>
  <si>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</si>
  <si>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</si>
  <si>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</si>
  <si>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</si>
  <si>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</si>
  <si>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</si>
  <si>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</si>
  <si>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</si>
  <si>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</si>
  <si>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</si>
  <si>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</si>
  <si>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</si>
  <si>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</si>
  <si>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</si>
  <si>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</si>
  <si>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</si>
  <si>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</si>
  <si>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</si>
  <si>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</si>
  <si>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</si>
  <si>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</si>
  <si>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</si>
  <si>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</si>
  <si>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</si>
  <si>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</si>
  <si>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</si>
  <si>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</si>
  <si>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</si>
  <si>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</si>
  <si>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</si>
  <si>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</si>
  <si>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</si>
  <si>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</si>
  <si>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</si>
  <si>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</si>
  <si>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</si>
  <si>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</si>
  <si>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</si>
  <si>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</si>
  <si>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</si>
  <si>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</si>
  <si>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</si>
  <si>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</si>
  <si>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</si>
  <si>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</si>
  <si>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</si>
  <si>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</si>
  <si>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</si>
  <si>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</si>
  <si>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</si>
  <si>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</si>
  <si>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</si>
  <si>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</si>
  <si>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</si>
  <si>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</si>
  <si>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</si>
  <si>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</si>
  <si>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</si>
  <si>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</si>
  <si>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</si>
  <si>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</si>
  <si>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</si>
  <si>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</si>
  <si>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</si>
  <si>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</si>
  <si>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</si>
  <si>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</si>
  <si>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</si>
  <si>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</si>
  <si>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</si>
  <si>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</si>
  <si>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</si>
  <si>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</si>
  <si>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</si>
  <si>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</si>
  <si>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</si>
  <si>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</si>
  <si>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</si>
  <si>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</si>
  <si>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</si>
  <si>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</si>
  <si>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</si>
  <si>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</si>
  <si>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</si>
  <si>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</si>
  <si>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</si>
  <si>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</si>
  <si>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</si>
  <si>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</si>
  <si>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</si>
  <si>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</si>
  <si>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</si>
  <si>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</si>
  <si>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</si>
  <si>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</si>
  <si>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</si>
  <si>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</si>
  <si>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</si>
  <si>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</si>
  <si>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</si>
  <si>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1910020063</t>
  </si>
  <si>
    <t xml:space="preserve">Lê Hồng 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</si>
  <si>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</si>
  <si>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</si>
  <si>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</si>
  <si>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</si>
  <si>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</si>
  <si>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</si>
  <si>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</si>
  <si>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1910020133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</si>
  <si>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</si>
  <si>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</si>
  <si>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</si>
  <si>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</si>
  <si>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</si>
  <si>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</si>
  <si>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1910020157</t>
  </si>
  <si>
    <t>Nguyễn Hồng</t>
  </si>
  <si>
    <t>1910020037</t>
  </si>
  <si>
    <t>Lê Kim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</si>
  <si>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</si>
  <si>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</si>
  <si>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</si>
  <si>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</si>
  <si>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</si>
  <si>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</si>
  <si>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</si>
  <si>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</si>
  <si>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</si>
  <si>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</si>
  <si>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</si>
  <si>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</si>
  <si>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</si>
  <si>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</si>
  <si>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</si>
  <si>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</si>
  <si>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</si>
  <si>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</si>
  <si>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</si>
  <si>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</si>
  <si>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</si>
  <si>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</si>
  <si>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</si>
  <si>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</si>
  <si>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</si>
  <si>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</si>
  <si>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</si>
  <si>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</si>
  <si>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</si>
  <si>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</si>
  <si>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</si>
  <si>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</si>
  <si>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</si>
  <si>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</si>
  <si>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</si>
  <si>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</si>
  <si>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</si>
  <si>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</si>
  <si>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</si>
  <si>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</si>
  <si>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</si>
  <si>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</si>
  <si>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</si>
  <si>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</si>
  <si>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</si>
  <si>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</si>
  <si>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</si>
  <si>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</si>
  <si>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</si>
  <si>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</si>
  <si>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</si>
  <si>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1910020101</t>
  </si>
  <si>
    <t>Ngô Chí</t>
  </si>
  <si>
    <t>1910020118</t>
  </si>
  <si>
    <t>1910020073</t>
  </si>
  <si>
    <t>Vũ Chí</t>
  </si>
  <si>
    <t>1910020119</t>
  </si>
  <si>
    <t>Hứa Phước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</si>
  <si>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</si>
  <si>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</si>
  <si>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</si>
  <si>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</si>
  <si>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</si>
  <si>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</si>
  <si>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</si>
  <si>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</si>
  <si>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</si>
  <si>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</si>
  <si>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</si>
  <si>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</si>
  <si>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</si>
  <si>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</si>
  <si>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</si>
  <si>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</si>
  <si>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</si>
  <si>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</si>
  <si>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</si>
  <si>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</si>
  <si>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</si>
  <si>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</si>
  <si>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</si>
  <si>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</si>
  <si>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</si>
  <si>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</si>
  <si>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</si>
  <si>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</si>
  <si>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</si>
  <si>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</si>
  <si>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</si>
  <si>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</si>
  <si>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</si>
  <si>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</si>
  <si>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</si>
  <si>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</si>
  <si>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</si>
  <si>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</si>
  <si>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</si>
  <si>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</si>
  <si>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</si>
  <si>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</si>
  <si>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</si>
  <si>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>1910010059</t>
  </si>
  <si>
    <t xml:space="preserve">Trần Phúc 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</si>
  <si>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</si>
  <si>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</si>
  <si>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</si>
  <si>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</si>
  <si>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</si>
  <si>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</si>
  <si>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</si>
  <si>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</si>
  <si>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</si>
  <si>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</si>
  <si>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</si>
  <si>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</si>
  <si>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</si>
  <si>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</si>
  <si>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</si>
  <si>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</si>
  <si>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</si>
  <si>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</si>
  <si>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</si>
  <si>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</si>
  <si>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</si>
  <si>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</si>
  <si>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</si>
  <si>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</si>
  <si>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</si>
  <si>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</si>
  <si>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</si>
  <si>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</si>
  <si>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</si>
  <si>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</si>
  <si>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</si>
  <si>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</si>
  <si>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</si>
  <si>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</si>
  <si>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</si>
  <si>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</si>
  <si>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</si>
  <si>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1910010052</t>
  </si>
  <si>
    <t>Huỳnh Công</t>
  </si>
  <si>
    <t>1910010019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</si>
  <si>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</si>
  <si>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</si>
  <si>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</si>
  <si>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</si>
  <si>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</si>
  <si>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</si>
  <si>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1910020171</t>
  </si>
  <si>
    <t>Đỗ Thái</t>
  </si>
  <si>
    <t>Học</t>
  </si>
  <si>
    <t>2010010037</t>
  </si>
  <si>
    <t xml:space="preserve">Nguyễn Trương Trọng </t>
  </si>
  <si>
    <t>2010010021</t>
  </si>
  <si>
    <t>Trần Đạo</t>
  </si>
  <si>
    <t>2010010011</t>
  </si>
  <si>
    <t>2010010001</t>
  </si>
  <si>
    <t>2010010027</t>
  </si>
  <si>
    <t>Võ Hữu</t>
  </si>
  <si>
    <t>2010010008</t>
  </si>
  <si>
    <t>Nguyễn Nhựt</t>
  </si>
  <si>
    <t>2010010014</t>
  </si>
  <si>
    <t>Đặng Trung</t>
  </si>
  <si>
    <t>2010010009</t>
  </si>
  <si>
    <t>Võ Thu</t>
  </si>
  <si>
    <t>Hồng</t>
  </si>
  <si>
    <t>2010010013</t>
  </si>
  <si>
    <t>2010010002</t>
  </si>
  <si>
    <t>Liễu Gia</t>
  </si>
  <si>
    <t>2010010034</t>
  </si>
  <si>
    <t>2010010022</t>
  </si>
  <si>
    <t>Phạm Nguyễn Hoàng</t>
  </si>
  <si>
    <t>2010010029</t>
  </si>
  <si>
    <t>2010010030</t>
  </si>
  <si>
    <t>Nguyễn Phú</t>
  </si>
  <si>
    <t>2010010015</t>
  </si>
  <si>
    <t>Huỳnh Tiến</t>
  </si>
  <si>
    <t>2010010016</t>
  </si>
  <si>
    <t>Châu Gia</t>
  </si>
  <si>
    <t>2010010005</t>
  </si>
  <si>
    <t>Lê Trần Tuấn</t>
  </si>
  <si>
    <t>2010010024</t>
  </si>
  <si>
    <t>2010010023</t>
  </si>
  <si>
    <t>2010010035</t>
  </si>
  <si>
    <t>Thái Nguyễn Thành</t>
  </si>
  <si>
    <t>2010010018</t>
  </si>
  <si>
    <t xml:space="preserve">Đào Công </t>
  </si>
  <si>
    <t>Lý</t>
  </si>
  <si>
    <t>2010010032</t>
  </si>
  <si>
    <t>Nguyễn Võ Quang</t>
  </si>
  <si>
    <t>2010010003</t>
  </si>
  <si>
    <t>Trương Thế</t>
  </si>
  <si>
    <t>2010010026</t>
  </si>
  <si>
    <t>2010010010</t>
  </si>
  <si>
    <t>2010010007</t>
  </si>
  <si>
    <t>Phạm Tân</t>
  </si>
  <si>
    <t>2010010036</t>
  </si>
  <si>
    <t xml:space="preserve">Lê Đoàn Minh </t>
  </si>
  <si>
    <t>Nhựt</t>
  </si>
  <si>
    <t>2010010033</t>
  </si>
  <si>
    <t>Bùi Hữu</t>
  </si>
  <si>
    <t>2010010006</t>
  </si>
  <si>
    <t>2010010028</t>
  </si>
  <si>
    <t>Quí</t>
  </si>
  <si>
    <t>2010010025</t>
  </si>
  <si>
    <t>2010010017</t>
  </si>
  <si>
    <t>2010010012</t>
  </si>
  <si>
    <t>Tần</t>
  </si>
  <si>
    <t>2010010020</t>
  </si>
  <si>
    <t>Phạm Ngọc Thông</t>
  </si>
  <si>
    <t>2010010004</t>
  </si>
  <si>
    <t>Võ Văn</t>
  </si>
  <si>
    <t>2010010031</t>
  </si>
  <si>
    <t>Ngô Hiếu</t>
  </si>
  <si>
    <t>2010010019</t>
  </si>
  <si>
    <t>Vẹn</t>
  </si>
  <si>
    <t>Tháng  10  Năm học  2020  -  2021</t>
  </si>
  <si>
    <t>2010020093</t>
  </si>
  <si>
    <t>Cao Trung</t>
  </si>
  <si>
    <t>Bằng</t>
  </si>
  <si>
    <t>2010020037</t>
  </si>
  <si>
    <t>Ngô Lê Thanh</t>
  </si>
  <si>
    <t>2010020092</t>
  </si>
  <si>
    <t>Nguyễn Đặng Hoài</t>
  </si>
  <si>
    <t>2010020007</t>
  </si>
  <si>
    <t>Phương Gia</t>
  </si>
  <si>
    <t>2010020046</t>
  </si>
  <si>
    <t>2010020125</t>
  </si>
  <si>
    <t>Trần Hoàng</t>
  </si>
  <si>
    <t>2010020142</t>
  </si>
  <si>
    <t>Vũ Hoàng</t>
  </si>
  <si>
    <t>2010020084</t>
  </si>
  <si>
    <t>Lê Nhật</t>
  </si>
  <si>
    <t>2010020085</t>
  </si>
  <si>
    <t>Phạm Công</t>
  </si>
  <si>
    <t>Doanh</t>
  </si>
  <si>
    <t>2010020091</t>
  </si>
  <si>
    <t>Hồ Minh</t>
  </si>
  <si>
    <t>2010020126</t>
  </si>
  <si>
    <t>Trần Đức</t>
  </si>
  <si>
    <t>Hiệp</t>
  </si>
  <si>
    <t>2010020086</t>
  </si>
  <si>
    <t>Vũ Tiến</t>
  </si>
  <si>
    <t>Hoài</t>
  </si>
  <si>
    <t>2010020113</t>
  </si>
  <si>
    <t>Nguyễn Xuân</t>
  </si>
  <si>
    <t>Hội</t>
  </si>
  <si>
    <t>2010020059</t>
  </si>
  <si>
    <t>Phan Văn</t>
  </si>
  <si>
    <t>2010020050</t>
  </si>
  <si>
    <t>Trần Văn Minh</t>
  </si>
  <si>
    <t>Mẫn</t>
  </si>
  <si>
    <t>2010020035</t>
  </si>
  <si>
    <t>Cao Thành</t>
  </si>
  <si>
    <t>2010020069</t>
  </si>
  <si>
    <t>Lê Hồng</t>
  </si>
  <si>
    <t>2010020107</t>
  </si>
  <si>
    <t>Nguyễn Huỳnh Tấn</t>
  </si>
  <si>
    <t>2010020064</t>
  </si>
  <si>
    <t>2010020047</t>
  </si>
  <si>
    <t>2010020033</t>
  </si>
  <si>
    <t>Lê Anh</t>
  </si>
  <si>
    <t>2010020001</t>
  </si>
  <si>
    <t>2010020061</t>
  </si>
  <si>
    <t>2010020122</t>
  </si>
  <si>
    <t>Phan Nguyễn Huy</t>
  </si>
  <si>
    <t>2010020105</t>
  </si>
  <si>
    <t>Đỗ Minh</t>
  </si>
  <si>
    <t>2010020097</t>
  </si>
  <si>
    <t>2010020078</t>
  </si>
  <si>
    <t>2010020099</t>
  </si>
  <si>
    <t>Phạm Hữu</t>
  </si>
  <si>
    <t>2010020054</t>
  </si>
  <si>
    <t>Từ Tấn</t>
  </si>
  <si>
    <t>2010020043</t>
  </si>
  <si>
    <t>Đỗ Xuân Đông</t>
  </si>
  <si>
    <t>2010020067</t>
  </si>
  <si>
    <t>2010020062</t>
  </si>
  <si>
    <t>Hồ Quang</t>
  </si>
  <si>
    <t>2010020133</t>
  </si>
  <si>
    <t>Hồ Văn</t>
  </si>
  <si>
    <t>2010020057</t>
  </si>
  <si>
    <t>Phạm Ngọc Anh</t>
  </si>
  <si>
    <t>2010020119</t>
  </si>
  <si>
    <t>Nguyễn Lê Thạch</t>
  </si>
  <si>
    <t>2010020008</t>
  </si>
  <si>
    <t>Bùi Hoàng</t>
  </si>
  <si>
    <t>2010020036</t>
  </si>
  <si>
    <t>Vũ Đình</t>
  </si>
  <si>
    <t>2010020127</t>
  </si>
  <si>
    <t>Lường Việt</t>
  </si>
  <si>
    <t>2010020022</t>
  </si>
  <si>
    <t>2010020128</t>
  </si>
  <si>
    <t>Tăng Quốc</t>
  </si>
  <si>
    <t>2010020053</t>
  </si>
  <si>
    <t>Nguyễn Thanh Khoa</t>
  </si>
  <si>
    <t>2010020110</t>
  </si>
  <si>
    <t>Nguyễn Việt</t>
  </si>
  <si>
    <t>2010020044</t>
  </si>
  <si>
    <t>2010020002</t>
  </si>
  <si>
    <t>Tô Quang</t>
  </si>
  <si>
    <t>2010020010</t>
  </si>
  <si>
    <t>Ngô Thanh</t>
  </si>
  <si>
    <t>2010020040</t>
  </si>
  <si>
    <t>Nguyễn Đắc Phi</t>
  </si>
  <si>
    <t>2010140002</t>
  </si>
  <si>
    <t>2010020015</t>
  </si>
  <si>
    <t>Lý Nhựt</t>
  </si>
  <si>
    <t>2010020016</t>
  </si>
  <si>
    <t>Phạm Minh</t>
  </si>
  <si>
    <t>2010020041</t>
  </si>
  <si>
    <t>Trương Nguyên</t>
  </si>
  <si>
    <t>2010020045</t>
  </si>
  <si>
    <t>2010020060</t>
  </si>
  <si>
    <t>Lợi</t>
  </si>
  <si>
    <t>2010020032</t>
  </si>
  <si>
    <t>Dương Võ Hoàng</t>
  </si>
  <si>
    <t>2010020051</t>
  </si>
  <si>
    <t>2010020100</t>
  </si>
  <si>
    <t>2010020076</t>
  </si>
  <si>
    <t>Lê Hoàng Gia</t>
  </si>
  <si>
    <t>2010020138</t>
  </si>
  <si>
    <t>2010020115</t>
  </si>
  <si>
    <t>2010020109</t>
  </si>
  <si>
    <t>Trần Nhật</t>
  </si>
  <si>
    <t>2010020102</t>
  </si>
  <si>
    <t>Huỳnh Tuấn</t>
  </si>
  <si>
    <t>2010020136</t>
  </si>
  <si>
    <t xml:space="preserve">Nguyễn Phạm Chí </t>
  </si>
  <si>
    <t>2010020027</t>
  </si>
  <si>
    <t>2010020021</t>
  </si>
  <si>
    <t>Phạm Hoàng Hữu</t>
  </si>
  <si>
    <t>Thoại</t>
  </si>
  <si>
    <t>2010020104</t>
  </si>
  <si>
    <t>Lê Hồng Minh</t>
  </si>
  <si>
    <t>2010020072</t>
  </si>
  <si>
    <t>Nguyễn Lê Hùng</t>
  </si>
  <si>
    <t>2010020123</t>
  </si>
  <si>
    <t>2010020140</t>
  </si>
  <si>
    <t>Trần Trọng</t>
  </si>
  <si>
    <t>2010020019</t>
  </si>
  <si>
    <t>Huỳnh Tấn Ngọc</t>
  </si>
  <si>
    <t>2010020052</t>
  </si>
  <si>
    <t>2010020144</t>
  </si>
  <si>
    <t xml:space="preserve">Phạm Văn </t>
  </si>
  <si>
    <t>2010020042</t>
  </si>
  <si>
    <t>Lê Mai Triệu</t>
  </si>
  <si>
    <t>Vỹ</t>
  </si>
  <si>
    <t>2010020145</t>
  </si>
  <si>
    <t>Trần Thiên</t>
  </si>
  <si>
    <t>2010020018</t>
  </si>
  <si>
    <t>Hồ Hải</t>
  </si>
  <si>
    <t>Âu</t>
  </si>
  <si>
    <t>2010020130</t>
  </si>
  <si>
    <t>2010020075</t>
  </si>
  <si>
    <t>Phạm Nguyễn Gia</t>
  </si>
  <si>
    <t>2010020094</t>
  </si>
  <si>
    <t>Đào Quốc</t>
  </si>
  <si>
    <t>2010020055</t>
  </si>
  <si>
    <t>2010020029</t>
  </si>
  <si>
    <t>Ngô Lê Thành</t>
  </si>
  <si>
    <t>2010020026</t>
  </si>
  <si>
    <t>2010020095</t>
  </si>
  <si>
    <t>2010020038</t>
  </si>
  <si>
    <t>Bùi Việt</t>
  </si>
  <si>
    <t>2010020024</t>
  </si>
  <si>
    <t>2010020013</t>
  </si>
  <si>
    <t>Ngô Nguyễn Minh</t>
  </si>
  <si>
    <t>2010020005</t>
  </si>
  <si>
    <t>2010020028</t>
  </si>
  <si>
    <t>2010020017</t>
  </si>
  <si>
    <t>Lịch</t>
  </si>
  <si>
    <t>2010020025</t>
  </si>
  <si>
    <t>2010020030</t>
  </si>
  <si>
    <t>2010020079</t>
  </si>
  <si>
    <t>Phan Bảo</t>
  </si>
  <si>
    <t>2010020048</t>
  </si>
  <si>
    <t>Nguyễn Trí</t>
  </si>
  <si>
    <t>2010020141</t>
  </si>
  <si>
    <t>2010020090</t>
  </si>
  <si>
    <t>2010020120</t>
  </si>
  <si>
    <t>2010020112</t>
  </si>
  <si>
    <t>Lâm Quang Phước</t>
  </si>
  <si>
    <t>2010020137</t>
  </si>
  <si>
    <t>Sỹ</t>
  </si>
  <si>
    <t>2010020121</t>
  </si>
  <si>
    <t>2010020012</t>
  </si>
  <si>
    <t>2010020014</t>
  </si>
  <si>
    <t>Võ Chí</t>
  </si>
  <si>
    <t>2010020088</t>
  </si>
  <si>
    <t>Nguyễn Đức</t>
  </si>
  <si>
    <t>Thọ</t>
  </si>
  <si>
    <t>2010020003</t>
  </si>
  <si>
    <t>Thống</t>
  </si>
  <si>
    <t>2010020039</t>
  </si>
  <si>
    <t>Trương Công</t>
  </si>
  <si>
    <t>2010020103</t>
  </si>
  <si>
    <t>Huỳnh Phạm Minh</t>
  </si>
  <si>
    <t>2010020089</t>
  </si>
  <si>
    <t>Lê Đức</t>
  </si>
  <si>
    <t>Triệu</t>
  </si>
  <si>
    <t>2010020058</t>
  </si>
  <si>
    <t>Lưu Quốc</t>
  </si>
  <si>
    <t>2010020129</t>
  </si>
  <si>
    <t>2010020143</t>
  </si>
  <si>
    <t>2010020134</t>
  </si>
  <si>
    <t>Ung Quang Thế</t>
  </si>
  <si>
    <t>2010020118</t>
  </si>
  <si>
    <t>2010020071</t>
  </si>
  <si>
    <t>2010020068</t>
  </si>
  <si>
    <t>Phan Tuấn</t>
  </si>
  <si>
    <t>2010020132</t>
  </si>
  <si>
    <t>Lê Ngọc</t>
  </si>
  <si>
    <t>Giàu</t>
  </si>
  <si>
    <t>2010020073</t>
  </si>
  <si>
    <t>Đỗ Anh</t>
  </si>
  <si>
    <t>2010020080</t>
  </si>
  <si>
    <t>Huỳnh Vương Quốc</t>
  </si>
  <si>
    <t>2010020117</t>
  </si>
  <si>
    <t>Phạm Giang</t>
  </si>
  <si>
    <t>2010020006</t>
  </si>
  <si>
    <t>Tăng Lưu Quang</t>
  </si>
  <si>
    <t>2010020114</t>
  </si>
  <si>
    <t>Vương Nguyễn Ngọc</t>
  </si>
  <si>
    <t>2010020083</t>
  </si>
  <si>
    <t>2010020009</t>
  </si>
  <si>
    <t>2010020065</t>
  </si>
  <si>
    <t>2010020135</t>
  </si>
  <si>
    <t>Đặng Tấn</t>
  </si>
  <si>
    <t>2010020087</t>
  </si>
  <si>
    <t>Lâm Nguyễn Tấn</t>
  </si>
  <si>
    <t>2010020111</t>
  </si>
  <si>
    <t>Lê Bá</t>
  </si>
  <si>
    <t>2010020056</t>
  </si>
  <si>
    <t>Nguyễn Mạnh Hồng</t>
  </si>
  <si>
    <t>2010020034</t>
  </si>
  <si>
    <t>2010020108</t>
  </si>
  <si>
    <t>Trương Thanh</t>
  </si>
  <si>
    <t>2010020066</t>
  </si>
  <si>
    <t>2010020098</t>
  </si>
  <si>
    <t>2010020106</t>
  </si>
  <si>
    <t>Lâm Quốc</t>
  </si>
  <si>
    <t>2010020139</t>
  </si>
  <si>
    <t>Nguyễn Khắc Minh</t>
  </si>
  <si>
    <t>2010020063</t>
  </si>
  <si>
    <t>2010020031</t>
  </si>
  <si>
    <t>2010020082</t>
  </si>
  <si>
    <t>2010020131</t>
  </si>
  <si>
    <t>2010020070</t>
  </si>
  <si>
    <t>2010020116</t>
  </si>
  <si>
    <t>Mai Công</t>
  </si>
  <si>
    <t>Trứ</t>
  </si>
  <si>
    <t>2010020101</t>
  </si>
  <si>
    <t>Đặng Nhựt</t>
  </si>
  <si>
    <t>2010020124</t>
  </si>
  <si>
    <t xml:space="preserve">Nguyễn Mỹ </t>
  </si>
  <si>
    <t>2010020011</t>
  </si>
  <si>
    <t>Thái Hiệp</t>
  </si>
  <si>
    <t>2010020096</t>
  </si>
  <si>
    <t>2010020074</t>
  </si>
  <si>
    <t>Ngô Quốc</t>
  </si>
  <si>
    <t>2010020081</t>
  </si>
  <si>
    <t>Nguyễn Hoàng Tứ</t>
  </si>
  <si>
    <t>Xuyên</t>
  </si>
  <si>
    <t>LỚP: CKCT 20.</t>
  </si>
  <si>
    <t>LỚP: CKĐL 20.1</t>
  </si>
  <si>
    <t>LỚP: CKĐL 20.2</t>
  </si>
  <si>
    <t>LỚP: CKĐL 20.3</t>
  </si>
  <si>
    <t>LỚP: CKĐL 20.4</t>
  </si>
  <si>
    <t>Nguyễn Dương Hoàng Hồng</t>
  </si>
  <si>
    <t xml:space="preserve">Nguyễn Phạm Lam </t>
  </si>
  <si>
    <t>2K</t>
  </si>
  <si>
    <t>2P</t>
  </si>
  <si>
    <t>Đạt 2004</t>
  </si>
  <si>
    <t>V:0</t>
  </si>
  <si>
    <t>V;0</t>
  </si>
  <si>
    <t>Đinh Hoàng Minh</t>
  </si>
  <si>
    <t xml:space="preserve">Trần Quốc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</si>
</sst>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4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" fillId="26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6" fillId="0" borderId="17" xfId="0" applyNumberFormat="1" applyFont="1" applyFill="1" applyBorder="1" applyAlignment="1" applyProtection="1">
      <alignment horizontal="center" vertical="center" wrapText="1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/>
    </xf>
    <xf numFmtId="0" fontId="58" fillId="0" borderId="27" xfId="0" applyNumberFormat="1" applyFont="1" applyFill="1" applyBorder="1" applyAlignment="1" applyProtection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9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2" fillId="0" borderId="30" xfId="0" applyNumberFormat="1" applyFont="1" applyFill="1" applyBorder="1" applyAlignment="1" applyProtection="1">
      <alignment horizontal="left" vertic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 wrapText="1"/>
    </xf>
    <xf numFmtId="0" fontId="56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5" fillId="0" borderId="30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0" fillId="0" borderId="17" xfId="0" applyFont="1" applyBorder="1" applyAlignment="1"/>
    <xf numFmtId="0" fontId="5" fillId="0" borderId="1" xfId="0" applyFont="1" applyBorder="1" applyAlignment="1">
      <alignment horizontal="center" vertical="center"/>
    </xf>
    <xf numFmtId="0" fontId="61" fillId="0" borderId="21" xfId="0" applyNumberFormat="1" applyFont="1" applyFill="1" applyBorder="1" applyAlignment="1" applyProtection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54" fillId="0" borderId="35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33" xfId="0" applyFont="1" applyBorder="1" applyAlignment="1">
      <alignment vertical="center" wrapText="1"/>
    </xf>
    <xf numFmtId="0" fontId="58" fillId="0" borderId="34" xfId="0" applyFont="1" applyBorder="1" applyAlignment="1">
      <alignment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33" xfId="0" applyNumberFormat="1" applyFont="1" applyFill="1" applyBorder="1" applyAlignment="1" applyProtection="1">
      <alignment horizontal="left" vertical="center" wrapText="1"/>
    </xf>
    <xf numFmtId="0" fontId="58" fillId="0" borderId="34" xfId="0" applyNumberFormat="1" applyFont="1" applyFill="1" applyBorder="1" applyAlignment="1" applyProtection="1">
      <alignment horizontal="left" vertical="center" wrapText="1"/>
    </xf>
    <xf numFmtId="0" fontId="58" fillId="0" borderId="30" xfId="0" applyNumberFormat="1" applyFont="1" applyFill="1" applyBorder="1" applyAlignment="1" applyProtection="1">
      <alignment horizontal="left" vertical="center" wrapText="1"/>
    </xf>
    <xf numFmtId="0" fontId="58" fillId="0" borderId="31" xfId="0" applyNumberFormat="1" applyFont="1" applyFill="1" applyBorder="1" applyAlignment="1" applyProtection="1">
      <alignment horizontal="left" vertical="center" wrapText="1"/>
    </xf>
    <xf numFmtId="0" fontId="58" fillId="0" borderId="22" xfId="0" applyNumberFormat="1" applyFont="1" applyFill="1" applyBorder="1" applyAlignment="1" applyProtection="1">
      <alignment horizontal="center" vertical="center" wrapText="1"/>
    </xf>
    <xf numFmtId="0" fontId="58" fillId="0" borderId="23" xfId="0" applyNumberFormat="1" applyFont="1" applyFill="1" applyBorder="1" applyAlignment="1" applyProtection="1">
      <alignment horizontal="left" vertical="center" wrapText="1"/>
    </xf>
    <xf numFmtId="0" fontId="58" fillId="0" borderId="24" xfId="0" applyNumberFormat="1" applyFont="1" applyFill="1" applyBorder="1" applyAlignment="1" applyProtection="1">
      <alignment horizontal="left" vertical="center" wrapText="1"/>
    </xf>
    <xf numFmtId="0" fontId="58" fillId="0" borderId="30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1" fillId="0" borderId="27" xfId="0" applyNumberFormat="1" applyFont="1" applyFill="1" applyBorder="1" applyAlignment="1" applyProtection="1">
      <alignment horizontal="left" vertical="center" wrapText="1"/>
    </xf>
    <xf numFmtId="0" fontId="6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opLeftCell="A12" zoomScale="55" zoomScaleNormal="55" workbookViewId="0">
      <selection activeCell="J48" sqref="J48"/>
    </sheetView>
  </sheetViews>
  <sheetFormatPr defaultColWidth="9.375" defaultRowHeight="17.399999999999999"/>
  <cols>
    <col min="1" max="1" width="8.625" style="47" customWidth="1"/>
    <col min="2" max="2" width="26.875" style="47" customWidth="1"/>
    <col min="3" max="3" width="29.625" style="47" customWidth="1"/>
    <col min="4" max="4" width="11.625" style="47" customWidth="1"/>
    <col min="5" max="35" width="7" style="47" customWidth="1"/>
    <col min="36" max="38" width="8.375" style="47" customWidth="1"/>
    <col min="39" max="39" width="10.875" style="47" customWidth="1"/>
    <col min="40" max="40" width="12.125" style="47" customWidth="1"/>
    <col min="41" max="41" width="10.875" style="47" customWidth="1"/>
    <col min="42" max="16384" width="9.375" style="47"/>
  </cols>
  <sheetData>
    <row r="1" spans="1:41" ht="24" customHeight="1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75" t="s">
        <v>1</v>
      </c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41" ht="22.5" customHeight="1">
      <c r="A2" s="175" t="s">
        <v>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 t="s">
        <v>3</v>
      </c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175" t="s">
        <v>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176" t="s">
        <v>764</v>
      </c>
      <c r="AG6" s="176"/>
      <c r="AH6" s="176"/>
      <c r="AI6" s="176"/>
      <c r="AJ6" s="176"/>
      <c r="AK6" s="176"/>
      <c r="AL6" s="64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3" t="s">
        <v>5</v>
      </c>
      <c r="B8" s="61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3">
        <v>1</v>
      </c>
      <c r="B9" s="144" t="s">
        <v>451</v>
      </c>
      <c r="C9" s="144" t="s">
        <v>452</v>
      </c>
      <c r="D9" s="144" t="s">
        <v>79</v>
      </c>
      <c r="E9" s="98"/>
      <c r="F9" s="8"/>
      <c r="G9" s="8"/>
      <c r="H9" s="8"/>
      <c r="I9" s="83"/>
      <c r="J9" s="8"/>
      <c r="K9" s="8"/>
      <c r="L9" s="8"/>
      <c r="M9" s="8"/>
      <c r="N9" s="8"/>
      <c r="O9" s="8"/>
      <c r="P9" s="83"/>
      <c r="Q9" s="8"/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63">
        <f>COUNTIF(E9:AI9,"K")+2*COUNTIF(E9:AI9,"2K")+COUNTIF(E9:AI9,"TK")+COUNTIF(E9:AI9,"KT")</f>
        <v>0</v>
      </c>
      <c r="AK9" s="63">
        <f t="shared" ref="AK9:AK29" si="0">COUNTIF(E9:AI9,"P")+2*COUNTIF(F9:AJ9,"2P")</f>
        <v>0</v>
      </c>
      <c r="AL9" s="63">
        <f t="shared" ref="AL9:AL29" si="1">COUNTIF(E9:AI9,"T")+2*COUNTIF(E9:AI9,"2T")+COUNTIF(E9:AI9,"TK")+COUNTIF(E9:AI9,"KT")</f>
        <v>0</v>
      </c>
      <c r="AM9" s="51"/>
      <c r="AN9" s="52"/>
      <c r="AO9" s="62"/>
    </row>
    <row r="10" spans="1:41" s="50" customFormat="1" ht="30" customHeight="1">
      <c r="A10" s="63">
        <v>2</v>
      </c>
      <c r="B10" s="144" t="s">
        <v>453</v>
      </c>
      <c r="C10" s="144" t="s">
        <v>454</v>
      </c>
      <c r="D10" s="144" t="s">
        <v>89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63">
        <f t="shared" ref="AJ10:AJ29" si="2">COUNTIF(E10:AI10,"K")+2*COUNTIF(E10:AI10,"2K")+COUNTIF(E10:AI10,"TK")+COUNTIF(E10:AI10,"KT")</f>
        <v>0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0" customFormat="1" ht="30" customHeight="1">
      <c r="A11" s="115">
        <v>3</v>
      </c>
      <c r="B11" s="144" t="s">
        <v>455</v>
      </c>
      <c r="C11" s="144" t="s">
        <v>64</v>
      </c>
      <c r="D11" s="144" t="s">
        <v>61</v>
      </c>
      <c r="E11" s="98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 t="s">
        <v>8</v>
      </c>
      <c r="S11" s="8"/>
      <c r="T11" s="8" t="s">
        <v>8</v>
      </c>
      <c r="U11" s="8" t="s">
        <v>8</v>
      </c>
      <c r="V11" s="83"/>
      <c r="W11" s="83"/>
      <c r="X11" s="8" t="s">
        <v>8</v>
      </c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63">
        <f t="shared" si="2"/>
        <v>4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50" customFormat="1" ht="30" customHeight="1">
      <c r="A12" s="115">
        <v>4</v>
      </c>
      <c r="B12" s="144" t="s">
        <v>656</v>
      </c>
      <c r="C12" s="144" t="s">
        <v>657</v>
      </c>
      <c r="D12" s="144" t="s">
        <v>49</v>
      </c>
      <c r="E12" s="98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63">
        <f t="shared" si="2"/>
        <v>0</v>
      </c>
      <c r="AK12" s="63">
        <f t="shared" si="0"/>
        <v>0</v>
      </c>
      <c r="AL12" s="63">
        <f t="shared" si="1"/>
        <v>0</v>
      </c>
      <c r="AM12" s="62"/>
      <c r="AN12" s="62"/>
      <c r="AO12" s="62"/>
    </row>
    <row r="13" spans="1:41" s="50" customFormat="1" ht="30" customHeight="1">
      <c r="A13" s="115">
        <v>5</v>
      </c>
      <c r="B13" s="144" t="s">
        <v>456</v>
      </c>
      <c r="C13" s="144" t="s">
        <v>108</v>
      </c>
      <c r="D13" s="144" t="s">
        <v>67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0" customFormat="1" ht="30" customHeight="1">
      <c r="A14" s="115">
        <v>6</v>
      </c>
      <c r="B14" s="144" t="s">
        <v>457</v>
      </c>
      <c r="C14" s="144" t="s">
        <v>458</v>
      </c>
      <c r="D14" s="144" t="s">
        <v>67</v>
      </c>
      <c r="E14" s="98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63">
        <f t="shared" si="2"/>
        <v>0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0" customFormat="1" ht="30" customHeight="1">
      <c r="A15" s="115">
        <v>7</v>
      </c>
      <c r="B15" s="144" t="s">
        <v>459</v>
      </c>
      <c r="C15" s="144" t="s">
        <v>460</v>
      </c>
      <c r="D15" s="144" t="s">
        <v>236</v>
      </c>
      <c r="E15" s="98"/>
      <c r="F15" s="8"/>
      <c r="G15" s="8"/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63">
        <f t="shared" si="2"/>
        <v>0</v>
      </c>
      <c r="AK15" s="63">
        <f t="shared" si="0"/>
        <v>0</v>
      </c>
      <c r="AL15" s="63">
        <f t="shared" si="1"/>
        <v>0</v>
      </c>
      <c r="AM15" s="62"/>
      <c r="AN15" s="62"/>
      <c r="AO15" s="62"/>
    </row>
    <row r="16" spans="1:41" s="50" customFormat="1" ht="30" customHeight="1">
      <c r="A16" s="115">
        <v>8</v>
      </c>
      <c r="B16" s="144" t="s">
        <v>661</v>
      </c>
      <c r="C16" s="144" t="s">
        <v>39</v>
      </c>
      <c r="D16" s="144" t="s">
        <v>51</v>
      </c>
      <c r="E16" s="98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 t="s">
        <v>8</v>
      </c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63">
        <f t="shared" si="2"/>
        <v>1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0" customFormat="1" ht="30" customHeight="1">
      <c r="A17" s="115">
        <v>9</v>
      </c>
      <c r="B17" s="144" t="s">
        <v>662</v>
      </c>
      <c r="C17" s="144" t="s">
        <v>42</v>
      </c>
      <c r="D17" s="144" t="s">
        <v>543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/>
      <c r="R17" s="83"/>
      <c r="S17" s="84"/>
      <c r="T17" s="84" t="s">
        <v>8</v>
      </c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63">
        <f t="shared" si="2"/>
        <v>1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0" customFormat="1" ht="30" customHeight="1">
      <c r="A18" s="115">
        <v>10</v>
      </c>
      <c r="B18" s="144" t="s">
        <v>461</v>
      </c>
      <c r="C18" s="144" t="s">
        <v>462</v>
      </c>
      <c r="D18" s="144" t="s">
        <v>90</v>
      </c>
      <c r="E18" s="98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63">
        <f t="shared" si="2"/>
        <v>0</v>
      </c>
      <c r="AK18" s="63">
        <f t="shared" si="0"/>
        <v>0</v>
      </c>
      <c r="AL18" s="63">
        <f t="shared" si="1"/>
        <v>0</v>
      </c>
      <c r="AM18" s="62"/>
      <c r="AN18" s="62"/>
      <c r="AO18" s="62"/>
    </row>
    <row r="19" spans="1:41" s="50" customFormat="1" ht="30" customHeight="1">
      <c r="A19" s="115">
        <v>11</v>
      </c>
      <c r="B19" s="144" t="s">
        <v>463</v>
      </c>
      <c r="C19" s="144" t="s">
        <v>464</v>
      </c>
      <c r="D19" s="144" t="s">
        <v>465</v>
      </c>
      <c r="E19" s="98"/>
      <c r="F19" s="8"/>
      <c r="G19" s="8"/>
      <c r="H19" s="8"/>
      <c r="I19" s="83"/>
      <c r="J19" s="8"/>
      <c r="K19" s="8"/>
      <c r="L19" s="8"/>
      <c r="M19" s="8"/>
      <c r="N19" s="8"/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68" customFormat="1" ht="30" customHeight="1">
      <c r="A20" s="115">
        <v>12</v>
      </c>
      <c r="B20" s="144" t="s">
        <v>466</v>
      </c>
      <c r="C20" s="144" t="s">
        <v>101</v>
      </c>
      <c r="D20" s="144" t="s">
        <v>40</v>
      </c>
      <c r="E20" s="98"/>
      <c r="F20" s="8"/>
      <c r="G20" s="8"/>
      <c r="H20" s="8"/>
      <c r="I20" s="83"/>
      <c r="J20" s="8"/>
      <c r="K20" s="8"/>
      <c r="L20" s="8"/>
      <c r="M20" s="8"/>
      <c r="N20" s="8"/>
      <c r="O20" s="8"/>
      <c r="P20" s="83"/>
      <c r="Q20" s="8"/>
      <c r="R20" s="83"/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0</v>
      </c>
      <c r="AK20" s="4">
        <f t="shared" si="0"/>
        <v>0</v>
      </c>
      <c r="AL20" s="4">
        <f t="shared" si="1"/>
        <v>0</v>
      </c>
      <c r="AM20" s="69"/>
      <c r="AN20" s="69"/>
      <c r="AO20" s="69"/>
    </row>
    <row r="21" spans="1:41" s="68" customFormat="1" ht="30" customHeight="1">
      <c r="A21" s="115">
        <v>13</v>
      </c>
      <c r="B21" s="144" t="s">
        <v>467</v>
      </c>
      <c r="C21" s="144" t="s">
        <v>468</v>
      </c>
      <c r="D21" s="144" t="s">
        <v>30</v>
      </c>
      <c r="E21" s="98"/>
      <c r="F21" s="98"/>
      <c r="G21" s="98"/>
      <c r="H21" s="98"/>
      <c r="I21" s="83"/>
      <c r="J21" s="98"/>
      <c r="K21" s="98"/>
      <c r="L21" s="98"/>
      <c r="M21" s="98"/>
      <c r="N21" s="98"/>
      <c r="O21" s="98"/>
      <c r="P21" s="83"/>
      <c r="Q21" s="98"/>
      <c r="R21" s="83"/>
      <c r="S21" s="98"/>
      <c r="T21" s="98"/>
      <c r="U21" s="98"/>
      <c r="V21" s="83"/>
      <c r="W21" s="83"/>
      <c r="X21" s="98"/>
      <c r="Y21" s="98"/>
      <c r="Z21" s="98"/>
      <c r="AA21" s="98"/>
      <c r="AB21" s="98"/>
      <c r="AC21" s="98"/>
      <c r="AD21" s="83"/>
      <c r="AE21" s="98"/>
      <c r="AF21" s="98"/>
      <c r="AG21" s="98"/>
      <c r="AH21" s="98"/>
      <c r="AI21" s="98"/>
      <c r="AJ21" s="4">
        <f t="shared" si="2"/>
        <v>0</v>
      </c>
      <c r="AK21" s="4">
        <f t="shared" si="0"/>
        <v>0</v>
      </c>
      <c r="AL21" s="4">
        <f t="shared" si="1"/>
        <v>0</v>
      </c>
      <c r="AM21" s="69"/>
      <c r="AN21" s="69"/>
      <c r="AO21" s="69"/>
    </row>
    <row r="22" spans="1:41" s="68" customFormat="1" ht="30" customHeight="1">
      <c r="A22" s="115">
        <v>14</v>
      </c>
      <c r="B22" s="144" t="s">
        <v>469</v>
      </c>
      <c r="C22" s="144" t="s">
        <v>101</v>
      </c>
      <c r="D22" s="144" t="s">
        <v>30</v>
      </c>
      <c r="E22" s="98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 t="s">
        <v>8</v>
      </c>
      <c r="S22" s="8"/>
      <c r="T22" s="8"/>
      <c r="U22" s="8"/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1</v>
      </c>
      <c r="AK22" s="4">
        <f t="shared" si="0"/>
        <v>0</v>
      </c>
      <c r="AL22" s="4">
        <f t="shared" si="1"/>
        <v>0</v>
      </c>
      <c r="AM22" s="179"/>
      <c r="AN22" s="180"/>
      <c r="AO22" s="69"/>
    </row>
    <row r="23" spans="1:41" s="68" customFormat="1" ht="30" customHeight="1">
      <c r="A23" s="115">
        <v>15</v>
      </c>
      <c r="B23" s="144" t="s">
        <v>470</v>
      </c>
      <c r="C23" s="144" t="s">
        <v>471</v>
      </c>
      <c r="D23" s="144" t="s">
        <v>30</v>
      </c>
      <c r="E23" s="98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 t="s">
        <v>8</v>
      </c>
      <c r="S23" s="8"/>
      <c r="T23" s="8" t="s">
        <v>8</v>
      </c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2</v>
      </c>
      <c r="AK23" s="4">
        <f t="shared" si="0"/>
        <v>0</v>
      </c>
      <c r="AL23" s="4">
        <f t="shared" si="1"/>
        <v>0</v>
      </c>
      <c r="AM23" s="69"/>
      <c r="AN23" s="69"/>
      <c r="AO23" s="69"/>
    </row>
    <row r="24" spans="1:41" s="68" customFormat="1" ht="30" customHeight="1">
      <c r="A24" s="115">
        <v>16</v>
      </c>
      <c r="B24" s="144" t="s">
        <v>472</v>
      </c>
      <c r="C24" s="144" t="s">
        <v>95</v>
      </c>
      <c r="D24" s="144" t="s">
        <v>313</v>
      </c>
      <c r="E24" s="98"/>
      <c r="F24" s="8"/>
      <c r="G24" s="8"/>
      <c r="H24" s="8"/>
      <c r="I24" s="83"/>
      <c r="J24" s="8"/>
      <c r="K24" s="8"/>
      <c r="L24" s="8"/>
      <c r="M24" s="8"/>
      <c r="N24" s="8"/>
      <c r="O24" s="8"/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0</v>
      </c>
      <c r="AK24" s="4">
        <f t="shared" si="0"/>
        <v>0</v>
      </c>
      <c r="AL24" s="4">
        <f t="shared" si="1"/>
        <v>0</v>
      </c>
      <c r="AM24" s="69"/>
      <c r="AN24" s="69"/>
      <c r="AO24" s="69"/>
    </row>
    <row r="25" spans="1:41" s="68" customFormat="1" ht="30" customHeight="1">
      <c r="A25" s="115">
        <v>17</v>
      </c>
      <c r="B25" s="144" t="s">
        <v>473</v>
      </c>
      <c r="C25" s="144" t="s">
        <v>474</v>
      </c>
      <c r="D25" s="144" t="s">
        <v>313</v>
      </c>
      <c r="E25" s="98"/>
      <c r="F25" s="8"/>
      <c r="G25" s="8"/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0</v>
      </c>
      <c r="AM25" s="69"/>
      <c r="AN25" s="69"/>
      <c r="AO25" s="69"/>
    </row>
    <row r="26" spans="1:41" s="68" customFormat="1" ht="30" customHeight="1">
      <c r="A26" s="115">
        <v>18</v>
      </c>
      <c r="B26" s="144" t="s">
        <v>475</v>
      </c>
      <c r="C26" s="144" t="s">
        <v>476</v>
      </c>
      <c r="D26" s="144" t="s">
        <v>52</v>
      </c>
      <c r="E26" s="98"/>
      <c r="F26" s="8"/>
      <c r="G26" s="8"/>
      <c r="H26" s="8"/>
      <c r="I26" s="83"/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0</v>
      </c>
      <c r="AK26" s="4">
        <f t="shared" si="0"/>
        <v>0</v>
      </c>
      <c r="AL26" s="4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144" t="s">
        <v>477</v>
      </c>
      <c r="C27" s="144" t="s">
        <v>478</v>
      </c>
      <c r="D27" s="144" t="s">
        <v>72</v>
      </c>
      <c r="E27" s="98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/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69"/>
      <c r="AN27" s="69"/>
      <c r="AO27" s="69"/>
    </row>
    <row r="28" spans="1:41" s="68" customFormat="1" ht="30" customHeight="1">
      <c r="A28" s="115">
        <v>20</v>
      </c>
      <c r="B28" s="144" t="s">
        <v>479</v>
      </c>
      <c r="C28" s="144" t="s">
        <v>480</v>
      </c>
      <c r="D28" s="144" t="s">
        <v>72</v>
      </c>
      <c r="E28" s="98"/>
      <c r="F28" s="8"/>
      <c r="G28" s="8"/>
      <c r="H28" s="8"/>
      <c r="I28" s="83"/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 t="s">
        <v>8</v>
      </c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1</v>
      </c>
      <c r="AK28" s="4">
        <f t="shared" si="0"/>
        <v>0</v>
      </c>
      <c r="AL28" s="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144" t="s">
        <v>481</v>
      </c>
      <c r="C29" s="144" t="s">
        <v>100</v>
      </c>
      <c r="D29" s="144" t="s">
        <v>72</v>
      </c>
      <c r="E29" s="98"/>
      <c r="F29" s="8"/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144" t="s">
        <v>670</v>
      </c>
      <c r="C30" s="144" t="s">
        <v>37</v>
      </c>
      <c r="D30" s="144" t="s">
        <v>671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ref="AJ30:AJ51" si="3">COUNTIF(E30:AI30,"K")+2*COUNTIF(E30:AI30,"2K")+COUNTIF(E30:AI30,"TK")+COUNTIF(E30:AI30,"KT")</f>
        <v>0</v>
      </c>
      <c r="AK30" s="4">
        <f t="shared" ref="AK30:AK51" si="4">COUNTIF(E30:AI30,"P")+2*COUNTIF(F30:AJ30,"2P")</f>
        <v>0</v>
      </c>
      <c r="AL30" s="4">
        <f t="shared" ref="AL30:AL51" si="5">COUNTIF(E30:AI30,"T")+2*COUNTIF(E30:AI30,"2T")+COUNTIF(E30:AI30,"TK")+COUNTIF(E30:AI30,"KT")</f>
        <v>0</v>
      </c>
      <c r="AM30" s="69"/>
      <c r="AN30" s="69"/>
      <c r="AO30" s="69"/>
    </row>
    <row r="31" spans="1:41" s="68" customFormat="1" ht="30" customHeight="1">
      <c r="A31" s="115">
        <v>23</v>
      </c>
      <c r="B31" s="144" t="s">
        <v>672</v>
      </c>
      <c r="C31" s="144" t="s">
        <v>39</v>
      </c>
      <c r="D31" s="144" t="s">
        <v>62</v>
      </c>
      <c r="E31" s="145"/>
      <c r="F31" s="146"/>
      <c r="G31" s="146"/>
      <c r="H31" s="146"/>
      <c r="I31" s="147"/>
      <c r="J31" s="146"/>
      <c r="K31" s="146"/>
      <c r="L31" s="146"/>
      <c r="M31" s="146"/>
      <c r="N31" s="146"/>
      <c r="O31" s="146"/>
      <c r="P31" s="147"/>
      <c r="Q31" s="146"/>
      <c r="R31" s="147"/>
      <c r="S31" s="146"/>
      <c r="T31" s="146"/>
      <c r="U31" s="146"/>
      <c r="V31" s="147"/>
      <c r="W31" s="147"/>
      <c r="X31" s="146"/>
      <c r="Y31" s="146"/>
      <c r="Z31" s="146"/>
      <c r="AA31" s="146"/>
      <c r="AB31" s="146"/>
      <c r="AC31" s="146"/>
      <c r="AD31" s="147"/>
      <c r="AE31" s="146"/>
      <c r="AF31" s="146"/>
      <c r="AG31" s="146"/>
      <c r="AH31" s="146"/>
      <c r="AI31" s="146"/>
      <c r="AJ31" s="4">
        <f t="shared" si="3"/>
        <v>0</v>
      </c>
      <c r="AK31" s="4">
        <f t="shared" si="4"/>
        <v>0</v>
      </c>
      <c r="AL31" s="4">
        <f t="shared" si="5"/>
        <v>0</v>
      </c>
      <c r="AM31" s="69"/>
      <c r="AN31" s="69"/>
      <c r="AO31" s="69"/>
    </row>
    <row r="32" spans="1:41" s="68" customFormat="1" ht="30" customHeight="1">
      <c r="A32" s="115">
        <v>24</v>
      </c>
      <c r="B32" s="144" t="s">
        <v>482</v>
      </c>
      <c r="C32" s="144" t="s">
        <v>73</v>
      </c>
      <c r="D32" s="144" t="s">
        <v>62</v>
      </c>
      <c r="E32" s="145"/>
      <c r="F32" s="146"/>
      <c r="G32" s="146"/>
      <c r="H32" s="146"/>
      <c r="I32" s="147"/>
      <c r="J32" s="146"/>
      <c r="K32" s="146"/>
      <c r="L32" s="146"/>
      <c r="M32" s="146"/>
      <c r="N32" s="146"/>
      <c r="O32" s="146"/>
      <c r="P32" s="147"/>
      <c r="Q32" s="146"/>
      <c r="R32" s="147"/>
      <c r="S32" s="146"/>
      <c r="T32" s="146"/>
      <c r="U32" s="146"/>
      <c r="V32" s="147"/>
      <c r="W32" s="147"/>
      <c r="X32" s="146"/>
      <c r="Y32" s="146"/>
      <c r="Z32" s="146"/>
      <c r="AA32" s="146"/>
      <c r="AB32" s="146"/>
      <c r="AC32" s="146"/>
      <c r="AD32" s="147"/>
      <c r="AE32" s="146"/>
      <c r="AF32" s="146"/>
      <c r="AG32" s="146"/>
      <c r="AH32" s="146"/>
      <c r="AI32" s="146"/>
      <c r="AJ32" s="4">
        <f t="shared" si="3"/>
        <v>0</v>
      </c>
      <c r="AK32" s="4">
        <f t="shared" si="4"/>
        <v>0</v>
      </c>
      <c r="AL32" s="4">
        <f t="shared" si="5"/>
        <v>0</v>
      </c>
      <c r="AM32" s="69"/>
      <c r="AN32" s="69"/>
      <c r="AO32" s="69"/>
    </row>
    <row r="33" spans="1:44" s="68" customFormat="1" ht="30" customHeight="1">
      <c r="A33" s="115">
        <v>25</v>
      </c>
      <c r="B33" s="144" t="s">
        <v>483</v>
      </c>
      <c r="C33" s="144" t="s">
        <v>484</v>
      </c>
      <c r="D33" s="144" t="s">
        <v>104</v>
      </c>
      <c r="E33" s="145"/>
      <c r="F33" s="146"/>
      <c r="G33" s="146"/>
      <c r="H33" s="146"/>
      <c r="I33" s="147"/>
      <c r="J33" s="146"/>
      <c r="K33" s="146"/>
      <c r="L33" s="146"/>
      <c r="M33" s="146"/>
      <c r="N33" s="146"/>
      <c r="O33" s="146"/>
      <c r="P33" s="147"/>
      <c r="Q33" s="146"/>
      <c r="R33" s="147"/>
      <c r="S33" s="146"/>
      <c r="T33" s="146"/>
      <c r="U33" s="146" t="s">
        <v>8</v>
      </c>
      <c r="V33" s="147"/>
      <c r="W33" s="147"/>
      <c r="X33" s="146"/>
      <c r="Y33" s="146"/>
      <c r="Z33" s="146"/>
      <c r="AA33" s="146"/>
      <c r="AB33" s="146"/>
      <c r="AC33" s="146"/>
      <c r="AD33" s="147"/>
      <c r="AE33" s="146"/>
      <c r="AF33" s="146"/>
      <c r="AG33" s="146"/>
      <c r="AH33" s="146"/>
      <c r="AI33" s="146"/>
      <c r="AJ33" s="4">
        <f t="shared" si="3"/>
        <v>1</v>
      </c>
      <c r="AK33" s="4">
        <f t="shared" si="4"/>
        <v>0</v>
      </c>
      <c r="AL33" s="4">
        <f t="shared" si="5"/>
        <v>0</v>
      </c>
      <c r="AM33" s="69"/>
      <c r="AN33" s="69"/>
      <c r="AO33" s="69"/>
    </row>
    <row r="34" spans="1:44" s="68" customFormat="1" ht="30" customHeight="1">
      <c r="A34" s="115">
        <v>26</v>
      </c>
      <c r="B34" s="144" t="s">
        <v>485</v>
      </c>
      <c r="C34" s="144" t="s">
        <v>486</v>
      </c>
      <c r="D34" s="144" t="s">
        <v>487</v>
      </c>
      <c r="E34" s="145"/>
      <c r="F34" s="146"/>
      <c r="G34" s="146"/>
      <c r="H34" s="146"/>
      <c r="I34" s="147"/>
      <c r="J34" s="146"/>
      <c r="K34" s="146"/>
      <c r="L34" s="146"/>
      <c r="M34" s="146"/>
      <c r="N34" s="146"/>
      <c r="O34" s="146"/>
      <c r="P34" s="147"/>
      <c r="Q34" s="146"/>
      <c r="R34" s="147"/>
      <c r="S34" s="146"/>
      <c r="T34" s="146" t="s">
        <v>8</v>
      </c>
      <c r="U34" s="146"/>
      <c r="V34" s="147"/>
      <c r="W34" s="147"/>
      <c r="X34" s="146"/>
      <c r="Y34" s="146"/>
      <c r="Z34" s="146"/>
      <c r="AA34" s="146"/>
      <c r="AB34" s="146"/>
      <c r="AC34" s="146"/>
      <c r="AD34" s="147"/>
      <c r="AE34" s="146"/>
      <c r="AF34" s="146"/>
      <c r="AG34" s="146"/>
      <c r="AH34" s="146"/>
      <c r="AI34" s="146"/>
      <c r="AJ34" s="4">
        <f t="shared" si="3"/>
        <v>1</v>
      </c>
      <c r="AK34" s="4">
        <f t="shared" si="4"/>
        <v>0</v>
      </c>
      <c r="AL34" s="4">
        <f t="shared" si="5"/>
        <v>0</v>
      </c>
      <c r="AM34" s="69"/>
      <c r="AN34" s="69"/>
      <c r="AO34" s="69"/>
    </row>
    <row r="35" spans="1:44" s="50" customFormat="1" ht="30" customHeight="1">
      <c r="A35" s="115">
        <v>27</v>
      </c>
      <c r="B35" s="144" t="s">
        <v>488</v>
      </c>
      <c r="C35" s="144" t="s">
        <v>489</v>
      </c>
      <c r="D35" s="144" t="s">
        <v>13</v>
      </c>
      <c r="E35" s="145"/>
      <c r="F35" s="146"/>
      <c r="G35" s="146"/>
      <c r="H35" s="146"/>
      <c r="I35" s="147"/>
      <c r="J35" s="146"/>
      <c r="K35" s="146"/>
      <c r="L35" s="146"/>
      <c r="M35" s="146"/>
      <c r="N35" s="146"/>
      <c r="O35" s="146"/>
      <c r="P35" s="147"/>
      <c r="Q35" s="146"/>
      <c r="R35" s="147"/>
      <c r="S35" s="146"/>
      <c r="T35" s="146"/>
      <c r="U35" s="146"/>
      <c r="V35" s="147"/>
      <c r="W35" s="147"/>
      <c r="X35" s="146"/>
      <c r="Y35" s="146"/>
      <c r="Z35" s="146"/>
      <c r="AA35" s="146"/>
      <c r="AB35" s="146"/>
      <c r="AC35" s="146"/>
      <c r="AD35" s="147"/>
      <c r="AE35" s="146"/>
      <c r="AF35" s="146"/>
      <c r="AG35" s="146"/>
      <c r="AH35" s="146"/>
      <c r="AI35" s="146"/>
      <c r="AJ35" s="4">
        <f t="shared" si="3"/>
        <v>0</v>
      </c>
      <c r="AK35" s="4">
        <f t="shared" si="4"/>
        <v>0</v>
      </c>
      <c r="AL35" s="4">
        <f t="shared" si="5"/>
        <v>0</v>
      </c>
      <c r="AM35" s="62"/>
      <c r="AN35" s="62"/>
      <c r="AO35" s="62"/>
    </row>
    <row r="36" spans="1:44" s="50" customFormat="1" ht="30" customHeight="1">
      <c r="A36" s="115">
        <v>28</v>
      </c>
      <c r="B36" s="144" t="s">
        <v>490</v>
      </c>
      <c r="C36" s="144" t="s">
        <v>491</v>
      </c>
      <c r="D36" s="144" t="s">
        <v>13</v>
      </c>
      <c r="E36" s="145"/>
      <c r="F36" s="146"/>
      <c r="G36" s="146"/>
      <c r="H36" s="146"/>
      <c r="I36" s="147"/>
      <c r="J36" s="146"/>
      <c r="K36" s="146"/>
      <c r="L36" s="146"/>
      <c r="M36" s="146"/>
      <c r="N36" s="146"/>
      <c r="O36" s="146"/>
      <c r="P36" s="147"/>
      <c r="Q36" s="146"/>
      <c r="R36" s="147" t="s">
        <v>8</v>
      </c>
      <c r="S36" s="146" t="s">
        <v>8</v>
      </c>
      <c r="T36" s="146" t="s">
        <v>8</v>
      </c>
      <c r="U36" s="146"/>
      <c r="V36" s="147"/>
      <c r="W36" s="147"/>
      <c r="X36" s="146"/>
      <c r="Y36" s="146"/>
      <c r="Z36" s="146"/>
      <c r="AA36" s="146"/>
      <c r="AB36" s="146"/>
      <c r="AC36" s="146"/>
      <c r="AD36" s="147"/>
      <c r="AE36" s="146"/>
      <c r="AF36" s="146"/>
      <c r="AG36" s="146"/>
      <c r="AH36" s="146"/>
      <c r="AI36" s="146"/>
      <c r="AJ36" s="4">
        <f t="shared" si="3"/>
        <v>3</v>
      </c>
      <c r="AK36" s="4">
        <f t="shared" si="4"/>
        <v>0</v>
      </c>
      <c r="AL36" s="4">
        <f t="shared" si="5"/>
        <v>0</v>
      </c>
      <c r="AM36" s="62"/>
      <c r="AN36" s="62"/>
      <c r="AO36" s="62"/>
    </row>
    <row r="37" spans="1:44" s="50" customFormat="1" ht="30" customHeight="1">
      <c r="A37" s="115">
        <v>29</v>
      </c>
      <c r="B37" s="144" t="s">
        <v>492</v>
      </c>
      <c r="C37" s="144" t="s">
        <v>182</v>
      </c>
      <c r="D37" s="144" t="s">
        <v>44</v>
      </c>
      <c r="E37" s="145"/>
      <c r="F37" s="146"/>
      <c r="G37" s="146"/>
      <c r="H37" s="146"/>
      <c r="I37" s="147"/>
      <c r="J37" s="146"/>
      <c r="K37" s="146"/>
      <c r="L37" s="146"/>
      <c r="M37" s="146"/>
      <c r="N37" s="146"/>
      <c r="O37" s="146"/>
      <c r="P37" s="147"/>
      <c r="Q37" s="146"/>
      <c r="R37" s="147"/>
      <c r="S37" s="146"/>
      <c r="T37" s="146"/>
      <c r="U37" s="146"/>
      <c r="V37" s="147"/>
      <c r="W37" s="147"/>
      <c r="X37" s="146"/>
      <c r="Y37" s="146"/>
      <c r="Z37" s="146"/>
      <c r="AA37" s="146"/>
      <c r="AB37" s="146"/>
      <c r="AC37" s="146"/>
      <c r="AD37" s="147"/>
      <c r="AE37" s="146"/>
      <c r="AF37" s="146"/>
      <c r="AG37" s="146"/>
      <c r="AH37" s="146"/>
      <c r="AI37" s="146"/>
      <c r="AJ37" s="4">
        <f t="shared" si="3"/>
        <v>0</v>
      </c>
      <c r="AK37" s="4">
        <f t="shared" si="4"/>
        <v>0</v>
      </c>
      <c r="AL37" s="4">
        <f t="shared" si="5"/>
        <v>0</v>
      </c>
      <c r="AM37" s="62"/>
      <c r="AN37" s="62"/>
      <c r="AO37" s="62"/>
    </row>
    <row r="38" spans="1:44" s="50" customFormat="1" ht="30" customHeight="1">
      <c r="A38" s="115">
        <v>30</v>
      </c>
      <c r="B38" s="144" t="s">
        <v>493</v>
      </c>
      <c r="C38" s="144" t="s">
        <v>73</v>
      </c>
      <c r="D38" s="144" t="s">
        <v>79</v>
      </c>
      <c r="E38" s="145"/>
      <c r="F38" s="146"/>
      <c r="G38" s="146"/>
      <c r="H38" s="146"/>
      <c r="I38" s="147"/>
      <c r="J38" s="146"/>
      <c r="K38" s="146"/>
      <c r="L38" s="146"/>
      <c r="M38" s="146"/>
      <c r="N38" s="146"/>
      <c r="O38" s="146"/>
      <c r="P38" s="147"/>
      <c r="Q38" s="146"/>
      <c r="R38" s="147"/>
      <c r="S38" s="146"/>
      <c r="T38" s="146"/>
      <c r="U38" s="146"/>
      <c r="V38" s="147"/>
      <c r="W38" s="147"/>
      <c r="X38" s="146" t="s">
        <v>8</v>
      </c>
      <c r="Y38" s="146"/>
      <c r="Z38" s="146"/>
      <c r="AA38" s="146"/>
      <c r="AB38" s="146"/>
      <c r="AC38" s="146"/>
      <c r="AD38" s="147"/>
      <c r="AE38" s="146"/>
      <c r="AF38" s="146"/>
      <c r="AG38" s="146"/>
      <c r="AH38" s="146"/>
      <c r="AI38" s="146"/>
      <c r="AJ38" s="4">
        <f t="shared" si="3"/>
        <v>1</v>
      </c>
      <c r="AK38" s="4">
        <f t="shared" si="4"/>
        <v>0</v>
      </c>
      <c r="AL38" s="4">
        <f t="shared" si="5"/>
        <v>0</v>
      </c>
      <c r="AM38" s="62"/>
      <c r="AN38" s="62"/>
      <c r="AO38" s="62"/>
    </row>
    <row r="39" spans="1:44" s="50" customFormat="1" ht="30" customHeight="1">
      <c r="A39" s="115">
        <v>31</v>
      </c>
      <c r="B39" s="144" t="s">
        <v>494</v>
      </c>
      <c r="C39" s="144" t="s">
        <v>495</v>
      </c>
      <c r="D39" s="144" t="s">
        <v>79</v>
      </c>
      <c r="E39" s="98"/>
      <c r="F39" s="8"/>
      <c r="G39" s="8"/>
      <c r="H39" s="8"/>
      <c r="I39" s="83"/>
      <c r="J39" s="8"/>
      <c r="K39" s="8"/>
      <c r="L39" s="8"/>
      <c r="M39" s="8"/>
      <c r="N39" s="8"/>
      <c r="O39" s="8"/>
      <c r="P39" s="83"/>
      <c r="Q39" s="8"/>
      <c r="R39" s="83"/>
      <c r="S39" s="8"/>
      <c r="T39" s="8"/>
      <c r="U39" s="8"/>
      <c r="V39" s="83"/>
      <c r="W39" s="83"/>
      <c r="X39" s="8"/>
      <c r="Y39" s="8"/>
      <c r="Z39" s="8"/>
      <c r="AA39" s="8"/>
      <c r="AB39" s="8"/>
      <c r="AC39" s="8"/>
      <c r="AD39" s="83"/>
      <c r="AE39" s="8"/>
      <c r="AF39" s="8"/>
      <c r="AG39" s="8"/>
      <c r="AH39" s="8"/>
      <c r="AI39" s="8"/>
      <c r="AJ39" s="4">
        <f t="shared" si="3"/>
        <v>0</v>
      </c>
      <c r="AK39" s="4">
        <f t="shared" si="4"/>
        <v>0</v>
      </c>
      <c r="AL39" s="4">
        <f t="shared" si="5"/>
        <v>0</v>
      </c>
      <c r="AM39" s="62"/>
      <c r="AN39" s="62"/>
      <c r="AO39" s="62"/>
    </row>
    <row r="40" spans="1:44" s="50" customFormat="1" ht="30" customHeight="1">
      <c r="A40" s="115">
        <v>32</v>
      </c>
      <c r="B40" s="144" t="s">
        <v>496</v>
      </c>
      <c r="C40" s="144" t="s">
        <v>497</v>
      </c>
      <c r="D40" s="144" t="s">
        <v>498</v>
      </c>
      <c r="E40" s="98"/>
      <c r="F40" s="8"/>
      <c r="G40" s="8"/>
      <c r="H40" s="8"/>
      <c r="I40" s="83"/>
      <c r="J40" s="8"/>
      <c r="K40" s="8"/>
      <c r="L40" s="8"/>
      <c r="M40" s="8"/>
      <c r="N40" s="8"/>
      <c r="O40" s="8"/>
      <c r="P40" s="83"/>
      <c r="Q40" s="8"/>
      <c r="R40" s="83" t="s">
        <v>8</v>
      </c>
      <c r="S40" s="8" t="s">
        <v>9</v>
      </c>
      <c r="T40" s="8" t="s">
        <v>9</v>
      </c>
      <c r="U40" s="8" t="s">
        <v>9</v>
      </c>
      <c r="V40" s="83"/>
      <c r="W40" s="83"/>
      <c r="X40" s="8" t="s">
        <v>8</v>
      </c>
      <c r="Y40" s="8"/>
      <c r="Z40" s="8"/>
      <c r="AA40" s="8"/>
      <c r="AB40" s="8"/>
      <c r="AC40" s="8"/>
      <c r="AD40" s="83"/>
      <c r="AE40" s="8"/>
      <c r="AF40" s="8"/>
      <c r="AG40" s="8"/>
      <c r="AH40" s="8"/>
      <c r="AI40" s="8"/>
      <c r="AJ40" s="4">
        <f t="shared" si="3"/>
        <v>2</v>
      </c>
      <c r="AK40" s="4">
        <f t="shared" si="4"/>
        <v>3</v>
      </c>
      <c r="AL40" s="4">
        <f t="shared" si="5"/>
        <v>0</v>
      </c>
      <c r="AM40" s="62"/>
      <c r="AN40" s="27"/>
      <c r="AO40" s="27"/>
      <c r="AP40" s="47"/>
      <c r="AQ40" s="47"/>
      <c r="AR40" s="47"/>
    </row>
    <row r="41" spans="1:44" s="50" customFormat="1" ht="30" customHeight="1">
      <c r="A41" s="115">
        <v>33</v>
      </c>
      <c r="B41" s="144" t="s">
        <v>679</v>
      </c>
      <c r="C41" s="144" t="s">
        <v>58</v>
      </c>
      <c r="D41" s="144" t="s">
        <v>54</v>
      </c>
      <c r="E41" s="98"/>
      <c r="F41" s="8"/>
      <c r="G41" s="8"/>
      <c r="H41" s="8"/>
      <c r="I41" s="83"/>
      <c r="J41" s="8"/>
      <c r="K41" s="8"/>
      <c r="L41" s="8"/>
      <c r="M41" s="8"/>
      <c r="N41" s="8"/>
      <c r="O41" s="8"/>
      <c r="P41" s="83"/>
      <c r="Q41" s="8"/>
      <c r="R41" s="83"/>
      <c r="S41" s="8"/>
      <c r="T41" s="8"/>
      <c r="U41" s="8"/>
      <c r="V41" s="83"/>
      <c r="W41" s="83"/>
      <c r="X41" s="8"/>
      <c r="Y41" s="8"/>
      <c r="Z41" s="8"/>
      <c r="AA41" s="8"/>
      <c r="AB41" s="8"/>
      <c r="AC41" s="8"/>
      <c r="AD41" s="83"/>
      <c r="AE41" s="8"/>
      <c r="AF41" s="8"/>
      <c r="AG41" s="8"/>
      <c r="AH41" s="8"/>
      <c r="AI41" s="8"/>
      <c r="AJ41" s="4">
        <f t="shared" si="3"/>
        <v>0</v>
      </c>
      <c r="AK41" s="4">
        <f t="shared" si="4"/>
        <v>0</v>
      </c>
      <c r="AL41" s="4">
        <f t="shared" si="5"/>
        <v>0</v>
      </c>
      <c r="AM41" s="62"/>
      <c r="AN41" s="62"/>
      <c r="AO41" s="62"/>
    </row>
    <row r="42" spans="1:44" s="50" customFormat="1" ht="30" customHeight="1">
      <c r="A42" s="115">
        <v>34</v>
      </c>
      <c r="B42" s="144" t="s">
        <v>499</v>
      </c>
      <c r="C42" s="144" t="s">
        <v>500</v>
      </c>
      <c r="D42" s="144" t="s">
        <v>55</v>
      </c>
      <c r="E42" s="7"/>
      <c r="F42" s="8"/>
      <c r="G42" s="8"/>
      <c r="H42" s="8"/>
      <c r="I42" s="83"/>
      <c r="J42" s="8"/>
      <c r="K42" s="8"/>
      <c r="L42" s="8"/>
      <c r="M42" s="8"/>
      <c r="N42" s="8"/>
      <c r="O42" s="8"/>
      <c r="P42" s="83"/>
      <c r="Q42" s="8"/>
      <c r="R42" s="83"/>
      <c r="S42" s="8"/>
      <c r="T42" s="8"/>
      <c r="U42" s="8"/>
      <c r="V42" s="83"/>
      <c r="W42" s="83"/>
      <c r="X42" s="8"/>
      <c r="Y42" s="8"/>
      <c r="Z42" s="8"/>
      <c r="AA42" s="8"/>
      <c r="AB42" s="8"/>
      <c r="AC42" s="8"/>
      <c r="AD42" s="83"/>
      <c r="AE42" s="8"/>
      <c r="AF42" s="8"/>
      <c r="AG42" s="8"/>
      <c r="AH42" s="8"/>
      <c r="AI42" s="8"/>
      <c r="AJ42" s="4">
        <f t="shared" si="3"/>
        <v>0</v>
      </c>
      <c r="AK42" s="4">
        <f t="shared" si="4"/>
        <v>0</v>
      </c>
      <c r="AL42" s="4">
        <f t="shared" si="5"/>
        <v>0</v>
      </c>
    </row>
    <row r="43" spans="1:44" s="50" customFormat="1" ht="30" customHeight="1">
      <c r="A43" s="169">
        <v>35</v>
      </c>
      <c r="B43" s="170" t="s">
        <v>501</v>
      </c>
      <c r="C43" s="170" t="s">
        <v>37</v>
      </c>
      <c r="D43" s="170" t="s">
        <v>82</v>
      </c>
      <c r="E43" s="148"/>
      <c r="F43" s="146"/>
      <c r="G43" s="146"/>
      <c r="H43" s="146"/>
      <c r="I43" s="147"/>
      <c r="J43" s="146"/>
      <c r="K43" s="146"/>
      <c r="L43" s="146"/>
      <c r="M43" s="146"/>
      <c r="N43" s="146"/>
      <c r="O43" s="146"/>
      <c r="P43" s="147"/>
      <c r="Q43" s="146"/>
      <c r="R43" s="147"/>
      <c r="S43" s="146"/>
      <c r="T43" s="146"/>
      <c r="U43" s="146"/>
      <c r="V43" s="147"/>
      <c r="W43" s="147"/>
      <c r="X43" s="146"/>
      <c r="Y43" s="146"/>
      <c r="Z43" s="146"/>
      <c r="AA43" s="146"/>
      <c r="AB43" s="146"/>
      <c r="AC43" s="146"/>
      <c r="AD43" s="147"/>
      <c r="AE43" s="146"/>
      <c r="AF43" s="146"/>
      <c r="AG43" s="146"/>
      <c r="AH43" s="146"/>
      <c r="AI43" s="146"/>
      <c r="AJ43" s="4">
        <f t="shared" ref="AJ43:AJ49" si="6">COUNTIF(E43:AI43,"K")+2*COUNTIF(E43:AI43,"2K")+COUNTIF(E43:AI43,"TK")+COUNTIF(E43:AI43,"KT")</f>
        <v>0</v>
      </c>
      <c r="AK43" s="4">
        <f t="shared" ref="AK43:AK49" si="7">COUNTIF(E43:AI43,"P")+2*COUNTIF(F43:AJ43,"2P")</f>
        <v>0</v>
      </c>
      <c r="AL43" s="4">
        <f t="shared" ref="AL43:AL49" si="8">COUNTIF(E43:AI43,"T")+2*COUNTIF(E43:AI43,"2T")+COUNTIF(E43:AI43,"TK")+COUNTIF(E43:AI43,"KT")</f>
        <v>0</v>
      </c>
    </row>
    <row r="44" spans="1:44" s="50" customFormat="1" ht="30" customHeight="1">
      <c r="A44" s="169">
        <v>36</v>
      </c>
      <c r="B44" s="170" t="s">
        <v>502</v>
      </c>
      <c r="C44" s="170" t="s">
        <v>47</v>
      </c>
      <c r="D44" s="170" t="s">
        <v>503</v>
      </c>
      <c r="E44" s="148"/>
      <c r="F44" s="146"/>
      <c r="G44" s="146"/>
      <c r="H44" s="146"/>
      <c r="I44" s="147"/>
      <c r="J44" s="146"/>
      <c r="K44" s="146"/>
      <c r="L44" s="146"/>
      <c r="M44" s="146"/>
      <c r="N44" s="146"/>
      <c r="O44" s="146"/>
      <c r="P44" s="147"/>
      <c r="Q44" s="146"/>
      <c r="R44" s="147"/>
      <c r="S44" s="146"/>
      <c r="T44" s="146"/>
      <c r="U44" s="146"/>
      <c r="V44" s="147"/>
      <c r="W44" s="147"/>
      <c r="X44" s="146"/>
      <c r="Y44" s="146"/>
      <c r="Z44" s="146"/>
      <c r="AA44" s="146"/>
      <c r="AB44" s="146"/>
      <c r="AC44" s="146"/>
      <c r="AD44" s="147"/>
      <c r="AE44" s="146"/>
      <c r="AF44" s="146"/>
      <c r="AG44" s="146"/>
      <c r="AH44" s="146"/>
      <c r="AI44" s="146"/>
      <c r="AJ44" s="4">
        <f t="shared" si="6"/>
        <v>0</v>
      </c>
      <c r="AK44" s="4">
        <f t="shared" si="7"/>
        <v>0</v>
      </c>
      <c r="AL44" s="4">
        <f t="shared" si="8"/>
        <v>0</v>
      </c>
    </row>
    <row r="45" spans="1:44" s="50" customFormat="1" ht="30" customHeight="1">
      <c r="A45" s="169">
        <v>37</v>
      </c>
      <c r="B45" s="170" t="s">
        <v>504</v>
      </c>
      <c r="C45" s="170" t="s">
        <v>70</v>
      </c>
      <c r="D45" s="170" t="s">
        <v>14</v>
      </c>
      <c r="E45" s="148"/>
      <c r="F45" s="146"/>
      <c r="G45" s="146"/>
      <c r="H45" s="146"/>
      <c r="I45" s="147"/>
      <c r="J45" s="146"/>
      <c r="K45" s="146"/>
      <c r="L45" s="146"/>
      <c r="M45" s="146"/>
      <c r="N45" s="146"/>
      <c r="O45" s="146"/>
      <c r="P45" s="147"/>
      <c r="Q45" s="146"/>
      <c r="R45" s="147"/>
      <c r="S45" s="146"/>
      <c r="T45" s="146"/>
      <c r="U45" s="146"/>
      <c r="V45" s="147"/>
      <c r="W45" s="147"/>
      <c r="X45" s="146"/>
      <c r="Y45" s="146"/>
      <c r="Z45" s="146"/>
      <c r="AA45" s="146"/>
      <c r="AB45" s="146"/>
      <c r="AC45" s="146"/>
      <c r="AD45" s="147"/>
      <c r="AE45" s="146"/>
      <c r="AF45" s="146"/>
      <c r="AG45" s="146"/>
      <c r="AH45" s="146"/>
      <c r="AI45" s="146"/>
      <c r="AJ45" s="4">
        <f t="shared" si="6"/>
        <v>0</v>
      </c>
      <c r="AK45" s="4">
        <f t="shared" si="7"/>
        <v>0</v>
      </c>
      <c r="AL45" s="4">
        <f t="shared" si="8"/>
        <v>0</v>
      </c>
    </row>
    <row r="46" spans="1:44" s="50" customFormat="1" ht="30" customHeight="1">
      <c r="A46" s="169">
        <v>38</v>
      </c>
      <c r="B46" s="170" t="s">
        <v>505</v>
      </c>
      <c r="C46" s="170" t="s">
        <v>201</v>
      </c>
      <c r="D46" s="170" t="s">
        <v>15</v>
      </c>
      <c r="E46" s="148"/>
      <c r="F46" s="146"/>
      <c r="G46" s="146"/>
      <c r="H46" s="146"/>
      <c r="I46" s="147"/>
      <c r="J46" s="146"/>
      <c r="K46" s="146"/>
      <c r="L46" s="146"/>
      <c r="M46" s="146"/>
      <c r="N46" s="146"/>
      <c r="O46" s="146"/>
      <c r="P46" s="147"/>
      <c r="Q46" s="146"/>
      <c r="R46" s="147"/>
      <c r="S46" s="146"/>
      <c r="T46" s="146"/>
      <c r="U46" s="146"/>
      <c r="V46" s="147"/>
      <c r="W46" s="147"/>
      <c r="X46" s="146"/>
      <c r="Y46" s="146"/>
      <c r="Z46" s="146"/>
      <c r="AA46" s="146"/>
      <c r="AB46" s="146"/>
      <c r="AC46" s="146"/>
      <c r="AD46" s="147"/>
      <c r="AE46" s="146"/>
      <c r="AF46" s="146"/>
      <c r="AG46" s="146"/>
      <c r="AH46" s="146"/>
      <c r="AI46" s="146"/>
      <c r="AJ46" s="4">
        <f t="shared" si="6"/>
        <v>0</v>
      </c>
      <c r="AK46" s="4">
        <f t="shared" si="7"/>
        <v>0</v>
      </c>
      <c r="AL46" s="4">
        <f t="shared" si="8"/>
        <v>0</v>
      </c>
    </row>
    <row r="47" spans="1:44" s="50" customFormat="1" ht="30" customHeight="1">
      <c r="A47" s="169">
        <v>39</v>
      </c>
      <c r="B47" s="170" t="s">
        <v>506</v>
      </c>
      <c r="C47" s="170" t="s">
        <v>58</v>
      </c>
      <c r="D47" s="170" t="s">
        <v>507</v>
      </c>
      <c r="E47" s="148"/>
      <c r="F47" s="146"/>
      <c r="G47" s="146"/>
      <c r="H47" s="146"/>
      <c r="I47" s="147"/>
      <c r="J47" s="146"/>
      <c r="K47" s="146"/>
      <c r="L47" s="146"/>
      <c r="M47" s="146"/>
      <c r="N47" s="146"/>
      <c r="O47" s="146"/>
      <c r="P47" s="147"/>
      <c r="Q47" s="146"/>
      <c r="R47" s="147" t="s">
        <v>8</v>
      </c>
      <c r="S47" s="146" t="s">
        <v>8</v>
      </c>
      <c r="T47" s="146"/>
      <c r="U47" s="146"/>
      <c r="V47" s="147"/>
      <c r="W47" s="147"/>
      <c r="X47" s="146" t="s">
        <v>8</v>
      </c>
      <c r="Y47" s="146"/>
      <c r="Z47" s="146"/>
      <c r="AA47" s="146"/>
      <c r="AB47" s="146"/>
      <c r="AC47" s="146"/>
      <c r="AD47" s="147"/>
      <c r="AE47" s="146"/>
      <c r="AF47" s="146"/>
      <c r="AG47" s="146"/>
      <c r="AH47" s="146"/>
      <c r="AI47" s="146"/>
      <c r="AJ47" s="4">
        <f t="shared" si="6"/>
        <v>3</v>
      </c>
      <c r="AK47" s="4">
        <f t="shared" si="7"/>
        <v>0</v>
      </c>
      <c r="AL47" s="4">
        <f t="shared" si="8"/>
        <v>0</v>
      </c>
    </row>
    <row r="48" spans="1:44" s="50" customFormat="1" ht="30" customHeight="1">
      <c r="A48" s="169">
        <v>40</v>
      </c>
      <c r="B48" s="170" t="s">
        <v>508</v>
      </c>
      <c r="C48" s="170" t="s">
        <v>509</v>
      </c>
      <c r="D48" s="170" t="s">
        <v>91</v>
      </c>
      <c r="E48" s="148"/>
      <c r="F48" s="146"/>
      <c r="G48" s="146"/>
      <c r="H48" s="146"/>
      <c r="I48" s="147"/>
      <c r="J48" s="146"/>
      <c r="K48" s="146"/>
      <c r="L48" s="146"/>
      <c r="M48" s="146"/>
      <c r="N48" s="146"/>
      <c r="O48" s="146"/>
      <c r="P48" s="147"/>
      <c r="Q48" s="146"/>
      <c r="R48" s="147" t="s">
        <v>8</v>
      </c>
      <c r="S48" s="146"/>
      <c r="T48" s="146"/>
      <c r="U48" s="146" t="s">
        <v>8</v>
      </c>
      <c r="V48" s="147"/>
      <c r="W48" s="147"/>
      <c r="X48" s="146"/>
      <c r="Y48" s="146"/>
      <c r="Z48" s="146"/>
      <c r="AA48" s="146"/>
      <c r="AB48" s="146"/>
      <c r="AC48" s="146"/>
      <c r="AD48" s="147"/>
      <c r="AE48" s="146"/>
      <c r="AF48" s="146"/>
      <c r="AG48" s="146"/>
      <c r="AH48" s="146"/>
      <c r="AI48" s="146"/>
      <c r="AJ48" s="4">
        <f t="shared" si="6"/>
        <v>2</v>
      </c>
      <c r="AK48" s="4">
        <f t="shared" si="7"/>
        <v>0</v>
      </c>
      <c r="AL48" s="4">
        <f t="shared" si="8"/>
        <v>0</v>
      </c>
    </row>
    <row r="49" spans="1:43" s="50" customFormat="1" ht="30" customHeight="1">
      <c r="A49" s="169">
        <v>41</v>
      </c>
      <c r="B49" s="170" t="s">
        <v>510</v>
      </c>
      <c r="C49" s="170" t="s">
        <v>511</v>
      </c>
      <c r="D49" s="170" t="s">
        <v>35</v>
      </c>
      <c r="E49" s="148"/>
      <c r="F49" s="146"/>
      <c r="G49" s="146"/>
      <c r="H49" s="146"/>
      <c r="I49" s="147"/>
      <c r="J49" s="146"/>
      <c r="K49" s="146"/>
      <c r="L49" s="146"/>
      <c r="M49" s="146"/>
      <c r="N49" s="146"/>
      <c r="O49" s="146"/>
      <c r="P49" s="147"/>
      <c r="Q49" s="146"/>
      <c r="R49" s="147"/>
      <c r="S49" s="146"/>
      <c r="T49" s="146"/>
      <c r="U49" s="146"/>
      <c r="V49" s="147"/>
      <c r="W49" s="147"/>
      <c r="X49" s="146"/>
      <c r="Y49" s="146"/>
      <c r="Z49" s="146"/>
      <c r="AA49" s="146"/>
      <c r="AB49" s="146"/>
      <c r="AC49" s="146"/>
      <c r="AD49" s="147"/>
      <c r="AE49" s="146"/>
      <c r="AF49" s="146"/>
      <c r="AG49" s="146"/>
      <c r="AH49" s="146"/>
      <c r="AI49" s="146"/>
      <c r="AJ49" s="4">
        <f t="shared" si="6"/>
        <v>0</v>
      </c>
      <c r="AK49" s="4">
        <f t="shared" si="7"/>
        <v>0</v>
      </c>
      <c r="AL49" s="4">
        <f t="shared" si="8"/>
        <v>0</v>
      </c>
    </row>
    <row r="50" spans="1:43" s="50" customFormat="1" ht="30" customHeight="1">
      <c r="A50" s="169">
        <v>42</v>
      </c>
      <c r="B50" s="144" t="s">
        <v>512</v>
      </c>
      <c r="C50" s="144" t="s">
        <v>513</v>
      </c>
      <c r="D50" s="144" t="s">
        <v>75</v>
      </c>
      <c r="E50" s="7"/>
      <c r="F50" s="8"/>
      <c r="G50" s="8"/>
      <c r="H50" s="8"/>
      <c r="I50" s="83"/>
      <c r="J50" s="8"/>
      <c r="K50" s="8"/>
      <c r="L50" s="8"/>
      <c r="M50" s="8"/>
      <c r="N50" s="8"/>
      <c r="O50" s="8"/>
      <c r="P50" s="83"/>
      <c r="Q50" s="8"/>
      <c r="R50" s="83"/>
      <c r="S50" s="8"/>
      <c r="T50" s="8"/>
      <c r="U50" s="8"/>
      <c r="V50" s="83"/>
      <c r="W50" s="83"/>
      <c r="X50" s="8"/>
      <c r="Y50" s="8"/>
      <c r="Z50" s="8"/>
      <c r="AA50" s="8"/>
      <c r="AB50" s="8"/>
      <c r="AC50" s="8"/>
      <c r="AD50" s="83"/>
      <c r="AE50" s="8"/>
      <c r="AF50" s="8"/>
      <c r="AG50" s="8"/>
      <c r="AH50" s="8"/>
      <c r="AI50" s="8"/>
      <c r="AJ50" s="4">
        <f t="shared" si="3"/>
        <v>0</v>
      </c>
      <c r="AK50" s="4">
        <f t="shared" si="4"/>
        <v>0</v>
      </c>
      <c r="AL50" s="4">
        <f t="shared" si="5"/>
        <v>0</v>
      </c>
    </row>
    <row r="51" spans="1:43" s="50" customFormat="1" ht="30" customHeight="1">
      <c r="A51" s="169">
        <v>43</v>
      </c>
      <c r="B51" s="144" t="s">
        <v>514</v>
      </c>
      <c r="C51" s="144" t="s">
        <v>42</v>
      </c>
      <c r="D51" s="144" t="s">
        <v>515</v>
      </c>
      <c r="E51" s="7"/>
      <c r="F51" s="8"/>
      <c r="G51" s="8"/>
      <c r="H51" s="8"/>
      <c r="I51" s="83"/>
      <c r="J51" s="8"/>
      <c r="K51" s="8"/>
      <c r="L51" s="8"/>
      <c r="M51" s="8"/>
      <c r="N51" s="8"/>
      <c r="O51" s="8"/>
      <c r="P51" s="83"/>
      <c r="Q51" s="8"/>
      <c r="R51" s="83"/>
      <c r="S51" s="8"/>
      <c r="T51" s="8"/>
      <c r="U51" s="8"/>
      <c r="V51" s="83"/>
      <c r="W51" s="83"/>
      <c r="X51" s="8"/>
      <c r="Y51" s="8"/>
      <c r="Z51" s="8"/>
      <c r="AA51" s="8"/>
      <c r="AB51" s="8"/>
      <c r="AC51" s="8"/>
      <c r="AD51" s="83"/>
      <c r="AE51" s="8"/>
      <c r="AF51" s="8"/>
      <c r="AG51" s="8"/>
      <c r="AH51" s="8"/>
      <c r="AI51" s="8"/>
      <c r="AJ51" s="4">
        <f t="shared" si="3"/>
        <v>0</v>
      </c>
      <c r="AK51" s="4">
        <f t="shared" si="4"/>
        <v>0</v>
      </c>
      <c r="AL51" s="4">
        <f t="shared" si="5"/>
        <v>0</v>
      </c>
      <c r="AM51" s="173"/>
      <c r="AN51" s="174"/>
    </row>
    <row r="52" spans="1:43" s="50" customFormat="1" ht="30" customHeight="1">
      <c r="A52" s="63"/>
      <c r="B52" s="43"/>
      <c r="C52" s="5"/>
      <c r="D52" s="6"/>
      <c r="E52" s="7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7"/>
      <c r="AJ52" s="63">
        <f>SUM(AJ9:AJ51)</f>
        <v>23</v>
      </c>
      <c r="AK52" s="63">
        <f>SUM(AK9:AK51)</f>
        <v>3</v>
      </c>
      <c r="AL52" s="63">
        <f>SUM(AL9:AL51)</f>
        <v>0</v>
      </c>
      <c r="AM52" s="62"/>
      <c r="AN52" s="62"/>
    </row>
    <row r="53" spans="1:43" s="50" customFormat="1" ht="30" customHeight="1">
      <c r="A53" s="63"/>
      <c r="B53" s="66"/>
      <c r="C53" s="66"/>
      <c r="D53" s="66"/>
      <c r="E53" s="66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1"/>
      <c r="AK53" s="11"/>
      <c r="AL53" s="11"/>
      <c r="AM53" s="62"/>
      <c r="AN53" s="62"/>
    </row>
    <row r="54" spans="1:43" s="50" customFormat="1" ht="30" customHeight="1">
      <c r="A54" s="63"/>
      <c r="B54" s="11"/>
      <c r="C54" s="12"/>
      <c r="D54" s="12"/>
      <c r="E54" s="13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60"/>
      <c r="AJ54" s="44" t="s">
        <v>18</v>
      </c>
      <c r="AK54" s="44" t="s">
        <v>19</v>
      </c>
      <c r="AL54" s="44" t="s">
        <v>20</v>
      </c>
      <c r="AM54" s="54" t="s">
        <v>21</v>
      </c>
      <c r="AN54" s="54" t="s">
        <v>22</v>
      </c>
      <c r="AO54" s="54" t="s">
        <v>23</v>
      </c>
      <c r="AP54" s="62"/>
      <c r="AQ54" s="62"/>
    </row>
    <row r="55" spans="1:43" s="50" customFormat="1" ht="30" customHeight="1">
      <c r="A55" s="63" t="s">
        <v>5</v>
      </c>
      <c r="B55" s="114"/>
      <c r="C55" s="182" t="s">
        <v>7</v>
      </c>
      <c r="D55" s="183"/>
      <c r="E55" s="4">
        <v>1</v>
      </c>
      <c r="F55" s="4">
        <v>2</v>
      </c>
      <c r="G55" s="4">
        <v>3</v>
      </c>
      <c r="H55" s="4">
        <v>4</v>
      </c>
      <c r="I55" s="4">
        <v>5</v>
      </c>
      <c r="J55" s="4">
        <v>6</v>
      </c>
      <c r="K55" s="4">
        <v>7</v>
      </c>
      <c r="L55" s="4">
        <v>8</v>
      </c>
      <c r="M55" s="4">
        <v>9</v>
      </c>
      <c r="N55" s="4">
        <v>10</v>
      </c>
      <c r="O55" s="4">
        <v>11</v>
      </c>
      <c r="P55" s="4">
        <v>12</v>
      </c>
      <c r="Q55" s="4">
        <v>13</v>
      </c>
      <c r="R55" s="4">
        <v>14</v>
      </c>
      <c r="S55" s="4">
        <v>15</v>
      </c>
      <c r="T55" s="4">
        <v>16</v>
      </c>
      <c r="U55" s="4">
        <v>17</v>
      </c>
      <c r="V55" s="4">
        <v>18</v>
      </c>
      <c r="W55" s="4">
        <v>19</v>
      </c>
      <c r="X55" s="4">
        <v>20</v>
      </c>
      <c r="Y55" s="4">
        <v>21</v>
      </c>
      <c r="Z55" s="4">
        <v>22</v>
      </c>
      <c r="AA55" s="4">
        <v>23</v>
      </c>
      <c r="AB55" s="4">
        <v>24</v>
      </c>
      <c r="AC55" s="4">
        <v>25</v>
      </c>
      <c r="AD55" s="4">
        <v>26</v>
      </c>
      <c r="AE55" s="4">
        <v>27</v>
      </c>
      <c r="AF55" s="4">
        <v>28</v>
      </c>
      <c r="AG55" s="4">
        <v>29</v>
      </c>
      <c r="AH55" s="4">
        <v>30</v>
      </c>
      <c r="AI55" s="4">
        <v>31</v>
      </c>
      <c r="AJ55" s="31" t="s">
        <v>24</v>
      </c>
      <c r="AK55" s="31" t="s">
        <v>25</v>
      </c>
      <c r="AL55" s="31" t="s">
        <v>26</v>
      </c>
      <c r="AM55" s="31" t="s">
        <v>27</v>
      </c>
      <c r="AN55" s="55" t="s">
        <v>28</v>
      </c>
      <c r="AO55" s="55" t="s">
        <v>29</v>
      </c>
      <c r="AP55" s="62"/>
      <c r="AQ55" s="62"/>
    </row>
    <row r="56" spans="1:43" s="50" customFormat="1" ht="30" customHeight="1">
      <c r="A56" s="169">
        <v>1</v>
      </c>
      <c r="B56" s="144" t="s">
        <v>451</v>
      </c>
      <c r="C56" s="144" t="s">
        <v>452</v>
      </c>
      <c r="D56" s="144" t="s">
        <v>79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>COUNTIF(E56:AI56,"BT")</f>
        <v>0</v>
      </c>
      <c r="AK56" s="33">
        <f>COUNTIF(F56:AJ56,"D")</f>
        <v>0</v>
      </c>
      <c r="AL56" s="33">
        <f>COUNTIF(G56:AK56,"ĐP")</f>
        <v>0</v>
      </c>
      <c r="AM56" s="33">
        <f t="shared" ref="AM56:AM60" si="9">COUNTIF(H65:AL65,"CT")</f>
        <v>0</v>
      </c>
      <c r="AN56" s="33">
        <f t="shared" ref="AN56:AN69" si="10">COUNTIF(I56:AM56,"HT")</f>
        <v>0</v>
      </c>
      <c r="AO56" s="33">
        <f t="shared" ref="AO56:AO69" si="11">COUNTIF(J56:AN56,"VK")</f>
        <v>0</v>
      </c>
      <c r="AP56" s="62"/>
      <c r="AQ56" s="62"/>
    </row>
    <row r="57" spans="1:43" s="50" customFormat="1" ht="30" customHeight="1">
      <c r="A57" s="169">
        <v>2</v>
      </c>
      <c r="B57" s="144" t="s">
        <v>453</v>
      </c>
      <c r="C57" s="144" t="s">
        <v>454</v>
      </c>
      <c r="D57" s="144" t="s">
        <v>89</v>
      </c>
      <c r="E57" s="7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33">
        <f t="shared" ref="AJ57:AJ69" si="12">COUNTIF(E57:AI57,"BT")</f>
        <v>0</v>
      </c>
      <c r="AK57" s="33">
        <f t="shared" ref="AK57:AK99" si="13">COUNTIF(F57:AJ57,"D")</f>
        <v>0</v>
      </c>
      <c r="AL57" s="33">
        <f t="shared" ref="AL57:AL99" si="14">COUNTIF(G57:AK57,"ĐP")</f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  <c r="AP57" s="62"/>
      <c r="AQ57" s="62"/>
    </row>
    <row r="58" spans="1:43" s="50" customFormat="1" ht="30" customHeight="1">
      <c r="A58" s="169">
        <v>3</v>
      </c>
      <c r="B58" s="144" t="s">
        <v>455</v>
      </c>
      <c r="C58" s="144" t="s">
        <v>64</v>
      </c>
      <c r="D58" s="144" t="s">
        <v>61</v>
      </c>
      <c r="E58" s="1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12"/>
        <v>0</v>
      </c>
      <c r="AK58" s="33">
        <f t="shared" si="13"/>
        <v>0</v>
      </c>
      <c r="AL58" s="33">
        <f t="shared" si="14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  <c r="AP58" s="62"/>
      <c r="AQ58" s="62"/>
    </row>
    <row r="59" spans="1:43" s="50" customFormat="1" ht="30" customHeight="1">
      <c r="A59" s="169">
        <v>4</v>
      </c>
      <c r="B59" s="144" t="s">
        <v>656</v>
      </c>
      <c r="C59" s="144" t="s">
        <v>657</v>
      </c>
      <c r="D59" s="144" t="s">
        <v>49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12"/>
        <v>0</v>
      </c>
      <c r="AK59" s="33">
        <f t="shared" si="13"/>
        <v>0</v>
      </c>
      <c r="AL59" s="33">
        <f t="shared" si="14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  <c r="AP59" s="62"/>
      <c r="AQ59" s="62"/>
    </row>
    <row r="60" spans="1:43" s="50" customFormat="1" ht="30" customHeight="1">
      <c r="A60" s="169">
        <v>5</v>
      </c>
      <c r="B60" s="144" t="s">
        <v>456</v>
      </c>
      <c r="C60" s="144" t="s">
        <v>108</v>
      </c>
      <c r="D60" s="144" t="s">
        <v>67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12"/>
        <v>0</v>
      </c>
      <c r="AK60" s="33">
        <f t="shared" si="13"/>
        <v>0</v>
      </c>
      <c r="AL60" s="33">
        <f t="shared" si="14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  <c r="AP60" s="173"/>
      <c r="AQ60" s="174"/>
    </row>
    <row r="61" spans="1:43" s="50" customFormat="1" ht="30" customHeight="1">
      <c r="A61" s="169">
        <v>6</v>
      </c>
      <c r="B61" s="144" t="s">
        <v>457</v>
      </c>
      <c r="C61" s="144" t="s">
        <v>458</v>
      </c>
      <c r="D61" s="144" t="s">
        <v>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12"/>
        <v>0</v>
      </c>
      <c r="AK61" s="33">
        <f t="shared" si="13"/>
        <v>0</v>
      </c>
      <c r="AL61" s="33">
        <f t="shared" si="14"/>
        <v>0</v>
      </c>
      <c r="AM61" s="33">
        <f t="shared" ref="AM61:AM66" si="15">COUNTIF(H93:AL93,"CT")</f>
        <v>0</v>
      </c>
      <c r="AN61" s="33">
        <f t="shared" si="10"/>
        <v>0</v>
      </c>
      <c r="AO61" s="33">
        <f t="shared" si="11"/>
        <v>0</v>
      </c>
    </row>
    <row r="62" spans="1:43" s="50" customFormat="1" ht="30" customHeight="1">
      <c r="A62" s="169">
        <v>7</v>
      </c>
      <c r="B62" s="144" t="s">
        <v>459</v>
      </c>
      <c r="C62" s="144" t="s">
        <v>460</v>
      </c>
      <c r="D62" s="144" t="s">
        <v>236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12"/>
        <v>0</v>
      </c>
      <c r="AK62" s="33">
        <f t="shared" si="13"/>
        <v>0</v>
      </c>
      <c r="AL62" s="33">
        <f t="shared" si="14"/>
        <v>0</v>
      </c>
      <c r="AM62" s="33">
        <f t="shared" si="15"/>
        <v>0</v>
      </c>
      <c r="AN62" s="33">
        <f t="shared" si="10"/>
        <v>0</v>
      </c>
      <c r="AO62" s="33">
        <f t="shared" si="11"/>
        <v>0</v>
      </c>
    </row>
    <row r="63" spans="1:43" s="50" customFormat="1" ht="30" customHeight="1">
      <c r="A63" s="169">
        <v>8</v>
      </c>
      <c r="B63" s="144" t="s">
        <v>661</v>
      </c>
      <c r="C63" s="144" t="s">
        <v>39</v>
      </c>
      <c r="D63" s="144" t="s">
        <v>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12"/>
        <v>0</v>
      </c>
      <c r="AK63" s="33">
        <f t="shared" si="13"/>
        <v>0</v>
      </c>
      <c r="AL63" s="33">
        <f t="shared" si="14"/>
        <v>0</v>
      </c>
      <c r="AM63" s="33">
        <f t="shared" si="15"/>
        <v>0</v>
      </c>
      <c r="AN63" s="33">
        <f t="shared" si="10"/>
        <v>0</v>
      </c>
      <c r="AO63" s="33">
        <f t="shared" si="11"/>
        <v>0</v>
      </c>
    </row>
    <row r="64" spans="1:43" s="50" customFormat="1" ht="30" customHeight="1">
      <c r="A64" s="169">
        <v>9</v>
      </c>
      <c r="B64" s="144" t="s">
        <v>662</v>
      </c>
      <c r="C64" s="144" t="s">
        <v>42</v>
      </c>
      <c r="D64" s="144" t="s">
        <v>543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12"/>
        <v>0</v>
      </c>
      <c r="AK64" s="33">
        <f t="shared" si="13"/>
        <v>0</v>
      </c>
      <c r="AL64" s="33">
        <f t="shared" si="14"/>
        <v>0</v>
      </c>
      <c r="AM64" s="33">
        <f t="shared" si="15"/>
        <v>0</v>
      </c>
      <c r="AN64" s="33">
        <f t="shared" si="10"/>
        <v>0</v>
      </c>
      <c r="AO64" s="33">
        <f t="shared" si="11"/>
        <v>0</v>
      </c>
    </row>
    <row r="65" spans="1:41" s="50" customFormat="1" ht="30" customHeight="1">
      <c r="A65" s="169">
        <v>10</v>
      </c>
      <c r="B65" s="144" t="s">
        <v>461</v>
      </c>
      <c r="C65" s="144" t="s">
        <v>462</v>
      </c>
      <c r="D65" s="144" t="s">
        <v>90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12"/>
        <v>0</v>
      </c>
      <c r="AK65" s="33">
        <f t="shared" si="13"/>
        <v>0</v>
      </c>
      <c r="AL65" s="33">
        <f t="shared" si="14"/>
        <v>0</v>
      </c>
      <c r="AM65" s="33">
        <f t="shared" si="15"/>
        <v>0</v>
      </c>
      <c r="AN65" s="33">
        <f t="shared" si="10"/>
        <v>0</v>
      </c>
      <c r="AO65" s="33">
        <f t="shared" si="11"/>
        <v>0</v>
      </c>
    </row>
    <row r="66" spans="1:41" s="50" customFormat="1" ht="30" customHeight="1">
      <c r="A66" s="169">
        <v>11</v>
      </c>
      <c r="B66" s="144" t="s">
        <v>463</v>
      </c>
      <c r="C66" s="144" t="s">
        <v>464</v>
      </c>
      <c r="D66" s="144" t="s">
        <v>465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12"/>
        <v>0</v>
      </c>
      <c r="AK66" s="33">
        <f t="shared" si="13"/>
        <v>0</v>
      </c>
      <c r="AL66" s="33">
        <f t="shared" si="14"/>
        <v>0</v>
      </c>
      <c r="AM66" s="33">
        <f t="shared" si="15"/>
        <v>0</v>
      </c>
      <c r="AN66" s="33">
        <f t="shared" si="10"/>
        <v>0</v>
      </c>
      <c r="AO66" s="33">
        <f t="shared" si="11"/>
        <v>0</v>
      </c>
    </row>
    <row r="67" spans="1:41" s="50" customFormat="1" ht="30" customHeight="1">
      <c r="A67" s="169">
        <v>12</v>
      </c>
      <c r="B67" s="144" t="s">
        <v>466</v>
      </c>
      <c r="C67" s="144" t="s">
        <v>101</v>
      </c>
      <c r="D67" s="144" t="s">
        <v>40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12"/>
        <v>0</v>
      </c>
      <c r="AK67" s="33">
        <f t="shared" si="13"/>
        <v>0</v>
      </c>
      <c r="AL67" s="33">
        <f t="shared" si="14"/>
        <v>0</v>
      </c>
      <c r="AM67" s="33">
        <f t="shared" ref="AM67:AM69" si="16">COUNTIF(H99:AL99,"CT")</f>
        <v>0</v>
      </c>
      <c r="AN67" s="33">
        <f t="shared" si="10"/>
        <v>0</v>
      </c>
      <c r="AO67" s="33">
        <f t="shared" si="11"/>
        <v>0</v>
      </c>
    </row>
    <row r="68" spans="1:41" s="50" customFormat="1" ht="30" customHeight="1">
      <c r="A68" s="169">
        <v>13</v>
      </c>
      <c r="B68" s="144" t="s">
        <v>467</v>
      </c>
      <c r="C68" s="144" t="s">
        <v>468</v>
      </c>
      <c r="D68" s="144" t="s">
        <v>30</v>
      </c>
      <c r="E68" s="7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3">
        <f t="shared" si="12"/>
        <v>0</v>
      </c>
      <c r="AK68" s="33">
        <f t="shared" si="13"/>
        <v>0</v>
      </c>
      <c r="AL68" s="33">
        <f t="shared" si="14"/>
        <v>0</v>
      </c>
      <c r="AM68" s="33">
        <f t="shared" si="16"/>
        <v>0</v>
      </c>
      <c r="AN68" s="33">
        <f t="shared" si="10"/>
        <v>0</v>
      </c>
      <c r="AO68" s="33">
        <f t="shared" si="11"/>
        <v>0</v>
      </c>
    </row>
    <row r="69" spans="1:41" s="50" customFormat="1" ht="30" customHeight="1">
      <c r="A69" s="169">
        <v>14</v>
      </c>
      <c r="B69" s="144" t="s">
        <v>469</v>
      </c>
      <c r="C69" s="144" t="s">
        <v>101</v>
      </c>
      <c r="D69" s="144" t="s">
        <v>30</v>
      </c>
      <c r="E69" s="36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12"/>
        <v>0</v>
      </c>
      <c r="AK69" s="33">
        <f t="shared" si="13"/>
        <v>0</v>
      </c>
      <c r="AL69" s="33">
        <f t="shared" si="14"/>
        <v>0</v>
      </c>
      <c r="AM69" s="33">
        <f t="shared" si="16"/>
        <v>0</v>
      </c>
      <c r="AN69" s="33">
        <f t="shared" si="10"/>
        <v>0</v>
      </c>
      <c r="AO69" s="33">
        <f t="shared" si="11"/>
        <v>0</v>
      </c>
    </row>
    <row r="70" spans="1:41" s="50" customFormat="1" ht="30" customHeight="1">
      <c r="A70" s="169">
        <v>15</v>
      </c>
      <c r="B70" s="170" t="s">
        <v>470</v>
      </c>
      <c r="C70" s="170" t="s">
        <v>471</v>
      </c>
      <c r="D70" s="170" t="s">
        <v>30</v>
      </c>
      <c r="E70" s="171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33">
        <f t="shared" ref="AJ70:AJ98" si="17">COUNTIF(E70:AI70,"BT")</f>
        <v>0</v>
      </c>
      <c r="AK70" s="33">
        <f t="shared" ref="AK70:AK98" si="18">COUNTIF(F70:AJ70,"D")</f>
        <v>0</v>
      </c>
      <c r="AL70" s="33">
        <f t="shared" ref="AL70:AL98" si="19">COUNTIF(G70:AK70,"ĐP")</f>
        <v>0</v>
      </c>
      <c r="AM70" s="33">
        <f t="shared" ref="AM70:AM98" si="20">COUNTIF(H102:AL102,"CT")</f>
        <v>0</v>
      </c>
      <c r="AN70" s="33">
        <f t="shared" ref="AN70:AN98" si="21">COUNTIF(I70:AM70,"HT")</f>
        <v>0</v>
      </c>
      <c r="AO70" s="33">
        <f t="shared" ref="AO70:AO98" si="22">COUNTIF(J70:AN70,"VK")</f>
        <v>0</v>
      </c>
    </row>
    <row r="71" spans="1:41" s="50" customFormat="1" ht="30" customHeight="1">
      <c r="A71" s="169">
        <v>16</v>
      </c>
      <c r="B71" s="170" t="s">
        <v>472</v>
      </c>
      <c r="C71" s="170" t="s">
        <v>95</v>
      </c>
      <c r="D71" s="170" t="s">
        <v>313</v>
      </c>
      <c r="E71" s="171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3">
        <f t="shared" si="17"/>
        <v>0</v>
      </c>
      <c r="AK71" s="33">
        <f t="shared" si="18"/>
        <v>0</v>
      </c>
      <c r="AL71" s="33">
        <f t="shared" si="19"/>
        <v>0</v>
      </c>
      <c r="AM71" s="33">
        <f t="shared" si="20"/>
        <v>0</v>
      </c>
      <c r="AN71" s="33">
        <f t="shared" si="21"/>
        <v>0</v>
      </c>
      <c r="AO71" s="33">
        <f t="shared" si="22"/>
        <v>0</v>
      </c>
    </row>
    <row r="72" spans="1:41" s="50" customFormat="1" ht="30" customHeight="1">
      <c r="A72" s="169">
        <v>17</v>
      </c>
      <c r="B72" s="170" t="s">
        <v>473</v>
      </c>
      <c r="C72" s="170" t="s">
        <v>474</v>
      </c>
      <c r="D72" s="170" t="s">
        <v>313</v>
      </c>
      <c r="E72" s="171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3">
        <f t="shared" si="17"/>
        <v>0</v>
      </c>
      <c r="AK72" s="33">
        <f t="shared" si="18"/>
        <v>0</v>
      </c>
      <c r="AL72" s="33">
        <f t="shared" si="19"/>
        <v>0</v>
      </c>
      <c r="AM72" s="33">
        <f t="shared" si="20"/>
        <v>0</v>
      </c>
      <c r="AN72" s="33">
        <f t="shared" si="21"/>
        <v>0</v>
      </c>
      <c r="AO72" s="33">
        <f t="shared" si="22"/>
        <v>0</v>
      </c>
    </row>
    <row r="73" spans="1:41" s="50" customFormat="1" ht="30" customHeight="1">
      <c r="A73" s="169">
        <v>18</v>
      </c>
      <c r="B73" s="170" t="s">
        <v>475</v>
      </c>
      <c r="C73" s="170" t="s">
        <v>476</v>
      </c>
      <c r="D73" s="170" t="s">
        <v>52</v>
      </c>
      <c r="E73" s="171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3">
        <f t="shared" si="17"/>
        <v>0</v>
      </c>
      <c r="AK73" s="33">
        <f t="shared" si="18"/>
        <v>0</v>
      </c>
      <c r="AL73" s="33">
        <f t="shared" si="19"/>
        <v>0</v>
      </c>
      <c r="AM73" s="33">
        <f t="shared" si="20"/>
        <v>0</v>
      </c>
      <c r="AN73" s="33">
        <f t="shared" si="21"/>
        <v>0</v>
      </c>
      <c r="AO73" s="33">
        <f t="shared" si="22"/>
        <v>0</v>
      </c>
    </row>
    <row r="74" spans="1:41" s="50" customFormat="1" ht="30" customHeight="1">
      <c r="A74" s="169">
        <v>19</v>
      </c>
      <c r="B74" s="170" t="s">
        <v>477</v>
      </c>
      <c r="C74" s="170" t="s">
        <v>478</v>
      </c>
      <c r="D74" s="170" t="s">
        <v>72</v>
      </c>
      <c r="E74" s="171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3">
        <f t="shared" si="17"/>
        <v>0</v>
      </c>
      <c r="AK74" s="33">
        <f t="shared" si="18"/>
        <v>0</v>
      </c>
      <c r="AL74" s="33">
        <f t="shared" si="19"/>
        <v>0</v>
      </c>
      <c r="AM74" s="33">
        <f t="shared" si="20"/>
        <v>0</v>
      </c>
      <c r="AN74" s="33">
        <f t="shared" si="21"/>
        <v>0</v>
      </c>
      <c r="AO74" s="33">
        <f t="shared" si="22"/>
        <v>0</v>
      </c>
    </row>
    <row r="75" spans="1:41" s="50" customFormat="1" ht="30" customHeight="1">
      <c r="A75" s="169">
        <v>20</v>
      </c>
      <c r="B75" s="170" t="s">
        <v>479</v>
      </c>
      <c r="C75" s="170" t="s">
        <v>480</v>
      </c>
      <c r="D75" s="170" t="s">
        <v>72</v>
      </c>
      <c r="E75" s="171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3">
        <f t="shared" si="17"/>
        <v>0</v>
      </c>
      <c r="AK75" s="33">
        <f t="shared" si="18"/>
        <v>0</v>
      </c>
      <c r="AL75" s="33">
        <f t="shared" si="19"/>
        <v>0</v>
      </c>
      <c r="AM75" s="33">
        <f t="shared" si="20"/>
        <v>0</v>
      </c>
      <c r="AN75" s="33">
        <f t="shared" si="21"/>
        <v>0</v>
      </c>
      <c r="AO75" s="33">
        <f t="shared" si="22"/>
        <v>0</v>
      </c>
    </row>
    <row r="76" spans="1:41" s="50" customFormat="1" ht="30" customHeight="1">
      <c r="A76" s="169">
        <v>21</v>
      </c>
      <c r="B76" s="170" t="s">
        <v>481</v>
      </c>
      <c r="C76" s="170" t="s">
        <v>100</v>
      </c>
      <c r="D76" s="170" t="s">
        <v>72</v>
      </c>
      <c r="E76" s="171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33">
        <f t="shared" si="17"/>
        <v>0</v>
      </c>
      <c r="AK76" s="33">
        <f t="shared" si="18"/>
        <v>0</v>
      </c>
      <c r="AL76" s="33">
        <f t="shared" si="19"/>
        <v>0</v>
      </c>
      <c r="AM76" s="33">
        <f t="shared" si="20"/>
        <v>0</v>
      </c>
      <c r="AN76" s="33">
        <f t="shared" si="21"/>
        <v>0</v>
      </c>
      <c r="AO76" s="33">
        <f t="shared" si="22"/>
        <v>0</v>
      </c>
    </row>
    <row r="77" spans="1:41" s="50" customFormat="1" ht="30" customHeight="1">
      <c r="A77" s="169">
        <v>22</v>
      </c>
      <c r="B77" s="170" t="s">
        <v>670</v>
      </c>
      <c r="C77" s="170" t="s">
        <v>37</v>
      </c>
      <c r="D77" s="170" t="s">
        <v>671</v>
      </c>
      <c r="E77" s="171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33">
        <f t="shared" si="17"/>
        <v>0</v>
      </c>
      <c r="AK77" s="33">
        <f t="shared" si="18"/>
        <v>0</v>
      </c>
      <c r="AL77" s="33">
        <f t="shared" si="19"/>
        <v>0</v>
      </c>
      <c r="AM77" s="33">
        <f t="shared" si="20"/>
        <v>0</v>
      </c>
      <c r="AN77" s="33">
        <f t="shared" si="21"/>
        <v>0</v>
      </c>
      <c r="AO77" s="33">
        <f t="shared" si="22"/>
        <v>0</v>
      </c>
    </row>
    <row r="78" spans="1:41" s="50" customFormat="1" ht="30" customHeight="1">
      <c r="A78" s="169">
        <v>23</v>
      </c>
      <c r="B78" s="170" t="s">
        <v>672</v>
      </c>
      <c r="C78" s="170" t="s">
        <v>39</v>
      </c>
      <c r="D78" s="170" t="s">
        <v>62</v>
      </c>
      <c r="E78" s="171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33">
        <f t="shared" si="17"/>
        <v>0</v>
      </c>
      <c r="AK78" s="33">
        <f t="shared" si="18"/>
        <v>0</v>
      </c>
      <c r="AL78" s="33">
        <f t="shared" si="19"/>
        <v>0</v>
      </c>
      <c r="AM78" s="33">
        <f t="shared" si="20"/>
        <v>0</v>
      </c>
      <c r="AN78" s="33">
        <f t="shared" si="21"/>
        <v>0</v>
      </c>
      <c r="AO78" s="33">
        <f t="shared" si="22"/>
        <v>0</v>
      </c>
    </row>
    <row r="79" spans="1:41" s="50" customFormat="1" ht="30" customHeight="1">
      <c r="A79" s="169">
        <v>24</v>
      </c>
      <c r="B79" s="170" t="s">
        <v>482</v>
      </c>
      <c r="C79" s="170" t="s">
        <v>73</v>
      </c>
      <c r="D79" s="170" t="s">
        <v>62</v>
      </c>
      <c r="E79" s="171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33">
        <f t="shared" si="17"/>
        <v>0</v>
      </c>
      <c r="AK79" s="33">
        <f t="shared" si="18"/>
        <v>0</v>
      </c>
      <c r="AL79" s="33">
        <f t="shared" si="19"/>
        <v>0</v>
      </c>
      <c r="AM79" s="33">
        <f t="shared" si="20"/>
        <v>0</v>
      </c>
      <c r="AN79" s="33">
        <f t="shared" si="21"/>
        <v>0</v>
      </c>
      <c r="AO79" s="33">
        <f t="shared" si="22"/>
        <v>0</v>
      </c>
    </row>
    <row r="80" spans="1:41" s="50" customFormat="1" ht="30" customHeight="1">
      <c r="A80" s="169">
        <v>25</v>
      </c>
      <c r="B80" s="170" t="s">
        <v>483</v>
      </c>
      <c r="C80" s="170" t="s">
        <v>484</v>
      </c>
      <c r="D80" s="170" t="s">
        <v>104</v>
      </c>
      <c r="E80" s="171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33">
        <f t="shared" si="17"/>
        <v>0</v>
      </c>
      <c r="AK80" s="33">
        <f t="shared" si="18"/>
        <v>0</v>
      </c>
      <c r="AL80" s="33">
        <f t="shared" si="19"/>
        <v>0</v>
      </c>
      <c r="AM80" s="33">
        <f t="shared" si="20"/>
        <v>0</v>
      </c>
      <c r="AN80" s="33">
        <f t="shared" si="21"/>
        <v>0</v>
      </c>
      <c r="AO80" s="33">
        <f t="shared" si="22"/>
        <v>0</v>
      </c>
    </row>
    <row r="81" spans="1:41" s="50" customFormat="1" ht="30" customHeight="1">
      <c r="A81" s="169">
        <v>26</v>
      </c>
      <c r="B81" s="170" t="s">
        <v>485</v>
      </c>
      <c r="C81" s="170" t="s">
        <v>486</v>
      </c>
      <c r="D81" s="170" t="s">
        <v>487</v>
      </c>
      <c r="E81" s="171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33">
        <f t="shared" si="17"/>
        <v>0</v>
      </c>
      <c r="AK81" s="33">
        <f t="shared" si="18"/>
        <v>0</v>
      </c>
      <c r="AL81" s="33">
        <f t="shared" si="19"/>
        <v>0</v>
      </c>
      <c r="AM81" s="33">
        <f t="shared" si="20"/>
        <v>0</v>
      </c>
      <c r="AN81" s="33">
        <f t="shared" si="21"/>
        <v>0</v>
      </c>
      <c r="AO81" s="33">
        <f t="shared" si="22"/>
        <v>0</v>
      </c>
    </row>
    <row r="82" spans="1:41" s="50" customFormat="1" ht="30" customHeight="1">
      <c r="A82" s="169">
        <v>27</v>
      </c>
      <c r="B82" s="170" t="s">
        <v>488</v>
      </c>
      <c r="C82" s="170" t="s">
        <v>489</v>
      </c>
      <c r="D82" s="170" t="s">
        <v>13</v>
      </c>
      <c r="E82" s="171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33">
        <f t="shared" si="17"/>
        <v>0</v>
      </c>
      <c r="AK82" s="33">
        <f t="shared" si="18"/>
        <v>0</v>
      </c>
      <c r="AL82" s="33">
        <f t="shared" si="19"/>
        <v>0</v>
      </c>
      <c r="AM82" s="33">
        <f t="shared" si="20"/>
        <v>0</v>
      </c>
      <c r="AN82" s="33">
        <f t="shared" si="21"/>
        <v>0</v>
      </c>
      <c r="AO82" s="33">
        <f t="shared" si="22"/>
        <v>0</v>
      </c>
    </row>
    <row r="83" spans="1:41" s="50" customFormat="1" ht="30" customHeight="1">
      <c r="A83" s="169">
        <v>28</v>
      </c>
      <c r="B83" s="170" t="s">
        <v>490</v>
      </c>
      <c r="C83" s="170" t="s">
        <v>491</v>
      </c>
      <c r="D83" s="170" t="s">
        <v>13</v>
      </c>
      <c r="E83" s="171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33">
        <f t="shared" si="17"/>
        <v>0</v>
      </c>
      <c r="AK83" s="33">
        <f t="shared" si="18"/>
        <v>0</v>
      </c>
      <c r="AL83" s="33">
        <f t="shared" si="19"/>
        <v>0</v>
      </c>
      <c r="AM83" s="33">
        <f t="shared" si="20"/>
        <v>0</v>
      </c>
      <c r="AN83" s="33">
        <f t="shared" si="21"/>
        <v>0</v>
      </c>
      <c r="AO83" s="33">
        <f t="shared" si="22"/>
        <v>0</v>
      </c>
    </row>
    <row r="84" spans="1:41" s="50" customFormat="1" ht="30" customHeight="1">
      <c r="A84" s="169">
        <v>29</v>
      </c>
      <c r="B84" s="170" t="s">
        <v>492</v>
      </c>
      <c r="C84" s="170" t="s">
        <v>182</v>
      </c>
      <c r="D84" s="170" t="s">
        <v>44</v>
      </c>
      <c r="E84" s="171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33">
        <f t="shared" si="17"/>
        <v>0</v>
      </c>
      <c r="AK84" s="33">
        <f t="shared" si="18"/>
        <v>0</v>
      </c>
      <c r="AL84" s="33">
        <f t="shared" si="19"/>
        <v>0</v>
      </c>
      <c r="AM84" s="33">
        <f t="shared" si="20"/>
        <v>0</v>
      </c>
      <c r="AN84" s="33">
        <f t="shared" si="21"/>
        <v>0</v>
      </c>
      <c r="AO84" s="33">
        <f t="shared" si="22"/>
        <v>0</v>
      </c>
    </row>
    <row r="85" spans="1:41" s="50" customFormat="1" ht="30" customHeight="1">
      <c r="A85" s="169">
        <v>30</v>
      </c>
      <c r="B85" s="170" t="s">
        <v>493</v>
      </c>
      <c r="C85" s="170" t="s">
        <v>73</v>
      </c>
      <c r="D85" s="170" t="s">
        <v>79</v>
      </c>
      <c r="E85" s="171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33">
        <f t="shared" si="17"/>
        <v>0</v>
      </c>
      <c r="AK85" s="33">
        <f t="shared" si="18"/>
        <v>0</v>
      </c>
      <c r="AL85" s="33">
        <f t="shared" si="19"/>
        <v>0</v>
      </c>
      <c r="AM85" s="33">
        <f t="shared" si="20"/>
        <v>0</v>
      </c>
      <c r="AN85" s="33">
        <f t="shared" si="21"/>
        <v>0</v>
      </c>
      <c r="AO85" s="33">
        <f t="shared" si="22"/>
        <v>0</v>
      </c>
    </row>
    <row r="86" spans="1:41" s="50" customFormat="1" ht="30" customHeight="1">
      <c r="A86" s="169">
        <v>31</v>
      </c>
      <c r="B86" s="170" t="s">
        <v>494</v>
      </c>
      <c r="C86" s="170" t="s">
        <v>495</v>
      </c>
      <c r="D86" s="170" t="s">
        <v>79</v>
      </c>
      <c r="E86" s="171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33">
        <f t="shared" si="17"/>
        <v>0</v>
      </c>
      <c r="AK86" s="33">
        <f t="shared" si="18"/>
        <v>0</v>
      </c>
      <c r="AL86" s="33">
        <f t="shared" si="19"/>
        <v>0</v>
      </c>
      <c r="AM86" s="33">
        <f t="shared" si="20"/>
        <v>0</v>
      </c>
      <c r="AN86" s="33">
        <f t="shared" si="21"/>
        <v>0</v>
      </c>
      <c r="AO86" s="33">
        <f t="shared" si="22"/>
        <v>0</v>
      </c>
    </row>
    <row r="87" spans="1:41" s="50" customFormat="1" ht="30" customHeight="1">
      <c r="A87" s="169">
        <v>32</v>
      </c>
      <c r="B87" s="170" t="s">
        <v>496</v>
      </c>
      <c r="C87" s="170" t="s">
        <v>497</v>
      </c>
      <c r="D87" s="170" t="s">
        <v>498</v>
      </c>
      <c r="E87" s="171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33">
        <f t="shared" si="17"/>
        <v>0</v>
      </c>
      <c r="AK87" s="33">
        <f t="shared" si="18"/>
        <v>0</v>
      </c>
      <c r="AL87" s="33">
        <f t="shared" si="19"/>
        <v>0</v>
      </c>
      <c r="AM87" s="33">
        <f t="shared" si="20"/>
        <v>0</v>
      </c>
      <c r="AN87" s="33">
        <f t="shared" si="21"/>
        <v>0</v>
      </c>
      <c r="AO87" s="33">
        <f t="shared" si="22"/>
        <v>0</v>
      </c>
    </row>
    <row r="88" spans="1:41" s="50" customFormat="1" ht="30" customHeight="1">
      <c r="A88" s="169">
        <v>33</v>
      </c>
      <c r="B88" s="170" t="s">
        <v>679</v>
      </c>
      <c r="C88" s="170" t="s">
        <v>58</v>
      </c>
      <c r="D88" s="170" t="s">
        <v>54</v>
      </c>
      <c r="E88" s="171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33">
        <f t="shared" si="17"/>
        <v>0</v>
      </c>
      <c r="AK88" s="33">
        <f t="shared" si="18"/>
        <v>0</v>
      </c>
      <c r="AL88" s="33">
        <f t="shared" si="19"/>
        <v>0</v>
      </c>
      <c r="AM88" s="33">
        <f t="shared" si="20"/>
        <v>0</v>
      </c>
      <c r="AN88" s="33">
        <f t="shared" si="21"/>
        <v>0</v>
      </c>
      <c r="AO88" s="33">
        <f t="shared" si="22"/>
        <v>0</v>
      </c>
    </row>
    <row r="89" spans="1:41" s="50" customFormat="1" ht="30" customHeight="1">
      <c r="A89" s="169">
        <v>34</v>
      </c>
      <c r="B89" s="170" t="s">
        <v>499</v>
      </c>
      <c r="C89" s="170" t="s">
        <v>500</v>
      </c>
      <c r="D89" s="170" t="s">
        <v>55</v>
      </c>
      <c r="E89" s="171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33">
        <f t="shared" si="17"/>
        <v>0</v>
      </c>
      <c r="AK89" s="33">
        <f t="shared" si="18"/>
        <v>0</v>
      </c>
      <c r="AL89" s="33">
        <f t="shared" si="19"/>
        <v>0</v>
      </c>
      <c r="AM89" s="33">
        <f t="shared" si="20"/>
        <v>0</v>
      </c>
      <c r="AN89" s="33">
        <f t="shared" si="21"/>
        <v>0</v>
      </c>
      <c r="AO89" s="33">
        <f t="shared" si="22"/>
        <v>0</v>
      </c>
    </row>
    <row r="90" spans="1:41" s="50" customFormat="1" ht="30" customHeight="1">
      <c r="A90" s="169">
        <v>35</v>
      </c>
      <c r="B90" s="170" t="s">
        <v>501</v>
      </c>
      <c r="C90" s="170" t="s">
        <v>37</v>
      </c>
      <c r="D90" s="170" t="s">
        <v>82</v>
      </c>
      <c r="E90" s="171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33">
        <f t="shared" si="17"/>
        <v>0</v>
      </c>
      <c r="AK90" s="33">
        <f t="shared" si="18"/>
        <v>0</v>
      </c>
      <c r="AL90" s="33">
        <f t="shared" si="19"/>
        <v>0</v>
      </c>
      <c r="AM90" s="33">
        <f t="shared" si="20"/>
        <v>0</v>
      </c>
      <c r="AN90" s="33">
        <f t="shared" si="21"/>
        <v>0</v>
      </c>
      <c r="AO90" s="33">
        <f t="shared" si="22"/>
        <v>0</v>
      </c>
    </row>
    <row r="91" spans="1:41" s="50" customFormat="1" ht="30" customHeight="1">
      <c r="A91" s="169">
        <v>36</v>
      </c>
      <c r="B91" s="170" t="s">
        <v>502</v>
      </c>
      <c r="C91" s="170" t="s">
        <v>47</v>
      </c>
      <c r="D91" s="170" t="s">
        <v>503</v>
      </c>
      <c r="E91" s="171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33">
        <f t="shared" si="17"/>
        <v>0</v>
      </c>
      <c r="AK91" s="33">
        <f t="shared" si="18"/>
        <v>0</v>
      </c>
      <c r="AL91" s="33">
        <f t="shared" si="19"/>
        <v>0</v>
      </c>
      <c r="AM91" s="33">
        <f t="shared" si="20"/>
        <v>0</v>
      </c>
      <c r="AN91" s="33">
        <f t="shared" si="21"/>
        <v>0</v>
      </c>
      <c r="AO91" s="33">
        <f t="shared" si="22"/>
        <v>0</v>
      </c>
    </row>
    <row r="92" spans="1:41" s="50" customFormat="1" ht="30" customHeight="1">
      <c r="A92" s="169">
        <v>37</v>
      </c>
      <c r="B92" s="170" t="s">
        <v>504</v>
      </c>
      <c r="C92" s="170" t="s">
        <v>70</v>
      </c>
      <c r="D92" s="170" t="s">
        <v>14</v>
      </c>
      <c r="E92" s="171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33">
        <f t="shared" si="17"/>
        <v>0</v>
      </c>
      <c r="AK92" s="33">
        <f t="shared" si="18"/>
        <v>0</v>
      </c>
      <c r="AL92" s="33">
        <f t="shared" si="19"/>
        <v>0</v>
      </c>
      <c r="AM92" s="33">
        <f t="shared" si="20"/>
        <v>0</v>
      </c>
      <c r="AN92" s="33">
        <f t="shared" si="21"/>
        <v>0</v>
      </c>
      <c r="AO92" s="33">
        <f t="shared" si="22"/>
        <v>0</v>
      </c>
    </row>
    <row r="93" spans="1:41" s="50" customFormat="1" ht="30" customHeight="1">
      <c r="A93" s="169">
        <v>38</v>
      </c>
      <c r="B93" s="144" t="s">
        <v>505</v>
      </c>
      <c r="C93" s="144" t="s">
        <v>201</v>
      </c>
      <c r="D93" s="144" t="s">
        <v>15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33">
        <f t="shared" si="17"/>
        <v>0</v>
      </c>
      <c r="AK93" s="33">
        <f t="shared" si="18"/>
        <v>0</v>
      </c>
      <c r="AL93" s="33">
        <f t="shared" si="19"/>
        <v>0</v>
      </c>
      <c r="AM93" s="33">
        <f t="shared" si="20"/>
        <v>0</v>
      </c>
      <c r="AN93" s="33">
        <f t="shared" si="21"/>
        <v>0</v>
      </c>
      <c r="AO93" s="33">
        <f t="shared" si="22"/>
        <v>0</v>
      </c>
    </row>
    <row r="94" spans="1:41" s="50" customFormat="1" ht="30" customHeight="1">
      <c r="A94" s="169">
        <v>39</v>
      </c>
      <c r="B94" s="144" t="s">
        <v>506</v>
      </c>
      <c r="C94" s="144" t="s">
        <v>58</v>
      </c>
      <c r="D94" s="144" t="s">
        <v>507</v>
      </c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33">
        <f t="shared" si="17"/>
        <v>0</v>
      </c>
      <c r="AK94" s="33">
        <f t="shared" si="18"/>
        <v>0</v>
      </c>
      <c r="AL94" s="33">
        <f t="shared" si="19"/>
        <v>0</v>
      </c>
      <c r="AM94" s="33">
        <f t="shared" si="20"/>
        <v>0</v>
      </c>
      <c r="AN94" s="33">
        <f t="shared" si="21"/>
        <v>0</v>
      </c>
      <c r="AO94" s="33">
        <f t="shared" si="22"/>
        <v>0</v>
      </c>
    </row>
    <row r="95" spans="1:41" s="50" customFormat="1" ht="30" customHeight="1">
      <c r="A95" s="169">
        <v>40</v>
      </c>
      <c r="B95" s="144" t="s">
        <v>508</v>
      </c>
      <c r="C95" s="144" t="s">
        <v>509</v>
      </c>
      <c r="D95" s="144" t="s">
        <v>91</v>
      </c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33">
        <f t="shared" si="17"/>
        <v>0</v>
      </c>
      <c r="AK95" s="33">
        <f t="shared" si="18"/>
        <v>0</v>
      </c>
      <c r="AL95" s="33">
        <f t="shared" si="19"/>
        <v>0</v>
      </c>
      <c r="AM95" s="33">
        <f t="shared" si="20"/>
        <v>0</v>
      </c>
      <c r="AN95" s="33">
        <f t="shared" si="21"/>
        <v>0</v>
      </c>
      <c r="AO95" s="33">
        <f t="shared" si="22"/>
        <v>0</v>
      </c>
    </row>
    <row r="96" spans="1:41" s="50" customFormat="1" ht="30" customHeight="1">
      <c r="A96" s="169">
        <v>41</v>
      </c>
      <c r="B96" s="144" t="s">
        <v>510</v>
      </c>
      <c r="C96" s="144" t="s">
        <v>511</v>
      </c>
      <c r="D96" s="144" t="s">
        <v>35</v>
      </c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33">
        <f t="shared" si="17"/>
        <v>0</v>
      </c>
      <c r="AK96" s="33">
        <f t="shared" si="18"/>
        <v>0</v>
      </c>
      <c r="AL96" s="33">
        <f t="shared" si="19"/>
        <v>0</v>
      </c>
      <c r="AM96" s="33">
        <f t="shared" si="20"/>
        <v>0</v>
      </c>
      <c r="AN96" s="33">
        <f t="shared" si="21"/>
        <v>0</v>
      </c>
      <c r="AO96" s="33">
        <f t="shared" si="22"/>
        <v>0</v>
      </c>
    </row>
    <row r="97" spans="1:41" s="50" customFormat="1" ht="30" customHeight="1">
      <c r="A97" s="169">
        <v>42</v>
      </c>
      <c r="B97" s="144" t="s">
        <v>512</v>
      </c>
      <c r="C97" s="144" t="s">
        <v>513</v>
      </c>
      <c r="D97" s="144" t="s">
        <v>75</v>
      </c>
      <c r="E97" s="7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33">
        <f t="shared" si="17"/>
        <v>0</v>
      </c>
      <c r="AK97" s="33">
        <f t="shared" si="18"/>
        <v>0</v>
      </c>
      <c r="AL97" s="33">
        <f t="shared" si="19"/>
        <v>0</v>
      </c>
      <c r="AM97" s="33">
        <f t="shared" si="20"/>
        <v>0</v>
      </c>
      <c r="AN97" s="33">
        <f t="shared" si="21"/>
        <v>0</v>
      </c>
      <c r="AO97" s="33">
        <f t="shared" si="22"/>
        <v>0</v>
      </c>
    </row>
    <row r="98" spans="1:41" s="50" customFormat="1" ht="30" customHeight="1">
      <c r="A98" s="169">
        <v>43</v>
      </c>
      <c r="B98" s="144" t="s">
        <v>514</v>
      </c>
      <c r="C98" s="144" t="s">
        <v>42</v>
      </c>
      <c r="D98" s="144" t="s">
        <v>515</v>
      </c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33">
        <f t="shared" si="17"/>
        <v>0</v>
      </c>
      <c r="AK98" s="33">
        <f t="shared" si="18"/>
        <v>0</v>
      </c>
      <c r="AL98" s="33">
        <f t="shared" si="19"/>
        <v>0</v>
      </c>
      <c r="AM98" s="33">
        <f t="shared" si="20"/>
        <v>0</v>
      </c>
      <c r="AN98" s="33">
        <f t="shared" si="21"/>
        <v>0</v>
      </c>
      <c r="AO98" s="33">
        <f t="shared" si="22"/>
        <v>0</v>
      </c>
    </row>
    <row r="99" spans="1:41">
      <c r="A99" s="65" t="s">
        <v>16</v>
      </c>
      <c r="B99" s="144"/>
      <c r="C99" s="144"/>
      <c r="D99" s="144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33">
        <f>COUNTIF(E99:AI99,"BT")</f>
        <v>0</v>
      </c>
      <c r="AK99" s="33">
        <f t="shared" si="13"/>
        <v>0</v>
      </c>
      <c r="AL99" s="33">
        <f t="shared" si="14"/>
        <v>0</v>
      </c>
      <c r="AM99" s="63">
        <f>SUM(AM54:AM98)</f>
        <v>0</v>
      </c>
      <c r="AN99" s="63">
        <f>SUM(AN54:AN98)</f>
        <v>0</v>
      </c>
      <c r="AO99" s="63">
        <f>SUM(AO54:AO98)</f>
        <v>0</v>
      </c>
    </row>
    <row r="100" spans="1:41">
      <c r="C100" s="58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</row>
    <row r="101" spans="1:41">
      <c r="C101" s="181"/>
      <c r="D101" s="181"/>
      <c r="F101" s="58"/>
      <c r="G101" s="58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</row>
    <row r="102" spans="1:41">
      <c r="C102" s="58"/>
      <c r="D102" s="58"/>
      <c r="E102" s="58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</row>
    <row r="103" spans="1:41">
      <c r="C103" s="181"/>
      <c r="D103" s="181"/>
      <c r="E103" s="181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</row>
    <row r="104" spans="1:41">
      <c r="C104" s="181"/>
      <c r="D104" s="181"/>
    </row>
  </sheetData>
  <mergeCells count="15">
    <mergeCell ref="C104:D104"/>
    <mergeCell ref="C103:E103"/>
    <mergeCell ref="C101:D101"/>
    <mergeCell ref="C55:D55"/>
    <mergeCell ref="A1:P1"/>
    <mergeCell ref="Q1:AL1"/>
    <mergeCell ref="A2:P2"/>
    <mergeCell ref="Q2:AL2"/>
    <mergeCell ref="A4:AL4"/>
    <mergeCell ref="AM22:AN22"/>
    <mergeCell ref="AM51:AN51"/>
    <mergeCell ref="AP60:AQ60"/>
    <mergeCell ref="A5:AL5"/>
    <mergeCell ref="AF6:AK6"/>
    <mergeCell ref="C8:D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topLeftCell="A13" zoomScale="55" zoomScaleNormal="55" workbookViewId="0">
      <selection activeCell="AA22" sqref="AA22"/>
    </sheetView>
  </sheetViews>
  <sheetFormatPr defaultRowHeight="15.6"/>
  <cols>
    <col min="1" max="1" width="8.625" customWidth="1"/>
    <col min="2" max="2" width="26.875" customWidth="1"/>
    <col min="3" max="3" width="32.375" customWidth="1"/>
    <col min="4" max="4" width="19.87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5" t="s">
        <v>133</v>
      </c>
      <c r="AG6" s="195"/>
      <c r="AH6" s="195"/>
      <c r="AI6" s="195"/>
      <c r="AJ6" s="195"/>
      <c r="AK6" s="195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4">
        <v>1</v>
      </c>
      <c r="B9" s="156" t="s">
        <v>348</v>
      </c>
      <c r="C9" s="159" t="s">
        <v>97</v>
      </c>
      <c r="D9" s="160" t="s">
        <v>349</v>
      </c>
      <c r="E9" s="7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4">
        <f>COUNTIF(E9:AI9,"K")+2*COUNTIF(E9:AI9,"2K")+COUNTIF(E9:AI9,"TK")+COUNTIF(E9:AI9,"KT")</f>
        <v>0</v>
      </c>
      <c r="AK9" s="74">
        <f t="shared" ref="AK9:AK53" si="0">COUNTIF(E9:AI9,"P")+2*COUNTIF(F9:AJ9,"2P")</f>
        <v>0</v>
      </c>
      <c r="AL9" s="74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4">
        <v>2</v>
      </c>
      <c r="B10" s="156" t="s">
        <v>350</v>
      </c>
      <c r="C10" s="159" t="s">
        <v>351</v>
      </c>
      <c r="D10" s="160" t="s">
        <v>94</v>
      </c>
      <c r="E10" s="7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4">
        <f t="shared" ref="AJ10:AJ53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104">
        <v>3</v>
      </c>
      <c r="B11" s="161" t="s">
        <v>352</v>
      </c>
      <c r="C11" s="162" t="s">
        <v>36</v>
      </c>
      <c r="D11" s="163" t="s">
        <v>71</v>
      </c>
      <c r="E11" s="7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 t="s">
        <v>8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4">
        <f t="shared" si="2"/>
        <v>1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104">
        <v>4</v>
      </c>
      <c r="B12" s="153" t="s">
        <v>279</v>
      </c>
      <c r="C12" s="164" t="s">
        <v>280</v>
      </c>
      <c r="D12" s="165" t="s">
        <v>98</v>
      </c>
      <c r="E12" s="74"/>
      <c r="F12" s="8"/>
      <c r="G12" s="8"/>
      <c r="H12" s="8"/>
      <c r="I12" s="8"/>
      <c r="J12" s="8"/>
      <c r="K12" s="8"/>
      <c r="L12" s="8"/>
      <c r="M12" s="8"/>
      <c r="N12" s="8"/>
      <c r="O12" s="8"/>
      <c r="P12" s="8" t="s">
        <v>8</v>
      </c>
      <c r="Q12" s="8" t="s">
        <v>8</v>
      </c>
      <c r="R12" s="8"/>
      <c r="S12" s="8" t="s">
        <v>8</v>
      </c>
      <c r="T12" s="8" t="s">
        <v>8</v>
      </c>
      <c r="U12" s="8" t="s">
        <v>8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4">
        <f t="shared" si="2"/>
        <v>5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104">
        <v>5</v>
      </c>
      <c r="B13" s="161" t="s">
        <v>353</v>
      </c>
      <c r="C13" s="162" t="s">
        <v>354</v>
      </c>
      <c r="D13" s="163" t="s">
        <v>51</v>
      </c>
      <c r="E13" s="7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 t="s">
        <v>8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4">
        <f t="shared" si="2"/>
        <v>1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104">
        <v>6</v>
      </c>
      <c r="B14" s="161" t="s">
        <v>355</v>
      </c>
      <c r="C14" s="162" t="s">
        <v>356</v>
      </c>
      <c r="D14" s="163" t="s">
        <v>90</v>
      </c>
      <c r="E14" s="7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104">
        <v>7</v>
      </c>
      <c r="B15" s="161" t="s">
        <v>357</v>
      </c>
      <c r="C15" s="162" t="s">
        <v>358</v>
      </c>
      <c r="D15" s="163" t="s">
        <v>30</v>
      </c>
      <c r="E15" s="7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104">
        <v>8</v>
      </c>
      <c r="B16" s="161" t="s">
        <v>359</v>
      </c>
      <c r="C16" s="162" t="s">
        <v>179</v>
      </c>
      <c r="D16" s="163" t="s">
        <v>112</v>
      </c>
      <c r="E16" s="74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104">
        <v>9</v>
      </c>
      <c r="B17" s="161" t="s">
        <v>360</v>
      </c>
      <c r="C17" s="162" t="s">
        <v>86</v>
      </c>
      <c r="D17" s="163" t="s">
        <v>112</v>
      </c>
      <c r="E17" s="7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104">
        <v>10</v>
      </c>
      <c r="B18" s="161" t="s">
        <v>361</v>
      </c>
      <c r="C18" s="162" t="s">
        <v>362</v>
      </c>
      <c r="D18" s="163" t="s">
        <v>52</v>
      </c>
      <c r="E18" s="7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104">
        <v>11</v>
      </c>
      <c r="B19" s="161" t="s">
        <v>364</v>
      </c>
      <c r="C19" s="162" t="s">
        <v>365</v>
      </c>
      <c r="D19" s="163" t="s">
        <v>363</v>
      </c>
      <c r="E19" s="7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 t="s">
        <v>10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4">
        <f t="shared" si="2"/>
        <v>0</v>
      </c>
      <c r="AK19" s="74">
        <f t="shared" si="0"/>
        <v>0</v>
      </c>
      <c r="AL19" s="74">
        <f t="shared" si="1"/>
        <v>1</v>
      </c>
      <c r="AM19" s="25"/>
      <c r="AN19" s="25"/>
      <c r="AO19" s="25"/>
    </row>
    <row r="20" spans="1:41" s="1" customFormat="1" ht="30" customHeight="1">
      <c r="A20" s="104">
        <v>12</v>
      </c>
      <c r="B20" s="161" t="s">
        <v>366</v>
      </c>
      <c r="C20" s="162" t="s">
        <v>367</v>
      </c>
      <c r="D20" s="163" t="s">
        <v>72</v>
      </c>
      <c r="E20" s="7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104">
        <v>13</v>
      </c>
      <c r="B21" s="161" t="s">
        <v>368</v>
      </c>
      <c r="C21" s="162" t="s">
        <v>125</v>
      </c>
      <c r="D21" s="163" t="s">
        <v>74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104">
        <v>14</v>
      </c>
      <c r="B22" s="161" t="s">
        <v>369</v>
      </c>
      <c r="C22" s="162" t="s">
        <v>370</v>
      </c>
      <c r="D22" s="163" t="s">
        <v>371</v>
      </c>
      <c r="E22" s="74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 t="s">
        <v>8</v>
      </c>
      <c r="R22" s="8" t="s">
        <v>8</v>
      </c>
      <c r="S22" s="8"/>
      <c r="T22" s="8" t="s">
        <v>8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4">
        <f t="shared" si="2"/>
        <v>3</v>
      </c>
      <c r="AK22" s="74">
        <f t="shared" si="0"/>
        <v>0</v>
      </c>
      <c r="AL22" s="74">
        <f t="shared" si="1"/>
        <v>0</v>
      </c>
      <c r="AM22" s="189"/>
      <c r="AN22" s="190"/>
      <c r="AO22" s="25"/>
    </row>
    <row r="23" spans="1:41" s="1" customFormat="1" ht="30" customHeight="1">
      <c r="A23" s="104">
        <v>15</v>
      </c>
      <c r="B23" s="161" t="s">
        <v>372</v>
      </c>
      <c r="C23" s="162" t="s">
        <v>118</v>
      </c>
      <c r="D23" s="163" t="s">
        <v>41</v>
      </c>
      <c r="E23" s="7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 t="s">
        <v>8</v>
      </c>
      <c r="R23" s="8"/>
      <c r="S23" s="8"/>
      <c r="T23" s="8"/>
      <c r="U23" s="8" t="s">
        <v>9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4">
        <f t="shared" si="2"/>
        <v>1</v>
      </c>
      <c r="AK23" s="74">
        <f t="shared" si="0"/>
        <v>1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104">
        <v>16</v>
      </c>
      <c r="B24" s="161" t="s">
        <v>373</v>
      </c>
      <c r="C24" s="162" t="s">
        <v>42</v>
      </c>
      <c r="D24" s="163" t="s">
        <v>45</v>
      </c>
      <c r="E24" s="7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 t="s">
        <v>8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4">
        <f t="shared" si="2"/>
        <v>1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104">
        <v>17</v>
      </c>
      <c r="B25" s="166" t="s">
        <v>219</v>
      </c>
      <c r="C25" s="167" t="s">
        <v>119</v>
      </c>
      <c r="D25" s="168" t="s">
        <v>220</v>
      </c>
      <c r="E25" s="74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104">
        <v>18</v>
      </c>
      <c r="B26" s="161" t="s">
        <v>374</v>
      </c>
      <c r="C26" s="162" t="s">
        <v>375</v>
      </c>
      <c r="D26" s="163" t="s">
        <v>220</v>
      </c>
      <c r="E26" s="74"/>
      <c r="F26" s="8"/>
      <c r="G26" s="8"/>
      <c r="H26" s="8"/>
      <c r="I26" s="8"/>
      <c r="J26" s="8"/>
      <c r="K26" s="8"/>
      <c r="L26" s="8"/>
      <c r="M26" s="8"/>
      <c r="N26" s="8"/>
      <c r="O26" s="8"/>
      <c r="P26" s="8" t="s">
        <v>8</v>
      </c>
      <c r="Q26" s="8"/>
      <c r="R26" s="8" t="s">
        <v>8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4">
        <f t="shared" si="2"/>
        <v>2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104">
        <v>19</v>
      </c>
      <c r="B27" s="166" t="s">
        <v>297</v>
      </c>
      <c r="C27" s="167" t="s">
        <v>298</v>
      </c>
      <c r="D27" s="168" t="s">
        <v>31</v>
      </c>
      <c r="E27" s="7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104">
        <v>20</v>
      </c>
      <c r="B28" s="161" t="s">
        <v>376</v>
      </c>
      <c r="C28" s="162" t="s">
        <v>377</v>
      </c>
      <c r="D28" s="163" t="s">
        <v>31</v>
      </c>
      <c r="E28" s="7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104">
        <v>21</v>
      </c>
      <c r="B29" s="161" t="s">
        <v>378</v>
      </c>
      <c r="C29" s="162" t="s">
        <v>379</v>
      </c>
      <c r="D29" s="163" t="s">
        <v>166</v>
      </c>
      <c r="E29" s="7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104">
        <v>22</v>
      </c>
      <c r="B30" s="161" t="s">
        <v>380</v>
      </c>
      <c r="C30" s="162" t="s">
        <v>381</v>
      </c>
      <c r="D30" s="163" t="s">
        <v>91</v>
      </c>
      <c r="E30" s="74"/>
      <c r="F30" s="8"/>
      <c r="G30" s="8"/>
      <c r="H30" s="8"/>
      <c r="I30" s="8"/>
      <c r="J30" s="8"/>
      <c r="K30" s="8"/>
      <c r="L30" s="8"/>
      <c r="M30" s="8"/>
      <c r="N30" s="8"/>
      <c r="O30" s="8"/>
      <c r="P30" s="8" t="s">
        <v>8</v>
      </c>
      <c r="Q30" s="8" t="s">
        <v>8</v>
      </c>
      <c r="R30" s="8" t="s">
        <v>8</v>
      </c>
      <c r="S30" s="8" t="s">
        <v>8</v>
      </c>
      <c r="T30" s="8" t="s">
        <v>8</v>
      </c>
      <c r="U30" s="8" t="s">
        <v>8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4">
        <f t="shared" si="2"/>
        <v>6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104">
        <v>23</v>
      </c>
      <c r="B31" s="161" t="s">
        <v>382</v>
      </c>
      <c r="C31" s="162" t="s">
        <v>37</v>
      </c>
      <c r="D31" s="163" t="s">
        <v>85</v>
      </c>
      <c r="E31" s="74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104">
        <v>24</v>
      </c>
      <c r="B32" s="161" t="s">
        <v>383</v>
      </c>
      <c r="C32" s="162" t="s">
        <v>42</v>
      </c>
      <c r="D32" s="163" t="s">
        <v>340</v>
      </c>
      <c r="E32" s="7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 t="s">
        <v>8</v>
      </c>
      <c r="R32" s="8"/>
      <c r="S32" s="8" t="s">
        <v>8</v>
      </c>
      <c r="T32" s="8" t="s">
        <v>8</v>
      </c>
      <c r="U32" s="8" t="s">
        <v>8</v>
      </c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4">
        <f t="shared" si="2"/>
        <v>4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1" s="1" customFormat="1" ht="30" customHeight="1">
      <c r="A33" s="104">
        <v>25</v>
      </c>
      <c r="B33" s="161" t="s">
        <v>384</v>
      </c>
      <c r="C33" s="162" t="s">
        <v>108</v>
      </c>
      <c r="D33" s="163" t="s">
        <v>38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1" s="1" customFormat="1" ht="30" customHeight="1">
      <c r="A34" s="104">
        <v>26</v>
      </c>
      <c r="B34" s="161" t="s">
        <v>385</v>
      </c>
      <c r="C34" s="162" t="s">
        <v>386</v>
      </c>
      <c r="D34" s="163" t="s">
        <v>387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 t="s">
        <v>8</v>
      </c>
      <c r="Q34" s="8" t="s">
        <v>8</v>
      </c>
      <c r="R34" s="8" t="s">
        <v>8</v>
      </c>
      <c r="S34" s="8" t="s">
        <v>8</v>
      </c>
      <c r="T34" s="8" t="s">
        <v>8</v>
      </c>
      <c r="U34" s="8" t="s">
        <v>8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4">
        <f t="shared" si="2"/>
        <v>6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1" s="1" customFormat="1" ht="30" customHeight="1">
      <c r="A35" s="104">
        <v>27</v>
      </c>
      <c r="B35" s="161" t="s">
        <v>388</v>
      </c>
      <c r="C35" s="162" t="s">
        <v>389</v>
      </c>
      <c r="D35" s="163" t="s">
        <v>60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1" s="1" customFormat="1" ht="30" customHeight="1">
      <c r="A36" s="104">
        <v>28</v>
      </c>
      <c r="B36" s="104"/>
      <c r="C36" s="140"/>
      <c r="D36" s="141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1" s="1" customFormat="1" ht="30" customHeight="1">
      <c r="A37" s="104">
        <v>29</v>
      </c>
      <c r="B37" s="104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1" s="1" customFormat="1" ht="30" customHeight="1">
      <c r="A38" s="104">
        <v>30</v>
      </c>
      <c r="B38" s="104"/>
      <c r="C38" s="105"/>
      <c r="D38" s="10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1" s="1" customFormat="1" ht="30" customHeight="1">
      <c r="A39" s="104">
        <v>31</v>
      </c>
      <c r="B39" s="104"/>
      <c r="C39" s="105"/>
      <c r="D39" s="10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1" s="1" customFormat="1" ht="30" customHeight="1">
      <c r="A40" s="104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1" s="1" customFormat="1" ht="30" customHeight="1">
      <c r="A41" s="104">
        <v>33</v>
      </c>
      <c r="B41" s="104"/>
      <c r="C41" s="105"/>
      <c r="D41" s="10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1" s="1" customFormat="1" ht="30" customHeight="1">
      <c r="A42" s="74">
        <v>34</v>
      </c>
      <c r="B42" s="89"/>
      <c r="C42" s="89"/>
      <c r="D42" s="89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1" s="1" customFormat="1" ht="30" customHeight="1">
      <c r="A43" s="74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74">
        <f t="shared" si="2"/>
        <v>0</v>
      </c>
      <c r="AK43" s="74">
        <f t="shared" si="0"/>
        <v>0</v>
      </c>
      <c r="AL43" s="74">
        <f t="shared" si="1"/>
        <v>0</v>
      </c>
      <c r="AM43" s="25"/>
      <c r="AN43" s="25"/>
      <c r="AO43" s="25"/>
    </row>
    <row r="44" spans="1:41" s="1" customFormat="1" ht="30" customHeight="1">
      <c r="A44" s="74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74">
        <f t="shared" si="2"/>
        <v>0</v>
      </c>
      <c r="AK44" s="74">
        <f t="shared" si="0"/>
        <v>0</v>
      </c>
      <c r="AL44" s="74">
        <f t="shared" si="1"/>
        <v>0</v>
      </c>
      <c r="AM44" s="25"/>
      <c r="AN44" s="25"/>
      <c r="AO44" s="25"/>
    </row>
    <row r="45" spans="1:41" s="1" customFormat="1" ht="30" customHeight="1">
      <c r="A45" s="74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4">
        <f t="shared" si="2"/>
        <v>0</v>
      </c>
      <c r="AK45" s="74">
        <f t="shared" si="0"/>
        <v>0</v>
      </c>
      <c r="AL45" s="74">
        <f t="shared" si="1"/>
        <v>0</v>
      </c>
      <c r="AM45" s="25"/>
      <c r="AN45" s="25"/>
      <c r="AO45" s="25"/>
    </row>
    <row r="46" spans="1:41" s="1" customFormat="1" ht="30" customHeight="1">
      <c r="A46" s="74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4">
        <f t="shared" si="2"/>
        <v>0</v>
      </c>
      <c r="AK46" s="74">
        <f t="shared" si="0"/>
        <v>0</v>
      </c>
      <c r="AL46" s="74">
        <f t="shared" si="1"/>
        <v>0</v>
      </c>
      <c r="AM46" s="25"/>
      <c r="AN46" s="25"/>
      <c r="AO46" s="25"/>
    </row>
    <row r="47" spans="1:41" s="1" customFormat="1" ht="30" customHeight="1">
      <c r="A47" s="74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74">
        <f t="shared" si="2"/>
        <v>0</v>
      </c>
      <c r="AK47" s="74">
        <f t="shared" si="0"/>
        <v>0</v>
      </c>
      <c r="AL47" s="74">
        <f t="shared" si="1"/>
        <v>0</v>
      </c>
      <c r="AM47" s="25"/>
      <c r="AN47" s="25"/>
      <c r="AO47" s="25"/>
    </row>
    <row r="48" spans="1:41" s="1" customFormat="1" ht="30" customHeight="1">
      <c r="A48" s="74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74">
        <f t="shared" si="2"/>
        <v>0</v>
      </c>
      <c r="AK48" s="74">
        <f t="shared" si="0"/>
        <v>0</v>
      </c>
      <c r="AL48" s="74">
        <f t="shared" si="1"/>
        <v>0</v>
      </c>
      <c r="AM48" s="25"/>
      <c r="AN48" s="25"/>
      <c r="AO48" s="25"/>
    </row>
    <row r="49" spans="1:44" s="1" customFormat="1" ht="30" customHeight="1">
      <c r="A49" s="74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74">
        <f t="shared" si="2"/>
        <v>0</v>
      </c>
      <c r="AK49" s="74">
        <f t="shared" si="0"/>
        <v>0</v>
      </c>
      <c r="AL49" s="74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74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74">
        <f t="shared" si="2"/>
        <v>0</v>
      </c>
      <c r="AK50" s="74">
        <f t="shared" si="0"/>
        <v>0</v>
      </c>
      <c r="AL50" s="74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74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74">
        <f t="shared" si="2"/>
        <v>0</v>
      </c>
      <c r="AK51" s="74">
        <f t="shared" si="0"/>
        <v>0</v>
      </c>
      <c r="AL51" s="74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74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74">
        <f t="shared" si="2"/>
        <v>0</v>
      </c>
      <c r="AK52" s="74">
        <f t="shared" si="0"/>
        <v>0</v>
      </c>
      <c r="AL52" s="74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74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74">
        <f t="shared" si="2"/>
        <v>0</v>
      </c>
      <c r="AK53" s="74">
        <f t="shared" si="0"/>
        <v>0</v>
      </c>
      <c r="AL53" s="74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191" t="s">
        <v>16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76">
        <f>SUM(AJ9:AJ53)</f>
        <v>30</v>
      </c>
      <c r="AK54" s="76">
        <f>SUM(AK9:AK53)</f>
        <v>1</v>
      </c>
      <c r="AL54" s="76">
        <f>SUM(AL9:AL53)</f>
        <v>1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192" t="s">
        <v>17</v>
      </c>
      <c r="B56" s="192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4"/>
      <c r="AJ56" s="29" t="s">
        <v>18</v>
      </c>
      <c r="AK56" s="29" t="s">
        <v>19</v>
      </c>
      <c r="AL56" s="29" t="s">
        <v>20</v>
      </c>
      <c r="AM56" s="30" t="s">
        <v>21</v>
      </c>
      <c r="AN56" s="30" t="s">
        <v>22</v>
      </c>
      <c r="AO56" s="30" t="s">
        <v>23</v>
      </c>
    </row>
    <row r="57" spans="1:44" s="1" customFormat="1" ht="30" customHeight="1">
      <c r="A57" s="74" t="s">
        <v>5</v>
      </c>
      <c r="B57" s="73"/>
      <c r="C57" s="177" t="s">
        <v>7</v>
      </c>
      <c r="D57" s="17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24</v>
      </c>
      <c r="AK57" s="31" t="s">
        <v>25</v>
      </c>
      <c r="AL57" s="31" t="s">
        <v>26</v>
      </c>
      <c r="AM57" s="31" t="s">
        <v>27</v>
      </c>
      <c r="AN57" s="32" t="s">
        <v>28</v>
      </c>
      <c r="AO57" s="32" t="s">
        <v>29</v>
      </c>
    </row>
    <row r="58" spans="1:44" s="1" customFormat="1" ht="30" customHeight="1">
      <c r="A58" s="74">
        <v>1</v>
      </c>
      <c r="B58" s="104" t="s">
        <v>348</v>
      </c>
      <c r="C58" s="140" t="s">
        <v>97</v>
      </c>
      <c r="D58" s="141" t="s">
        <v>349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189"/>
      <c r="AQ58" s="190"/>
    </row>
    <row r="59" spans="1:44" s="1" customFormat="1" ht="30" customHeight="1">
      <c r="A59" s="74">
        <v>2</v>
      </c>
      <c r="B59" s="104" t="s">
        <v>350</v>
      </c>
      <c r="C59" s="140" t="s">
        <v>351</v>
      </c>
      <c r="D59" s="141" t="s">
        <v>94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0" si="3">COUNTIF(E59:AI59,"BT")</f>
        <v>0</v>
      </c>
      <c r="AK59" s="33">
        <f t="shared" ref="AK59:AK90" si="4">COUNTIF(F59:AJ59,"D")</f>
        <v>0</v>
      </c>
      <c r="AL59" s="33">
        <f t="shared" ref="AL59:AL90" si="5">COUNTIF(G59:AK59,"ĐP")</f>
        <v>0</v>
      </c>
      <c r="AM59" s="33">
        <f t="shared" ref="AM59:AM90" si="6">COUNTIF(H59:AL59,"CT")</f>
        <v>0</v>
      </c>
      <c r="AN59" s="33">
        <f t="shared" ref="AN59:AN90" si="7">COUNTIF(I59:AM59,"HT")</f>
        <v>0</v>
      </c>
      <c r="AO59" s="33">
        <f t="shared" ref="AO59:AO90" si="8">COUNTIF(J59:AN59,"VK")</f>
        <v>0</v>
      </c>
      <c r="AP59" s="25"/>
      <c r="AQ59" s="25"/>
    </row>
    <row r="60" spans="1:44" s="1" customFormat="1" ht="30" customHeight="1">
      <c r="A60" s="74">
        <v>3</v>
      </c>
      <c r="B60" s="104" t="s">
        <v>352</v>
      </c>
      <c r="C60" s="140" t="s">
        <v>36</v>
      </c>
      <c r="D60" s="141" t="s">
        <v>71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74">
        <v>4</v>
      </c>
      <c r="B61" s="104" t="s">
        <v>279</v>
      </c>
      <c r="C61" s="140" t="s">
        <v>280</v>
      </c>
      <c r="D61" s="141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74">
        <v>5</v>
      </c>
      <c r="B62" s="104" t="s">
        <v>353</v>
      </c>
      <c r="C62" s="140" t="s">
        <v>354</v>
      </c>
      <c r="D62" s="141" t="s">
        <v>51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74">
        <v>6</v>
      </c>
      <c r="B63" s="104" t="s">
        <v>355</v>
      </c>
      <c r="C63" s="140" t="s">
        <v>356</v>
      </c>
      <c r="D63" s="141" t="s">
        <v>90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74">
        <v>7</v>
      </c>
      <c r="B64" s="104" t="s">
        <v>357</v>
      </c>
      <c r="C64" s="140" t="s">
        <v>358</v>
      </c>
      <c r="D64" s="141" t="s">
        <v>30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74">
        <v>8</v>
      </c>
      <c r="B65" s="104" t="s">
        <v>359</v>
      </c>
      <c r="C65" s="140" t="s">
        <v>179</v>
      </c>
      <c r="D65" s="141" t="s">
        <v>112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74">
        <v>9</v>
      </c>
      <c r="B66" s="104" t="s">
        <v>360</v>
      </c>
      <c r="C66" s="140" t="s">
        <v>86</v>
      </c>
      <c r="D66" s="141" t="s">
        <v>112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74">
        <v>10</v>
      </c>
      <c r="B67" s="104" t="s">
        <v>361</v>
      </c>
      <c r="C67" s="140" t="s">
        <v>362</v>
      </c>
      <c r="D67" s="141" t="s">
        <v>52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74">
        <v>11</v>
      </c>
      <c r="B68" s="104" t="s">
        <v>364</v>
      </c>
      <c r="C68" s="140" t="s">
        <v>365</v>
      </c>
      <c r="D68" s="141" t="s">
        <v>363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74">
        <v>12</v>
      </c>
      <c r="B69" s="104" t="s">
        <v>366</v>
      </c>
      <c r="C69" s="140" t="s">
        <v>367</v>
      </c>
      <c r="D69" s="141" t="s">
        <v>72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74">
        <v>13</v>
      </c>
      <c r="B70" s="104" t="s">
        <v>368</v>
      </c>
      <c r="C70" s="140" t="s">
        <v>125</v>
      </c>
      <c r="D70" s="141" t="s">
        <v>74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74">
        <v>14</v>
      </c>
      <c r="B71" s="104" t="s">
        <v>369</v>
      </c>
      <c r="C71" s="140" t="s">
        <v>370</v>
      </c>
      <c r="D71" s="141" t="s">
        <v>371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189"/>
      <c r="AQ71" s="190"/>
    </row>
    <row r="72" spans="1:43" s="1" customFormat="1" ht="30" customHeight="1">
      <c r="A72" s="74">
        <v>15</v>
      </c>
      <c r="B72" s="104" t="s">
        <v>372</v>
      </c>
      <c r="C72" s="140" t="s">
        <v>118</v>
      </c>
      <c r="D72" s="141" t="s">
        <v>41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74">
        <v>16</v>
      </c>
      <c r="B73" s="104" t="s">
        <v>373</v>
      </c>
      <c r="C73" s="140" t="s">
        <v>42</v>
      </c>
      <c r="D73" s="141" t="s">
        <v>45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74">
        <v>17</v>
      </c>
      <c r="B74" s="104" t="s">
        <v>219</v>
      </c>
      <c r="C74" s="140" t="s">
        <v>119</v>
      </c>
      <c r="D74" s="141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74">
        <v>18</v>
      </c>
      <c r="B75" s="104" t="s">
        <v>374</v>
      </c>
      <c r="C75" s="140" t="s">
        <v>375</v>
      </c>
      <c r="D75" s="141" t="s">
        <v>220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74">
        <v>19</v>
      </c>
      <c r="B76" s="104" t="s">
        <v>297</v>
      </c>
      <c r="C76" s="140" t="s">
        <v>298</v>
      </c>
      <c r="D76" s="141" t="s">
        <v>31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74">
        <v>20</v>
      </c>
      <c r="B77" s="104" t="s">
        <v>376</v>
      </c>
      <c r="C77" s="140" t="s">
        <v>377</v>
      </c>
      <c r="D77" s="141" t="s">
        <v>31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74">
        <v>21</v>
      </c>
      <c r="B78" s="104" t="s">
        <v>378</v>
      </c>
      <c r="C78" s="140" t="s">
        <v>379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74">
        <v>22</v>
      </c>
      <c r="B79" s="104" t="s">
        <v>380</v>
      </c>
      <c r="C79" s="140" t="s">
        <v>381</v>
      </c>
      <c r="D79" s="141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74">
        <v>23</v>
      </c>
      <c r="B80" s="104" t="s">
        <v>382</v>
      </c>
      <c r="C80" s="140" t="s">
        <v>37</v>
      </c>
      <c r="D80" s="141" t="s">
        <v>85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74">
        <v>24</v>
      </c>
      <c r="B81" s="104" t="s">
        <v>383</v>
      </c>
      <c r="C81" s="140" t="s">
        <v>42</v>
      </c>
      <c r="D81" s="141" t="s">
        <v>340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74">
        <v>25</v>
      </c>
      <c r="B82" s="104" t="s">
        <v>384</v>
      </c>
      <c r="C82" s="140" t="s">
        <v>108</v>
      </c>
      <c r="D82" s="141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74">
        <v>26</v>
      </c>
      <c r="B83" s="104" t="s">
        <v>385</v>
      </c>
      <c r="C83" s="140" t="s">
        <v>386</v>
      </c>
      <c r="D83" s="141" t="s">
        <v>387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74">
        <v>27</v>
      </c>
      <c r="B84" s="104" t="s">
        <v>388</v>
      </c>
      <c r="C84" s="140" t="s">
        <v>389</v>
      </c>
      <c r="D84" s="141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2">
        <v>28</v>
      </c>
      <c r="B85" s="104"/>
      <c r="C85" s="105"/>
      <c r="D85" s="106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2">
        <v>29</v>
      </c>
      <c r="B86" s="104"/>
      <c r="C86" s="105"/>
      <c r="D86" s="106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52">
        <v>30</v>
      </c>
      <c r="B87" s="104"/>
      <c r="C87" s="105"/>
      <c r="D87" s="106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52">
        <v>31</v>
      </c>
      <c r="B88" s="104"/>
      <c r="C88" s="105"/>
      <c r="D88" s="106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.75" customHeight="1">
      <c r="A89" s="152">
        <v>32</v>
      </c>
      <c r="B89" s="104"/>
      <c r="C89" s="105"/>
      <c r="D89" s="106"/>
      <c r="E89" s="74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152">
        <v>33</v>
      </c>
      <c r="B90" s="89"/>
      <c r="C90" s="89"/>
      <c r="D90" s="89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ht="51" customHeight="1">
      <c r="A91" s="191" t="s">
        <v>16</v>
      </c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76">
        <f t="shared" ref="AJ91:AO91" si="9">SUM(AJ58:AJ90)</f>
        <v>0</v>
      </c>
      <c r="AK91" s="76">
        <f t="shared" si="9"/>
        <v>0</v>
      </c>
      <c r="AL91" s="76">
        <f t="shared" si="9"/>
        <v>0</v>
      </c>
      <c r="AM91" s="76">
        <f t="shared" si="9"/>
        <v>0</v>
      </c>
      <c r="AN91" s="76">
        <f t="shared" si="9"/>
        <v>0</v>
      </c>
      <c r="AO91" s="76">
        <f t="shared" si="9"/>
        <v>0</v>
      </c>
    </row>
    <row r="92" spans="1:41" ht="15.75" customHeight="1">
      <c r="A92" s="27"/>
      <c r="B92" s="27"/>
      <c r="C92" s="181"/>
      <c r="D92" s="181"/>
      <c r="E92" s="35"/>
      <c r="H92" s="37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</row>
    <row r="93" spans="1:41" ht="15.75" customHeight="1">
      <c r="C93" s="72"/>
      <c r="D93" s="35"/>
      <c r="E93" s="35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72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181"/>
      <c r="D95" s="181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181"/>
      <c r="D96" s="181"/>
      <c r="E96" s="181"/>
      <c r="F96" s="181"/>
      <c r="G96" s="181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181"/>
      <c r="D97" s="181"/>
      <c r="E97" s="181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181"/>
      <c r="D98" s="181"/>
      <c r="E98" s="35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7:E97"/>
    <mergeCell ref="C98:D98"/>
    <mergeCell ref="C96:G96"/>
    <mergeCell ref="C57:D57"/>
    <mergeCell ref="AP58:AQ58"/>
    <mergeCell ref="AP71:AQ71"/>
    <mergeCell ref="A91:AI91"/>
    <mergeCell ref="C92:D92"/>
    <mergeCell ref="C95:D9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abSelected="1" topLeftCell="A19" zoomScale="55" zoomScaleNormal="55" workbookViewId="0">
      <selection activeCell="X32" sqref="X32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1.6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5" t="s">
        <v>134</v>
      </c>
      <c r="AG6" s="195"/>
      <c r="AH6" s="195"/>
      <c r="AI6" s="195"/>
      <c r="AJ6" s="195"/>
      <c r="AK6" s="195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80">
        <v>1</v>
      </c>
      <c r="B9" s="153" t="s">
        <v>273</v>
      </c>
      <c r="C9" s="164" t="s">
        <v>274</v>
      </c>
      <c r="D9" s="165" t="s">
        <v>65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 t="s">
        <v>8</v>
      </c>
      <c r="V9" s="96"/>
      <c r="W9" s="96"/>
      <c r="X9" s="96" t="s">
        <v>8</v>
      </c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2</v>
      </c>
      <c r="AK9" s="74">
        <f t="shared" ref="AK9:AK39" si="0">COUNTIF(E9:AI9,"P")+2*COUNTIF(F9:AJ9,"2P")</f>
        <v>0</v>
      </c>
      <c r="AL9" s="7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80">
        <v>2</v>
      </c>
      <c r="B10" s="153" t="s">
        <v>275</v>
      </c>
      <c r="C10" s="164" t="s">
        <v>276</v>
      </c>
      <c r="D10" s="165" t="s">
        <v>65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9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80">
        <v>3</v>
      </c>
      <c r="B11" s="118" t="s">
        <v>306</v>
      </c>
      <c r="C11" s="135" t="s">
        <v>307</v>
      </c>
      <c r="D11" s="136" t="s">
        <v>50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80">
        <v>4</v>
      </c>
      <c r="B12" s="153" t="s">
        <v>282</v>
      </c>
      <c r="C12" s="164" t="s">
        <v>283</v>
      </c>
      <c r="D12" s="165" t="s">
        <v>284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 t="s">
        <v>9</v>
      </c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1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80">
        <v>5</v>
      </c>
      <c r="B13" s="118" t="s">
        <v>308</v>
      </c>
      <c r="C13" s="135" t="s">
        <v>182</v>
      </c>
      <c r="D13" s="136" t="s">
        <v>84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 t="s">
        <v>8</v>
      </c>
      <c r="S13" s="96" t="s">
        <v>8</v>
      </c>
      <c r="T13" s="96"/>
      <c r="U13" s="96"/>
      <c r="V13" s="96"/>
      <c r="W13" s="96" t="s">
        <v>10</v>
      </c>
      <c r="X13" s="96" t="s">
        <v>10</v>
      </c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2</v>
      </c>
      <c r="AK13" s="74">
        <f t="shared" si="0"/>
        <v>0</v>
      </c>
      <c r="AL13" s="74">
        <f t="shared" si="1"/>
        <v>2</v>
      </c>
      <c r="AM13" s="25"/>
      <c r="AN13" s="25"/>
      <c r="AO13" s="25"/>
    </row>
    <row r="14" spans="1:41" s="1" customFormat="1" ht="30" customHeight="1">
      <c r="A14" s="80">
        <v>6</v>
      </c>
      <c r="B14" s="118" t="s">
        <v>309</v>
      </c>
      <c r="C14" s="135" t="s">
        <v>310</v>
      </c>
      <c r="D14" s="136" t="s">
        <v>30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 t="s">
        <v>8</v>
      </c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1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80">
        <v>7</v>
      </c>
      <c r="B15" s="153" t="s">
        <v>285</v>
      </c>
      <c r="C15" s="164" t="s">
        <v>86</v>
      </c>
      <c r="D15" s="165" t="s">
        <v>30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 t="s">
        <v>8</v>
      </c>
      <c r="Q15" s="96"/>
      <c r="R15" s="96" t="s">
        <v>8</v>
      </c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2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80">
        <v>8</v>
      </c>
      <c r="B16" s="118" t="s">
        <v>311</v>
      </c>
      <c r="C16" s="135" t="s">
        <v>312</v>
      </c>
      <c r="D16" s="136" t="s">
        <v>313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 t="s">
        <v>9</v>
      </c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1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80">
        <v>9</v>
      </c>
      <c r="B17" s="153" t="s">
        <v>286</v>
      </c>
      <c r="C17" s="164" t="s">
        <v>287</v>
      </c>
      <c r="D17" s="165" t="s">
        <v>152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 t="s">
        <v>9</v>
      </c>
      <c r="S17" s="96"/>
      <c r="T17" s="96"/>
      <c r="U17" s="96" t="s">
        <v>8</v>
      </c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1</v>
      </c>
      <c r="AK17" s="74">
        <f t="shared" si="0"/>
        <v>1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80">
        <v>10</v>
      </c>
      <c r="B18" s="153" t="s">
        <v>288</v>
      </c>
      <c r="C18" s="164" t="s">
        <v>114</v>
      </c>
      <c r="D18" s="165" t="s">
        <v>13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80">
        <v>11</v>
      </c>
      <c r="B19" s="118" t="s">
        <v>314</v>
      </c>
      <c r="C19" s="135" t="s">
        <v>76</v>
      </c>
      <c r="D19" s="136" t="s">
        <v>113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 t="s">
        <v>771</v>
      </c>
      <c r="S19" s="139" t="s">
        <v>8</v>
      </c>
      <c r="T19" s="139" t="s">
        <v>8</v>
      </c>
      <c r="U19" s="139"/>
      <c r="V19" s="139"/>
      <c r="W19" s="139"/>
      <c r="X19" s="139" t="s">
        <v>8</v>
      </c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74">
        <f t="shared" si="2"/>
        <v>5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80">
        <v>12</v>
      </c>
      <c r="B20" s="118" t="s">
        <v>315</v>
      </c>
      <c r="C20" s="135" t="s">
        <v>316</v>
      </c>
      <c r="D20" s="136" t="s">
        <v>54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 t="s">
        <v>9</v>
      </c>
      <c r="S20" s="96"/>
      <c r="T20" s="96"/>
      <c r="U20" s="96" t="s">
        <v>9</v>
      </c>
      <c r="V20" s="96"/>
      <c r="W20" s="96"/>
      <c r="X20" s="96" t="s">
        <v>9</v>
      </c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3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80">
        <v>13</v>
      </c>
      <c r="B21" s="118" t="s">
        <v>317</v>
      </c>
      <c r="C21" s="135" t="s">
        <v>318</v>
      </c>
      <c r="D21" s="136" t="s">
        <v>82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 t="s">
        <v>8</v>
      </c>
      <c r="Q21" s="139"/>
      <c r="R21" s="139" t="s">
        <v>8</v>
      </c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74">
        <f t="shared" si="2"/>
        <v>2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80">
        <v>14</v>
      </c>
      <c r="B22" s="118" t="s">
        <v>319</v>
      </c>
      <c r="C22" s="135" t="s">
        <v>36</v>
      </c>
      <c r="D22" s="136" t="s">
        <v>31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 t="s">
        <v>9</v>
      </c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1</v>
      </c>
      <c r="AL22" s="74">
        <f t="shared" si="1"/>
        <v>0</v>
      </c>
      <c r="AM22" s="189"/>
      <c r="AN22" s="190"/>
      <c r="AO22" s="25"/>
    </row>
    <row r="23" spans="1:41" s="1" customFormat="1" ht="30" customHeight="1">
      <c r="A23" s="80">
        <v>15</v>
      </c>
      <c r="B23" s="118" t="s">
        <v>320</v>
      </c>
      <c r="C23" s="135" t="s">
        <v>201</v>
      </c>
      <c r="D23" s="136" t="s">
        <v>15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 t="s">
        <v>8</v>
      </c>
      <c r="X23" s="96" t="s">
        <v>8</v>
      </c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2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80">
        <v>16</v>
      </c>
      <c r="B24" s="118" t="s">
        <v>321</v>
      </c>
      <c r="C24" s="135" t="s">
        <v>322</v>
      </c>
      <c r="D24" s="136" t="s">
        <v>15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 t="s">
        <v>9</v>
      </c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1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80">
        <v>17</v>
      </c>
      <c r="B25" s="118" t="s">
        <v>323</v>
      </c>
      <c r="C25" s="135" t="s">
        <v>324</v>
      </c>
      <c r="D25" s="136" t="s">
        <v>15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 t="s">
        <v>8</v>
      </c>
      <c r="Q25" s="96"/>
      <c r="R25" s="96" t="s">
        <v>771</v>
      </c>
      <c r="S25" s="96" t="s">
        <v>8</v>
      </c>
      <c r="T25" s="96" t="s">
        <v>8</v>
      </c>
      <c r="U25" s="96" t="s">
        <v>8</v>
      </c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6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80">
        <v>18</v>
      </c>
      <c r="B26" s="118" t="s">
        <v>325</v>
      </c>
      <c r="C26" s="135" t="s">
        <v>326</v>
      </c>
      <c r="D26" s="136" t="s">
        <v>110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80">
        <v>19</v>
      </c>
      <c r="B27" s="118" t="s">
        <v>327</v>
      </c>
      <c r="C27" s="135" t="s">
        <v>328</v>
      </c>
      <c r="D27" s="136" t="s">
        <v>91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 t="s">
        <v>10</v>
      </c>
      <c r="U27" s="139" t="s">
        <v>9</v>
      </c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74">
        <f t="shared" si="2"/>
        <v>0</v>
      </c>
      <c r="AK27" s="74">
        <f t="shared" si="0"/>
        <v>1</v>
      </c>
      <c r="AL27" s="74">
        <f t="shared" si="1"/>
        <v>1</v>
      </c>
      <c r="AM27" s="25"/>
      <c r="AN27" s="25"/>
      <c r="AO27" s="25"/>
    </row>
    <row r="28" spans="1:41" s="1" customFormat="1" ht="30" customHeight="1">
      <c r="A28" s="80">
        <v>20</v>
      </c>
      <c r="B28" s="118" t="s">
        <v>329</v>
      </c>
      <c r="C28" s="135" t="s">
        <v>330</v>
      </c>
      <c r="D28" s="136" t="s">
        <v>331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 t="s">
        <v>9</v>
      </c>
      <c r="V28" s="96"/>
      <c r="W28" s="96"/>
      <c r="X28" s="96" t="s">
        <v>9</v>
      </c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2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80">
        <v>21</v>
      </c>
      <c r="B29" s="118" t="s">
        <v>332</v>
      </c>
      <c r="C29" s="135" t="s">
        <v>333</v>
      </c>
      <c r="D29" s="136" t="s">
        <v>334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 t="s">
        <v>9</v>
      </c>
      <c r="V29" s="96"/>
      <c r="W29" s="96"/>
      <c r="X29" s="96" t="s">
        <v>9</v>
      </c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2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80">
        <v>22</v>
      </c>
      <c r="B30" s="118" t="s">
        <v>335</v>
      </c>
      <c r="C30" s="135" t="s">
        <v>87</v>
      </c>
      <c r="D30" s="136" t="s">
        <v>336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 t="s">
        <v>9</v>
      </c>
      <c r="Q30" s="96"/>
      <c r="R30" s="96" t="s">
        <v>772</v>
      </c>
      <c r="S30" s="96" t="s">
        <v>9</v>
      </c>
      <c r="T30" s="96" t="s">
        <v>9</v>
      </c>
      <c r="U30" s="96" t="s">
        <v>8</v>
      </c>
      <c r="V30" s="96"/>
      <c r="W30" s="96" t="s">
        <v>9</v>
      </c>
      <c r="X30" s="96" t="s">
        <v>9</v>
      </c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1</v>
      </c>
      <c r="AK30" s="74">
        <f t="shared" si="0"/>
        <v>7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80">
        <v>23</v>
      </c>
      <c r="B31" s="118" t="s">
        <v>337</v>
      </c>
      <c r="C31" s="135" t="s">
        <v>136</v>
      </c>
      <c r="D31" s="136" t="s">
        <v>85</v>
      </c>
      <c r="E31" s="94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 t="s">
        <v>8</v>
      </c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1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80">
        <v>24</v>
      </c>
      <c r="B32" s="118" t="s">
        <v>338</v>
      </c>
      <c r="C32" s="135" t="s">
        <v>339</v>
      </c>
      <c r="D32" s="136" t="s">
        <v>340</v>
      </c>
      <c r="E32" s="9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 t="s">
        <v>10</v>
      </c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0</v>
      </c>
      <c r="AL32" s="74">
        <f t="shared" si="1"/>
        <v>1</v>
      </c>
      <c r="AM32" s="25"/>
      <c r="AN32" s="25"/>
      <c r="AO32" s="25"/>
    </row>
    <row r="33" spans="1:44" s="1" customFormat="1" ht="30" customHeight="1">
      <c r="A33" s="80">
        <v>25</v>
      </c>
      <c r="B33" s="118" t="s">
        <v>341</v>
      </c>
      <c r="C33" s="135" t="s">
        <v>342</v>
      </c>
      <c r="D33" s="136" t="s">
        <v>96</v>
      </c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80">
        <v>26</v>
      </c>
      <c r="B34" s="118" t="s">
        <v>343</v>
      </c>
      <c r="C34" s="135" t="s">
        <v>344</v>
      </c>
      <c r="D34" s="136" t="s">
        <v>38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 t="s">
        <v>8</v>
      </c>
      <c r="Q34" s="96"/>
      <c r="R34" s="96" t="s">
        <v>8</v>
      </c>
      <c r="S34" s="96" t="s">
        <v>8</v>
      </c>
      <c r="T34" s="96" t="s">
        <v>8</v>
      </c>
      <c r="U34" s="96" t="s">
        <v>8</v>
      </c>
      <c r="V34" s="96"/>
      <c r="W34" s="96" t="s">
        <v>8</v>
      </c>
      <c r="X34" s="96" t="s">
        <v>8</v>
      </c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7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80">
        <v>27</v>
      </c>
      <c r="B35" s="118" t="s">
        <v>345</v>
      </c>
      <c r="C35" s="135" t="s">
        <v>346</v>
      </c>
      <c r="D35" s="136" t="s">
        <v>38</v>
      </c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 t="s">
        <v>9</v>
      </c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1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80">
        <v>28</v>
      </c>
      <c r="B36" s="118" t="s">
        <v>347</v>
      </c>
      <c r="C36" s="135" t="s">
        <v>281</v>
      </c>
      <c r="D36" s="136" t="s">
        <v>38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80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80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4">
        <v>31</v>
      </c>
      <c r="B39" s="88"/>
      <c r="C39" s="88"/>
      <c r="D39" s="88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94"/>
      <c r="B40" s="88"/>
      <c r="C40" s="88"/>
      <c r="D40" s="88"/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4"/>
      <c r="AK40" s="94"/>
      <c r="AL40" s="94"/>
      <c r="AM40" s="25"/>
      <c r="AN40" s="25"/>
      <c r="AO40" s="25"/>
    </row>
    <row r="41" spans="1:44" s="1" customFormat="1" ht="30" customHeight="1">
      <c r="A41" s="94"/>
      <c r="B41" s="88"/>
      <c r="C41" s="88"/>
      <c r="D41" s="88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4"/>
      <c r="AK41" s="94"/>
      <c r="AL41" s="94"/>
      <c r="AM41" s="25"/>
      <c r="AN41" s="25"/>
      <c r="AO41" s="25"/>
    </row>
    <row r="42" spans="1:44" s="1" customFormat="1" ht="30" customHeight="1">
      <c r="A42" s="94"/>
      <c r="B42" s="88"/>
      <c r="C42" s="88"/>
      <c r="D42" s="88"/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8"/>
      <c r="AI42" s="96"/>
      <c r="AJ42" s="94"/>
      <c r="AK42" s="94"/>
      <c r="AL42" s="94"/>
      <c r="AM42" s="25"/>
      <c r="AN42" s="25"/>
      <c r="AO42" s="25"/>
    </row>
    <row r="43" spans="1:44" s="1" customFormat="1" ht="48" customHeight="1">
      <c r="A43" s="191" t="s">
        <v>16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76">
        <f>SUM(AJ9:AJ39)</f>
        <v>32</v>
      </c>
      <c r="AK43" s="76">
        <f>SUM(AK9:AK39)</f>
        <v>21</v>
      </c>
      <c r="AL43" s="76">
        <f>SUM(AL9:AL39)</f>
        <v>4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192" t="s">
        <v>17</v>
      </c>
      <c r="B45" s="192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4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</row>
    <row r="46" spans="1:44" s="1" customFormat="1" ht="30" customHeight="1">
      <c r="A46" s="74" t="s">
        <v>5</v>
      </c>
      <c r="B46" s="73"/>
      <c r="C46" s="177" t="s">
        <v>7</v>
      </c>
      <c r="D46" s="17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32" t="s">
        <v>28</v>
      </c>
      <c r="AO46" s="32" t="s">
        <v>29</v>
      </c>
    </row>
    <row r="47" spans="1:44" s="1" customFormat="1" ht="30" customHeight="1">
      <c r="A47" s="74">
        <v>1</v>
      </c>
      <c r="B47" s="153" t="s">
        <v>273</v>
      </c>
      <c r="C47" s="164" t="s">
        <v>274</v>
      </c>
      <c r="D47" s="165" t="s">
        <v>65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189"/>
      <c r="AQ47" s="190"/>
    </row>
    <row r="48" spans="1:44" s="1" customFormat="1" ht="30" customHeight="1">
      <c r="A48" s="74">
        <v>2</v>
      </c>
      <c r="B48" s="153" t="s">
        <v>275</v>
      </c>
      <c r="C48" s="164" t="s">
        <v>276</v>
      </c>
      <c r="D48" s="165" t="s">
        <v>65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74">
        <v>3</v>
      </c>
      <c r="B49" s="118" t="s">
        <v>306</v>
      </c>
      <c r="C49" s="135" t="s">
        <v>307</v>
      </c>
      <c r="D49" s="136" t="s">
        <v>50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4">
        <v>4</v>
      </c>
      <c r="B50" s="153" t="s">
        <v>282</v>
      </c>
      <c r="C50" s="164" t="s">
        <v>283</v>
      </c>
      <c r="D50" s="165" t="s">
        <v>284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5</v>
      </c>
      <c r="B51" s="118" t="s">
        <v>308</v>
      </c>
      <c r="C51" s="135" t="s">
        <v>182</v>
      </c>
      <c r="D51" s="136" t="s">
        <v>84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6</v>
      </c>
      <c r="B52" s="118" t="s">
        <v>309</v>
      </c>
      <c r="C52" s="135" t="s">
        <v>310</v>
      </c>
      <c r="D52" s="136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7</v>
      </c>
      <c r="B53" s="153" t="s">
        <v>285</v>
      </c>
      <c r="C53" s="164" t="s">
        <v>86</v>
      </c>
      <c r="D53" s="165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8</v>
      </c>
      <c r="B54" s="118" t="s">
        <v>311</v>
      </c>
      <c r="C54" s="135" t="s">
        <v>312</v>
      </c>
      <c r="D54" s="136" t="s">
        <v>313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9</v>
      </c>
      <c r="B55" s="153" t="s">
        <v>286</v>
      </c>
      <c r="C55" s="164" t="s">
        <v>287</v>
      </c>
      <c r="D55" s="165" t="s">
        <v>152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10</v>
      </c>
      <c r="B56" s="153" t="s">
        <v>288</v>
      </c>
      <c r="C56" s="164" t="s">
        <v>114</v>
      </c>
      <c r="D56" s="165" t="s">
        <v>13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11</v>
      </c>
      <c r="B57" s="118" t="s">
        <v>314</v>
      </c>
      <c r="C57" s="135" t="s">
        <v>76</v>
      </c>
      <c r="D57" s="136" t="s">
        <v>113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12</v>
      </c>
      <c r="B58" s="118" t="s">
        <v>315</v>
      </c>
      <c r="C58" s="135" t="s">
        <v>316</v>
      </c>
      <c r="D58" s="136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13</v>
      </c>
      <c r="B59" s="118" t="s">
        <v>317</v>
      </c>
      <c r="C59" s="135" t="s">
        <v>318</v>
      </c>
      <c r="D59" s="136" t="s">
        <v>82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14</v>
      </c>
      <c r="B60" s="118" t="s">
        <v>319</v>
      </c>
      <c r="C60" s="135" t="s">
        <v>36</v>
      </c>
      <c r="D60" s="136" t="s">
        <v>31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189"/>
      <c r="AQ60" s="190"/>
    </row>
    <row r="61" spans="1:43" s="1" customFormat="1" ht="30" customHeight="1">
      <c r="A61" s="74">
        <v>15</v>
      </c>
      <c r="B61" s="118" t="s">
        <v>320</v>
      </c>
      <c r="C61" s="135" t="s">
        <v>201</v>
      </c>
      <c r="D61" s="136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4">
        <v>16</v>
      </c>
      <c r="B62" s="118" t="s">
        <v>321</v>
      </c>
      <c r="C62" s="135" t="s">
        <v>322</v>
      </c>
      <c r="D62" s="136" t="s">
        <v>15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17</v>
      </c>
      <c r="B63" s="118" t="s">
        <v>323</v>
      </c>
      <c r="C63" s="135" t="s">
        <v>324</v>
      </c>
      <c r="D63" s="136" t="s">
        <v>15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18</v>
      </c>
      <c r="B64" s="118" t="s">
        <v>325</v>
      </c>
      <c r="C64" s="135" t="s">
        <v>326</v>
      </c>
      <c r="D64" s="136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19</v>
      </c>
      <c r="B65" s="118" t="s">
        <v>327</v>
      </c>
      <c r="C65" s="135" t="s">
        <v>328</v>
      </c>
      <c r="D65" s="136" t="s">
        <v>91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20</v>
      </c>
      <c r="B66" s="118" t="s">
        <v>329</v>
      </c>
      <c r="C66" s="135" t="s">
        <v>330</v>
      </c>
      <c r="D66" s="136" t="s">
        <v>331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21</v>
      </c>
      <c r="B67" s="118" t="s">
        <v>332</v>
      </c>
      <c r="C67" s="135" t="s">
        <v>333</v>
      </c>
      <c r="D67" s="136" t="s">
        <v>334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22</v>
      </c>
      <c r="B68" s="118" t="s">
        <v>335</v>
      </c>
      <c r="C68" s="135" t="s">
        <v>87</v>
      </c>
      <c r="D68" s="136" t="s">
        <v>336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23</v>
      </c>
      <c r="B69" s="118" t="s">
        <v>337</v>
      </c>
      <c r="C69" s="135" t="s">
        <v>136</v>
      </c>
      <c r="D69" s="136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24</v>
      </c>
      <c r="B70" s="118" t="s">
        <v>338</v>
      </c>
      <c r="C70" s="135" t="s">
        <v>339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25</v>
      </c>
      <c r="B71" s="118" t="s">
        <v>341</v>
      </c>
      <c r="C71" s="135" t="s">
        <v>342</v>
      </c>
      <c r="D71" s="136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26</v>
      </c>
      <c r="B72" s="118" t="s">
        <v>343</v>
      </c>
      <c r="C72" s="135" t="s">
        <v>344</v>
      </c>
      <c r="D72" s="136" t="s">
        <v>38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27</v>
      </c>
      <c r="B73" s="118" t="s">
        <v>345</v>
      </c>
      <c r="C73" s="135" t="s">
        <v>346</v>
      </c>
      <c r="D73" s="136" t="s">
        <v>38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28</v>
      </c>
      <c r="B74" s="118" t="s">
        <v>347</v>
      </c>
      <c r="C74" s="135" t="s">
        <v>281</v>
      </c>
      <c r="D74" s="136" t="s">
        <v>38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29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30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31</v>
      </c>
      <c r="B77" s="88"/>
      <c r="C77" s="88"/>
      <c r="D77" s="88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191" t="s">
        <v>16</v>
      </c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76">
        <f t="shared" ref="AJ78:AO78" si="9">SUM(AJ47:AJ77)</f>
        <v>0</v>
      </c>
      <c r="AK78" s="76">
        <f t="shared" si="9"/>
        <v>0</v>
      </c>
      <c r="AL78" s="76">
        <f t="shared" si="9"/>
        <v>0</v>
      </c>
      <c r="AM78" s="76">
        <f t="shared" si="9"/>
        <v>0</v>
      </c>
      <c r="AN78" s="76">
        <f t="shared" si="9"/>
        <v>0</v>
      </c>
      <c r="AO78" s="76">
        <f t="shared" si="9"/>
        <v>0</v>
      </c>
    </row>
    <row r="79" spans="1:41" ht="15.75" customHeight="1">
      <c r="A79" s="27"/>
      <c r="B79" s="27"/>
      <c r="C79" s="181"/>
      <c r="D79" s="181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72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181"/>
      <c r="D82" s="181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181"/>
      <c r="D83" s="181"/>
      <c r="E83" s="181"/>
      <c r="F83" s="181"/>
      <c r="G83" s="181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181"/>
      <c r="D84" s="181"/>
      <c r="E84" s="181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181"/>
      <c r="D85" s="181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1:P1"/>
    <mergeCell ref="Q1:AL1"/>
    <mergeCell ref="A2:P2"/>
    <mergeCell ref="Q2:AL2"/>
    <mergeCell ref="A4:AL4"/>
    <mergeCell ref="A5:AL5"/>
    <mergeCell ref="AF6:AK6"/>
    <mergeCell ref="C8:D8"/>
    <mergeCell ref="A78:AI78"/>
    <mergeCell ref="C79:D79"/>
    <mergeCell ref="C84:E84"/>
    <mergeCell ref="C85:D85"/>
    <mergeCell ref="C83:G83"/>
    <mergeCell ref="C46:D46"/>
    <mergeCell ref="C82:D82"/>
    <mergeCell ref="AP47:AQ47"/>
    <mergeCell ref="AP60:AQ60"/>
    <mergeCell ref="AM22:AN22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RowHeight="15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2"/>
  <sheetViews>
    <sheetView topLeftCell="A5" zoomScale="55" zoomScaleNormal="55" workbookViewId="0">
      <selection activeCell="X36" sqref="X36"/>
    </sheetView>
  </sheetViews>
  <sheetFormatPr defaultColWidth="9.375" defaultRowHeight="17.399999999999999"/>
  <cols>
    <col min="1" max="1" width="8.625" style="47" customWidth="1"/>
    <col min="2" max="2" width="26.875" style="47" customWidth="1"/>
    <col min="3" max="3" width="29.625" style="47" customWidth="1"/>
    <col min="4" max="4" width="14.625" style="47" customWidth="1"/>
    <col min="5" max="35" width="7" style="47" customWidth="1"/>
    <col min="36" max="38" width="8.375" style="47" customWidth="1"/>
    <col min="39" max="39" width="10.875" style="47" customWidth="1"/>
    <col min="40" max="40" width="12.125" style="47" customWidth="1"/>
    <col min="41" max="41" width="10.875" style="47" customWidth="1"/>
    <col min="42" max="16384" width="9.375" style="47"/>
  </cols>
  <sheetData>
    <row r="1" spans="1:41" ht="24" customHeight="1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75" t="s">
        <v>1</v>
      </c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41" ht="22.5" customHeight="1">
      <c r="A2" s="175" t="s">
        <v>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 t="s">
        <v>3</v>
      </c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175" t="s">
        <v>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76" t="s">
        <v>765</v>
      </c>
      <c r="AG6" s="176"/>
      <c r="AH6" s="176"/>
      <c r="AI6" s="176"/>
      <c r="AJ6" s="176"/>
      <c r="AK6" s="17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44" t="s">
        <v>517</v>
      </c>
      <c r="C9" s="144" t="s">
        <v>518</v>
      </c>
      <c r="D9" s="144" t="s">
        <v>519</v>
      </c>
      <c r="E9" s="98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96"/>
      <c r="R9" s="83"/>
      <c r="S9" s="96" t="s">
        <v>774</v>
      </c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44" t="s">
        <v>520</v>
      </c>
      <c r="C10" s="144" t="s">
        <v>521</v>
      </c>
      <c r="D10" s="144" t="s">
        <v>61</v>
      </c>
      <c r="E10" s="44"/>
      <c r="F10" s="97"/>
      <c r="G10" s="97"/>
      <c r="H10" s="97"/>
      <c r="I10" s="97"/>
      <c r="J10" s="97"/>
      <c r="K10" s="97"/>
      <c r="L10" s="97"/>
      <c r="M10" s="97"/>
      <c r="N10" s="97"/>
      <c r="O10" s="83"/>
      <c r="P10" s="108"/>
      <c r="Q10" s="97"/>
      <c r="R10" s="83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144" t="s">
        <v>522</v>
      </c>
      <c r="C11" s="144" t="s">
        <v>523</v>
      </c>
      <c r="D11" s="144" t="s">
        <v>61</v>
      </c>
      <c r="E11" s="98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108"/>
      <c r="Q11" s="96"/>
      <c r="R11" s="83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44" t="s">
        <v>524</v>
      </c>
      <c r="C12" s="144" t="s">
        <v>525</v>
      </c>
      <c r="D12" s="144" t="s">
        <v>61</v>
      </c>
      <c r="E12" s="98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108"/>
      <c r="Q12" s="96"/>
      <c r="R12" s="83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144" t="s">
        <v>526</v>
      </c>
      <c r="C13" s="144" t="s">
        <v>207</v>
      </c>
      <c r="D13" s="144" t="s">
        <v>61</v>
      </c>
      <c r="E13" s="44"/>
      <c r="F13" s="97"/>
      <c r="G13" s="97"/>
      <c r="H13" s="97"/>
      <c r="I13" s="97"/>
      <c r="J13" s="97"/>
      <c r="K13" s="97"/>
      <c r="L13" s="97"/>
      <c r="M13" s="97"/>
      <c r="N13" s="97"/>
      <c r="O13" s="83"/>
      <c r="P13" s="108"/>
      <c r="Q13" s="97"/>
      <c r="R13" s="83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144" t="s">
        <v>527</v>
      </c>
      <c r="C14" s="144" t="s">
        <v>528</v>
      </c>
      <c r="D14" s="144" t="s">
        <v>61</v>
      </c>
      <c r="E14" s="98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108"/>
      <c r="Q14" s="96"/>
      <c r="R14" s="83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115">
        <v>7</v>
      </c>
      <c r="B15" s="144" t="s">
        <v>529</v>
      </c>
      <c r="C15" s="144" t="s">
        <v>530</v>
      </c>
      <c r="D15" s="144" t="s">
        <v>408</v>
      </c>
      <c r="E15" s="98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108"/>
      <c r="Q15" s="96"/>
      <c r="R15" s="83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144" t="s">
        <v>531</v>
      </c>
      <c r="C16" s="144" t="s">
        <v>532</v>
      </c>
      <c r="D16" s="144" t="s">
        <v>49</v>
      </c>
      <c r="E16" s="98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108"/>
      <c r="Q16" s="96"/>
      <c r="R16" s="83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144" t="s">
        <v>533</v>
      </c>
      <c r="C17" s="144" t="s">
        <v>534</v>
      </c>
      <c r="D17" s="144" t="s">
        <v>535</v>
      </c>
      <c r="E17" s="44"/>
      <c r="F17" s="97"/>
      <c r="G17" s="97"/>
      <c r="H17" s="97"/>
      <c r="I17" s="97"/>
      <c r="J17" s="97"/>
      <c r="K17" s="97"/>
      <c r="L17" s="97"/>
      <c r="M17" s="97"/>
      <c r="N17" s="97"/>
      <c r="O17" s="83"/>
      <c r="P17" s="108"/>
      <c r="Q17" s="97"/>
      <c r="R17" s="83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144" t="s">
        <v>536</v>
      </c>
      <c r="C18" s="144" t="s">
        <v>537</v>
      </c>
      <c r="D18" s="144" t="s">
        <v>12</v>
      </c>
      <c r="E18" s="98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108"/>
      <c r="Q18" s="96"/>
      <c r="R18" s="83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144" t="s">
        <v>538</v>
      </c>
      <c r="C19" s="144" t="s">
        <v>539</v>
      </c>
      <c r="D19" s="144" t="s">
        <v>540</v>
      </c>
      <c r="E19" s="98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108"/>
      <c r="Q19" s="96"/>
      <c r="R19" s="83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144" t="s">
        <v>541</v>
      </c>
      <c r="C20" s="144" t="s">
        <v>542</v>
      </c>
      <c r="D20" s="144" t="s">
        <v>543</v>
      </c>
      <c r="E20" s="98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108"/>
      <c r="Q20" s="96"/>
      <c r="R20" s="83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115">
        <v>13</v>
      </c>
      <c r="B21" s="144" t="s">
        <v>544</v>
      </c>
      <c r="C21" s="144" t="s">
        <v>545</v>
      </c>
      <c r="D21" s="144" t="s">
        <v>546</v>
      </c>
      <c r="E21" s="98"/>
      <c r="F21" s="94"/>
      <c r="G21" s="94"/>
      <c r="H21" s="94"/>
      <c r="I21" s="94"/>
      <c r="J21" s="94"/>
      <c r="K21" s="94"/>
      <c r="L21" s="94"/>
      <c r="M21" s="94"/>
      <c r="N21" s="94"/>
      <c r="O21" s="83"/>
      <c r="P21" s="108"/>
      <c r="Q21" s="94"/>
      <c r="R21" s="8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115">
        <v>14</v>
      </c>
      <c r="B22" s="144" t="s">
        <v>547</v>
      </c>
      <c r="C22" s="144" t="s">
        <v>548</v>
      </c>
      <c r="D22" s="144" t="s">
        <v>68</v>
      </c>
      <c r="E22" s="98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108"/>
      <c r="Q22" s="96"/>
      <c r="R22" s="83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173"/>
      <c r="AN22" s="174"/>
      <c r="AO22" s="53"/>
    </row>
    <row r="23" spans="1:41" s="50" customFormat="1" ht="30" customHeight="1">
      <c r="A23" s="115">
        <v>15</v>
      </c>
      <c r="B23" s="144" t="s">
        <v>549</v>
      </c>
      <c r="C23" s="144" t="s">
        <v>550</v>
      </c>
      <c r="D23" s="144" t="s">
        <v>551</v>
      </c>
      <c r="E23" s="98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108"/>
      <c r="Q23" s="96"/>
      <c r="R23" s="83"/>
      <c r="S23" s="96"/>
      <c r="T23" s="96"/>
      <c r="U23" s="96"/>
      <c r="V23" s="96"/>
      <c r="W23" s="96" t="s">
        <v>10</v>
      </c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1</v>
      </c>
      <c r="AM23" s="53"/>
      <c r="AN23" s="53"/>
      <c r="AO23" s="53"/>
    </row>
    <row r="24" spans="1:41" s="50" customFormat="1" ht="30" customHeight="1">
      <c r="A24" s="115">
        <v>16</v>
      </c>
      <c r="B24" s="144" t="s">
        <v>552</v>
      </c>
      <c r="C24" s="144" t="s">
        <v>553</v>
      </c>
      <c r="D24" s="144" t="s">
        <v>79</v>
      </c>
      <c r="E24" s="98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108"/>
      <c r="Q24" s="96"/>
      <c r="R24" s="83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144" t="s">
        <v>554</v>
      </c>
      <c r="C25" s="144" t="s">
        <v>555</v>
      </c>
      <c r="D25" s="144" t="s">
        <v>46</v>
      </c>
      <c r="E25" s="98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108"/>
      <c r="Q25" s="96"/>
      <c r="R25" s="83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144" t="s">
        <v>556</v>
      </c>
      <c r="C26" s="144" t="s">
        <v>557</v>
      </c>
      <c r="D26" s="144" t="s">
        <v>46</v>
      </c>
      <c r="E26" s="98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108"/>
      <c r="Q26" s="96"/>
      <c r="R26" s="83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144" t="s">
        <v>558</v>
      </c>
      <c r="C27" s="144" t="s">
        <v>87</v>
      </c>
      <c r="D27" s="144" t="s">
        <v>55</v>
      </c>
      <c r="E27" s="98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108"/>
      <c r="Q27" s="96"/>
      <c r="R27" s="83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144" t="s">
        <v>559</v>
      </c>
      <c r="C28" s="144" t="s">
        <v>31</v>
      </c>
      <c r="D28" s="144" t="s">
        <v>82</v>
      </c>
      <c r="E28" s="98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108"/>
      <c r="Q28" s="96"/>
      <c r="R28" s="83" t="s">
        <v>8</v>
      </c>
      <c r="S28" s="96"/>
      <c r="T28" s="96" t="s">
        <v>8</v>
      </c>
      <c r="U28" s="96"/>
      <c r="V28" s="96"/>
      <c r="W28" s="96"/>
      <c r="X28" s="96" t="s">
        <v>10</v>
      </c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2</v>
      </c>
      <c r="AK28" s="3">
        <f t="shared" si="0"/>
        <v>0</v>
      </c>
      <c r="AL28" s="3">
        <f t="shared" si="1"/>
        <v>1</v>
      </c>
      <c r="AM28" s="53"/>
      <c r="AN28" s="53"/>
      <c r="AO28" s="53"/>
    </row>
    <row r="29" spans="1:41" s="50" customFormat="1" ht="30" customHeight="1">
      <c r="A29" s="115">
        <v>21</v>
      </c>
      <c r="B29" s="144" t="s">
        <v>560</v>
      </c>
      <c r="C29" s="144" t="s">
        <v>561</v>
      </c>
      <c r="D29" s="144" t="s">
        <v>220</v>
      </c>
      <c r="E29" s="98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108"/>
      <c r="Q29" s="96"/>
      <c r="R29" s="83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115">
        <v>22</v>
      </c>
      <c r="B30" s="144" t="s">
        <v>562</v>
      </c>
      <c r="C30" s="144" t="s">
        <v>43</v>
      </c>
      <c r="D30" s="144" t="s">
        <v>31</v>
      </c>
      <c r="E30" s="98"/>
      <c r="F30" s="96"/>
      <c r="G30" s="96"/>
      <c r="H30" s="96"/>
      <c r="I30" s="96"/>
      <c r="J30" s="96"/>
      <c r="K30" s="96"/>
      <c r="L30" s="96"/>
      <c r="M30" s="96"/>
      <c r="N30" s="96"/>
      <c r="O30" s="83"/>
      <c r="P30" s="108"/>
      <c r="Q30" s="96"/>
      <c r="R30" s="83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115">
        <v>23</v>
      </c>
      <c r="B31" s="144" t="s">
        <v>563</v>
      </c>
      <c r="C31" s="144" t="s">
        <v>127</v>
      </c>
      <c r="D31" s="144" t="s">
        <v>35</v>
      </c>
      <c r="E31" s="98"/>
      <c r="F31" s="96"/>
      <c r="G31" s="96"/>
      <c r="H31" s="96"/>
      <c r="I31" s="96"/>
      <c r="J31" s="96"/>
      <c r="K31" s="96"/>
      <c r="L31" s="96"/>
      <c r="M31" s="96"/>
      <c r="N31" s="96"/>
      <c r="O31" s="83"/>
      <c r="P31" s="108"/>
      <c r="Q31" s="96"/>
      <c r="R31" s="83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3">
        <f t="shared" si="2"/>
        <v>0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115">
        <v>24</v>
      </c>
      <c r="B32" s="144" t="s">
        <v>564</v>
      </c>
      <c r="C32" s="144" t="s">
        <v>565</v>
      </c>
      <c r="D32" s="144" t="s">
        <v>35</v>
      </c>
      <c r="E32" s="98"/>
      <c r="F32" s="96"/>
      <c r="G32" s="96"/>
      <c r="H32" s="96"/>
      <c r="I32" s="96"/>
      <c r="J32" s="96"/>
      <c r="K32" s="96"/>
      <c r="L32" s="96"/>
      <c r="M32" s="96"/>
      <c r="N32" s="96"/>
      <c r="O32" s="83"/>
      <c r="P32" s="108"/>
      <c r="Q32" s="96"/>
      <c r="R32" s="83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115">
        <v>25</v>
      </c>
      <c r="B33" s="144" t="s">
        <v>566</v>
      </c>
      <c r="C33" s="144" t="s">
        <v>567</v>
      </c>
      <c r="D33" s="144" t="s">
        <v>56</v>
      </c>
      <c r="E33" s="7"/>
      <c r="F33" s="96"/>
      <c r="G33" s="96"/>
      <c r="H33" s="96"/>
      <c r="I33" s="96"/>
      <c r="J33" s="96"/>
      <c r="K33" s="96"/>
      <c r="L33" s="96"/>
      <c r="M33" s="96"/>
      <c r="N33" s="96"/>
      <c r="O33" s="83"/>
      <c r="P33" s="108"/>
      <c r="Q33" s="96"/>
      <c r="R33" s="83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115">
        <v>26</v>
      </c>
      <c r="B34" s="144" t="s">
        <v>568</v>
      </c>
      <c r="C34" s="144" t="s">
        <v>109</v>
      </c>
      <c r="D34" s="144" t="s">
        <v>56</v>
      </c>
      <c r="E34" s="148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9"/>
      <c r="Q34" s="146"/>
      <c r="R34" s="147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ref="AJ34:AJ39" si="3">COUNTIF(E34:AI34,"K")+2*COUNTIF(E34:AI34,"2K")+COUNTIF(E34:AI34,"TK")+COUNTIF(E34:AI34,"KT")</f>
        <v>0</v>
      </c>
      <c r="AK34" s="143">
        <f t="shared" ref="AK34:AK39" si="4">COUNTIF(E34:AI34,"P")+2*COUNTIF(F34:AJ34,"2P")</f>
        <v>0</v>
      </c>
      <c r="AL34" s="143">
        <f t="shared" ref="AL34:AL39" si="5">COUNTIF(E34:AI34,"T")+2*COUNTIF(E34:AI34,"2T")+COUNTIF(E34:AI34,"TK")+COUNTIF(E34:AI34,"KT")</f>
        <v>0</v>
      </c>
      <c r="AM34" s="53"/>
      <c r="AN34" s="53"/>
      <c r="AO34" s="53"/>
    </row>
    <row r="35" spans="1:44" s="50" customFormat="1" ht="30" customHeight="1">
      <c r="A35" s="115">
        <v>27</v>
      </c>
      <c r="B35" s="144" t="s">
        <v>569</v>
      </c>
      <c r="C35" s="144" t="s">
        <v>528</v>
      </c>
      <c r="D35" s="144" t="s">
        <v>57</v>
      </c>
      <c r="E35" s="148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9"/>
      <c r="Q35" s="146"/>
      <c r="R35" s="147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0</v>
      </c>
      <c r="AK35" s="143">
        <f t="shared" si="4"/>
        <v>0</v>
      </c>
      <c r="AL35" s="143">
        <f t="shared" si="5"/>
        <v>0</v>
      </c>
      <c r="AM35" s="53"/>
      <c r="AN35" s="53"/>
      <c r="AO35" s="53"/>
    </row>
    <row r="36" spans="1:44" s="50" customFormat="1" ht="30" customHeight="1">
      <c r="A36" s="115">
        <v>28</v>
      </c>
      <c r="B36" s="144" t="s">
        <v>570</v>
      </c>
      <c r="C36" s="144" t="s">
        <v>571</v>
      </c>
      <c r="D36" s="144" t="s">
        <v>226</v>
      </c>
      <c r="E36" s="148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9"/>
      <c r="Q36" s="146"/>
      <c r="R36" s="147"/>
      <c r="S36" s="146"/>
      <c r="T36" s="146" t="s">
        <v>8</v>
      </c>
      <c r="U36" s="146"/>
      <c r="V36" s="146"/>
      <c r="W36" s="146" t="s">
        <v>8</v>
      </c>
      <c r="X36" s="146" t="s">
        <v>10</v>
      </c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2</v>
      </c>
      <c r="AK36" s="143">
        <f t="shared" si="4"/>
        <v>0</v>
      </c>
      <c r="AL36" s="143">
        <f t="shared" si="5"/>
        <v>1</v>
      </c>
      <c r="AM36" s="53"/>
      <c r="AN36" s="53"/>
      <c r="AO36" s="53"/>
    </row>
    <row r="37" spans="1:44" s="50" customFormat="1" ht="30" customHeight="1">
      <c r="A37" s="115">
        <v>29</v>
      </c>
      <c r="B37" s="144" t="s">
        <v>572</v>
      </c>
      <c r="C37" s="144" t="s">
        <v>573</v>
      </c>
      <c r="D37" s="144" t="s">
        <v>226</v>
      </c>
      <c r="E37" s="148"/>
      <c r="F37" s="146"/>
      <c r="G37" s="146"/>
      <c r="H37" s="146"/>
      <c r="I37" s="146"/>
      <c r="J37" s="146"/>
      <c r="K37" s="146"/>
      <c r="L37" s="146"/>
      <c r="M37" s="146"/>
      <c r="N37" s="146"/>
      <c r="O37" s="147"/>
      <c r="P37" s="149"/>
      <c r="Q37" s="146"/>
      <c r="R37" s="147"/>
      <c r="S37" s="146"/>
      <c r="T37" s="146"/>
      <c r="U37" s="146"/>
      <c r="V37" s="146"/>
      <c r="W37" s="146"/>
      <c r="X37" s="146" t="s">
        <v>8</v>
      </c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3">
        <f t="shared" si="3"/>
        <v>1</v>
      </c>
      <c r="AK37" s="143">
        <f t="shared" si="4"/>
        <v>0</v>
      </c>
      <c r="AL37" s="143">
        <f t="shared" si="5"/>
        <v>0</v>
      </c>
      <c r="AM37" s="53"/>
      <c r="AN37" s="53"/>
      <c r="AO37" s="53"/>
    </row>
    <row r="38" spans="1:44" s="50" customFormat="1" ht="30" customHeight="1">
      <c r="A38" s="115">
        <v>30</v>
      </c>
      <c r="B38" s="144" t="s">
        <v>574</v>
      </c>
      <c r="C38" s="144" t="s">
        <v>575</v>
      </c>
      <c r="D38" s="144" t="s">
        <v>59</v>
      </c>
      <c r="E38" s="148"/>
      <c r="F38" s="146"/>
      <c r="G38" s="146"/>
      <c r="H38" s="146"/>
      <c r="I38" s="146"/>
      <c r="J38" s="146"/>
      <c r="K38" s="146"/>
      <c r="L38" s="146"/>
      <c r="M38" s="146"/>
      <c r="N38" s="146"/>
      <c r="O38" s="147"/>
      <c r="P38" s="149"/>
      <c r="Q38" s="146"/>
      <c r="R38" s="147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3">
        <f t="shared" si="3"/>
        <v>0</v>
      </c>
      <c r="AK38" s="143">
        <f t="shared" si="4"/>
        <v>0</v>
      </c>
      <c r="AL38" s="143">
        <f t="shared" si="5"/>
        <v>0</v>
      </c>
      <c r="AM38" s="53"/>
      <c r="AN38" s="53"/>
      <c r="AO38" s="53"/>
    </row>
    <row r="39" spans="1:44" s="50" customFormat="1" ht="30" customHeight="1">
      <c r="A39" s="115">
        <v>31</v>
      </c>
      <c r="B39" s="144" t="s">
        <v>576</v>
      </c>
      <c r="C39" s="144" t="s">
        <v>73</v>
      </c>
      <c r="D39" s="144" t="s">
        <v>59</v>
      </c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7"/>
      <c r="P39" s="149"/>
      <c r="Q39" s="146"/>
      <c r="R39" s="147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3">
        <f t="shared" si="3"/>
        <v>0</v>
      </c>
      <c r="AK39" s="143">
        <f t="shared" si="4"/>
        <v>0</v>
      </c>
      <c r="AL39" s="143">
        <f t="shared" si="5"/>
        <v>0</v>
      </c>
      <c r="AM39" s="53"/>
      <c r="AN39" s="53"/>
      <c r="AO39" s="53"/>
    </row>
    <row r="40" spans="1:44" s="50" customFormat="1" ht="48" customHeight="1">
      <c r="A40" s="115">
        <v>32</v>
      </c>
      <c r="B40" s="144" t="s">
        <v>577</v>
      </c>
      <c r="C40" s="144" t="s">
        <v>578</v>
      </c>
      <c r="D40" s="144" t="s">
        <v>63</v>
      </c>
      <c r="E40" s="7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108"/>
      <c r="Q40" s="96"/>
      <c r="R40" s="83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15">
        <v>33</v>
      </c>
      <c r="B41" s="144" t="s">
        <v>579</v>
      </c>
      <c r="C41" s="144" t="s">
        <v>580</v>
      </c>
      <c r="D41" s="144" t="s">
        <v>38</v>
      </c>
      <c r="E41" s="7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108"/>
      <c r="Q41" s="96"/>
      <c r="R41" s="83" t="s">
        <v>8</v>
      </c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1</v>
      </c>
      <c r="AK41" s="3">
        <f t="shared" si="0"/>
        <v>0</v>
      </c>
      <c r="AL41" s="3">
        <f t="shared" si="1"/>
        <v>0</v>
      </c>
      <c r="AM41" s="53"/>
      <c r="AN41" s="53"/>
      <c r="AO41" s="53"/>
    </row>
    <row r="42" spans="1:44" s="50" customFormat="1" ht="41.25" customHeight="1">
      <c r="A42" s="115">
        <v>34</v>
      </c>
      <c r="B42" s="144" t="s">
        <v>581</v>
      </c>
      <c r="C42" s="144" t="s">
        <v>582</v>
      </c>
      <c r="D42" s="144" t="s">
        <v>38</v>
      </c>
      <c r="E42" s="7"/>
      <c r="F42" s="96"/>
      <c r="G42" s="96"/>
      <c r="H42" s="96"/>
      <c r="I42" s="96"/>
      <c r="J42" s="96"/>
      <c r="K42" s="96"/>
      <c r="L42" s="96"/>
      <c r="M42" s="96"/>
      <c r="N42" s="96"/>
      <c r="O42" s="83"/>
      <c r="P42" s="108"/>
      <c r="Q42" s="96"/>
      <c r="R42" s="83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3">
        <f t="shared" si="2"/>
        <v>0</v>
      </c>
      <c r="AK42" s="3">
        <f t="shared" si="0"/>
        <v>0</v>
      </c>
      <c r="AL42" s="3">
        <f t="shared" si="1"/>
        <v>0</v>
      </c>
    </row>
    <row r="43" spans="1:44" s="50" customFormat="1" ht="30" customHeight="1">
      <c r="A43" s="115">
        <v>35</v>
      </c>
      <c r="B43" s="144" t="s">
        <v>583</v>
      </c>
      <c r="C43" s="144" t="s">
        <v>584</v>
      </c>
      <c r="D43" s="144" t="s">
        <v>60</v>
      </c>
      <c r="E43" s="7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108"/>
      <c r="Q43" s="96"/>
      <c r="R43" s="83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3">
        <f t="shared" si="2"/>
        <v>0</v>
      </c>
      <c r="AK43" s="3">
        <f t="shared" si="0"/>
        <v>0</v>
      </c>
      <c r="AL43" s="3">
        <f t="shared" si="1"/>
        <v>0</v>
      </c>
    </row>
    <row r="44" spans="1:44" s="50" customFormat="1" ht="30" customHeight="1">
      <c r="A44" s="3">
        <v>30</v>
      </c>
      <c r="B44" s="77"/>
      <c r="C44" s="78"/>
      <c r="D44" s="79"/>
      <c r="E44" s="7"/>
      <c r="F44" s="96"/>
      <c r="G44" s="96"/>
      <c r="H44" s="96"/>
      <c r="I44" s="96"/>
      <c r="J44" s="96"/>
      <c r="K44" s="96"/>
      <c r="L44" s="96"/>
      <c r="M44" s="96"/>
      <c r="N44" s="96"/>
      <c r="O44" s="83"/>
      <c r="P44" s="108"/>
      <c r="Q44" s="96"/>
      <c r="R44" s="83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3">
        <f t="shared" si="2"/>
        <v>0</v>
      </c>
      <c r="AK44" s="3">
        <f t="shared" si="0"/>
        <v>0</v>
      </c>
      <c r="AL44" s="3">
        <f t="shared" si="1"/>
        <v>0</v>
      </c>
      <c r="AM44" s="173"/>
      <c r="AN44" s="174"/>
    </row>
    <row r="45" spans="1:44" s="50" customFormat="1" ht="30" customHeight="1">
      <c r="A45" s="3">
        <v>31</v>
      </c>
      <c r="B45" s="77"/>
      <c r="C45" s="78"/>
      <c r="D45" s="79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">
        <f t="shared" si="2"/>
        <v>0</v>
      </c>
      <c r="AK45" s="3">
        <f t="shared" si="0"/>
        <v>0</v>
      </c>
      <c r="AL45" s="3">
        <f t="shared" si="1"/>
        <v>0</v>
      </c>
      <c r="AM45" s="53"/>
      <c r="AN45" s="53"/>
    </row>
    <row r="46" spans="1:44" s="50" customFormat="1" ht="30" customHeight="1">
      <c r="A46" s="185" t="s">
        <v>16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3">
        <f>SUM(AJ9:AJ45)</f>
        <v>6</v>
      </c>
      <c r="AK46" s="3">
        <f>SUM(AK9:AK45)</f>
        <v>0</v>
      </c>
      <c r="AL46" s="3">
        <f>SUM(AL9:AL45)</f>
        <v>3</v>
      </c>
      <c r="AM46" s="53"/>
      <c r="AN46" s="53"/>
    </row>
    <row r="47" spans="1:44" s="50" customFormat="1" ht="30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3"/>
      <c r="AN47" s="53"/>
    </row>
    <row r="48" spans="1:44" s="50" customFormat="1" ht="30" customHeight="1">
      <c r="A48" s="186" t="s">
        <v>17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7"/>
      <c r="AJ48" s="44" t="s">
        <v>18</v>
      </c>
      <c r="AK48" s="44" t="s">
        <v>19</v>
      </c>
      <c r="AL48" s="44" t="s">
        <v>20</v>
      </c>
      <c r="AM48" s="54" t="s">
        <v>21</v>
      </c>
      <c r="AN48" s="54" t="s">
        <v>22</v>
      </c>
      <c r="AO48" s="54" t="s">
        <v>23</v>
      </c>
      <c r="AP48" s="53"/>
      <c r="AQ48" s="53"/>
    </row>
    <row r="49" spans="1:43" s="50" customFormat="1" ht="30" customHeight="1">
      <c r="A49" s="3" t="s">
        <v>5</v>
      </c>
      <c r="B49" s="46"/>
      <c r="C49" s="177" t="s">
        <v>7</v>
      </c>
      <c r="D49" s="178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1" t="s">
        <v>24</v>
      </c>
      <c r="AK49" s="31" t="s">
        <v>25</v>
      </c>
      <c r="AL49" s="31" t="s">
        <v>26</v>
      </c>
      <c r="AM49" s="31" t="s">
        <v>27</v>
      </c>
      <c r="AN49" s="55" t="s">
        <v>28</v>
      </c>
      <c r="AO49" s="55" t="s">
        <v>29</v>
      </c>
      <c r="AP49" s="53"/>
      <c r="AQ49" s="53"/>
    </row>
    <row r="50" spans="1:43" s="50" customFormat="1" ht="30" customHeight="1">
      <c r="A50" s="3">
        <v>1</v>
      </c>
      <c r="B50" s="144" t="s">
        <v>517</v>
      </c>
      <c r="C50" s="144" t="s">
        <v>518</v>
      </c>
      <c r="D50" s="144" t="s">
        <v>519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>COUNTIF(E50:AI50,"BT")</f>
        <v>0</v>
      </c>
      <c r="AK50" s="33">
        <f>COUNTIF(F50:AJ50,"D")</f>
        <v>0</v>
      </c>
      <c r="AL50" s="33">
        <f>COUNTIF(G50:AK50,"ĐP")</f>
        <v>0</v>
      </c>
      <c r="AM50" s="33">
        <f t="shared" ref="AM50:AM55" si="6">COUNTIF(H56:AL56,"CT")</f>
        <v>0</v>
      </c>
      <c r="AN50" s="33">
        <f t="shared" ref="AN50:AN61" si="7">COUNTIF(I50:AM50,"HT")</f>
        <v>0</v>
      </c>
      <c r="AO50" s="33">
        <f t="shared" ref="AO50:AO61" si="8">COUNTIF(J50:AN50,"VK")</f>
        <v>0</v>
      </c>
      <c r="AP50" s="53"/>
      <c r="AQ50" s="53"/>
    </row>
    <row r="51" spans="1:43" s="50" customFormat="1" ht="30" customHeight="1">
      <c r="A51" s="3">
        <v>2</v>
      </c>
      <c r="B51" s="144" t="s">
        <v>520</v>
      </c>
      <c r="C51" s="144" t="s">
        <v>521</v>
      </c>
      <c r="D51" s="144" t="s">
        <v>61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33">
        <f t="shared" ref="AJ51:AJ84" si="9">COUNTIF(E51:AI51,"BT")</f>
        <v>0</v>
      </c>
      <c r="AK51" s="33">
        <f t="shared" ref="AK51:AK84" si="10">COUNTIF(F51:AJ51,"D")</f>
        <v>0</v>
      </c>
      <c r="AL51" s="33">
        <f t="shared" ref="AL51:AL84" si="11">COUNTIF(G51:AK51,"ĐP")</f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3</v>
      </c>
      <c r="B52" s="144" t="s">
        <v>522</v>
      </c>
      <c r="C52" s="144" t="s">
        <v>523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4</v>
      </c>
      <c r="B53" s="144" t="s">
        <v>524</v>
      </c>
      <c r="C53" s="144" t="s">
        <v>525</v>
      </c>
      <c r="D53" s="144" t="s">
        <v>61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5</v>
      </c>
      <c r="B54" s="144" t="s">
        <v>526</v>
      </c>
      <c r="C54" s="144" t="s">
        <v>207</v>
      </c>
      <c r="D54" s="144" t="s">
        <v>61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6</v>
      </c>
      <c r="B55" s="144" t="s">
        <v>527</v>
      </c>
      <c r="C55" s="144" t="s">
        <v>528</v>
      </c>
      <c r="D55" s="144" t="s">
        <v>61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7</v>
      </c>
      <c r="B56" s="144" t="s">
        <v>529</v>
      </c>
      <c r="C56" s="144" t="s">
        <v>530</v>
      </c>
      <c r="D56" s="144" t="s">
        <v>408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ref="AM56:AM61" si="12">COUNTIF(H78:AL78,"CT")</f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8</v>
      </c>
      <c r="B57" s="144" t="s">
        <v>531</v>
      </c>
      <c r="C57" s="144" t="s">
        <v>532</v>
      </c>
      <c r="D57" s="144" t="s">
        <v>49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12"/>
        <v>0</v>
      </c>
      <c r="AN57" s="33">
        <f t="shared" si="7"/>
        <v>0</v>
      </c>
      <c r="AO57" s="33">
        <f t="shared" si="8"/>
        <v>0</v>
      </c>
      <c r="AP57" s="173"/>
      <c r="AQ57" s="174"/>
    </row>
    <row r="58" spans="1:43" s="50" customFormat="1" ht="30" customHeight="1">
      <c r="A58" s="3">
        <v>9</v>
      </c>
      <c r="B58" s="144" t="s">
        <v>533</v>
      </c>
      <c r="C58" s="144" t="s">
        <v>534</v>
      </c>
      <c r="D58" s="144" t="s">
        <v>535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12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10</v>
      </c>
      <c r="B59" s="144" t="s">
        <v>536</v>
      </c>
      <c r="C59" s="144" t="s">
        <v>537</v>
      </c>
      <c r="D59" s="144" t="s">
        <v>12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12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11</v>
      </c>
      <c r="B60" s="144" t="s">
        <v>538</v>
      </c>
      <c r="C60" s="144" t="s">
        <v>539</v>
      </c>
      <c r="D60" s="144" t="s">
        <v>540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12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12</v>
      </c>
      <c r="B61" s="144" t="s">
        <v>541</v>
      </c>
      <c r="C61" s="144" t="s">
        <v>542</v>
      </c>
      <c r="D61" s="144" t="s">
        <v>543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12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94"/>
      <c r="B62" s="144" t="s">
        <v>544</v>
      </c>
      <c r="C62" s="144" t="s">
        <v>545</v>
      </c>
      <c r="D62" s="144" t="s">
        <v>546</v>
      </c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3">
        <f t="shared" ref="AJ62:AJ77" si="13">COUNTIF(E62:AI62,"BT")</f>
        <v>0</v>
      </c>
      <c r="AK62" s="33">
        <f t="shared" ref="AK62:AK77" si="14">COUNTIF(F62:AJ62,"D")</f>
        <v>0</v>
      </c>
      <c r="AL62" s="33">
        <f t="shared" ref="AL62:AL77" si="15">COUNTIF(G62:AK62,"ĐP")</f>
        <v>0</v>
      </c>
      <c r="AM62" s="33">
        <f t="shared" ref="AM62" si="16">COUNTIF(H84:AL84,"CT")</f>
        <v>0</v>
      </c>
      <c r="AN62" s="33">
        <f t="shared" ref="AN62" si="17">COUNTIF(I62:AM62,"HT")</f>
        <v>0</v>
      </c>
      <c r="AO62" s="33">
        <f t="shared" ref="AO62" si="18">COUNTIF(J62:AN62,"VK")</f>
        <v>0</v>
      </c>
    </row>
    <row r="63" spans="1:43" s="50" customFormat="1" ht="30" customHeight="1">
      <c r="A63" s="94"/>
      <c r="B63" s="144" t="s">
        <v>547</v>
      </c>
      <c r="C63" s="144" t="s">
        <v>548</v>
      </c>
      <c r="D63" s="144" t="s">
        <v>68</v>
      </c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3">
        <f t="shared" si="13"/>
        <v>0</v>
      </c>
      <c r="AK63" s="33">
        <f t="shared" si="14"/>
        <v>0</v>
      </c>
      <c r="AL63" s="33">
        <f t="shared" si="15"/>
        <v>0</v>
      </c>
      <c r="AM63" s="33">
        <f t="shared" ref="AM63:AM84" si="19">COUNTIF(H85:AL85,"CT")</f>
        <v>0</v>
      </c>
      <c r="AN63" s="33">
        <f t="shared" ref="AN63:AN85" si="20">COUNTIF(I63:AM63,"HT")</f>
        <v>0</v>
      </c>
      <c r="AO63" s="33">
        <f t="shared" ref="AO63:AO85" si="21">COUNTIF(J63:AN63,"VK")</f>
        <v>0</v>
      </c>
    </row>
    <row r="64" spans="1:43" s="50" customFormat="1" ht="30" customHeight="1">
      <c r="A64" s="94"/>
      <c r="B64" s="144" t="s">
        <v>549</v>
      </c>
      <c r="C64" s="144" t="s">
        <v>550</v>
      </c>
      <c r="D64" s="144" t="s">
        <v>551</v>
      </c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33">
        <f t="shared" si="13"/>
        <v>0</v>
      </c>
      <c r="AK64" s="33">
        <f t="shared" si="14"/>
        <v>0</v>
      </c>
      <c r="AL64" s="33">
        <f t="shared" si="15"/>
        <v>0</v>
      </c>
      <c r="AM64" s="33">
        <f t="shared" si="19"/>
        <v>0</v>
      </c>
      <c r="AN64" s="33">
        <f t="shared" si="20"/>
        <v>0</v>
      </c>
      <c r="AO64" s="33">
        <f t="shared" si="21"/>
        <v>0</v>
      </c>
    </row>
    <row r="65" spans="1:41" s="50" customFormat="1" ht="30" customHeight="1">
      <c r="A65" s="94"/>
      <c r="B65" s="144" t="s">
        <v>552</v>
      </c>
      <c r="C65" s="144" t="s">
        <v>553</v>
      </c>
      <c r="D65" s="144" t="s">
        <v>79</v>
      </c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33">
        <f t="shared" si="13"/>
        <v>0</v>
      </c>
      <c r="AK65" s="33">
        <f t="shared" si="14"/>
        <v>0</v>
      </c>
      <c r="AL65" s="33">
        <f t="shared" si="15"/>
        <v>0</v>
      </c>
      <c r="AM65" s="33">
        <f t="shared" si="19"/>
        <v>0</v>
      </c>
      <c r="AN65" s="33">
        <f t="shared" si="20"/>
        <v>0</v>
      </c>
      <c r="AO65" s="33">
        <f t="shared" si="21"/>
        <v>0</v>
      </c>
    </row>
    <row r="66" spans="1:41" s="50" customFormat="1" ht="30" customHeight="1">
      <c r="A66" s="94"/>
      <c r="B66" s="144" t="s">
        <v>554</v>
      </c>
      <c r="C66" s="144" t="s">
        <v>555</v>
      </c>
      <c r="D66" s="144" t="s">
        <v>46</v>
      </c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33">
        <f t="shared" si="13"/>
        <v>0</v>
      </c>
      <c r="AK66" s="33">
        <f t="shared" si="14"/>
        <v>0</v>
      </c>
      <c r="AL66" s="33">
        <f t="shared" si="15"/>
        <v>0</v>
      </c>
      <c r="AM66" s="33">
        <f t="shared" si="19"/>
        <v>0</v>
      </c>
      <c r="AN66" s="33">
        <f t="shared" si="20"/>
        <v>0</v>
      </c>
      <c r="AO66" s="33">
        <f t="shared" si="21"/>
        <v>0</v>
      </c>
    </row>
    <row r="67" spans="1:41" s="50" customFormat="1" ht="30" customHeight="1">
      <c r="A67" s="94"/>
      <c r="B67" s="144" t="s">
        <v>556</v>
      </c>
      <c r="C67" s="144" t="s">
        <v>557</v>
      </c>
      <c r="D67" s="144" t="s">
        <v>46</v>
      </c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33">
        <f t="shared" si="13"/>
        <v>0</v>
      </c>
      <c r="AK67" s="33">
        <f t="shared" si="14"/>
        <v>0</v>
      </c>
      <c r="AL67" s="33">
        <f t="shared" si="15"/>
        <v>0</v>
      </c>
      <c r="AM67" s="33">
        <f t="shared" si="19"/>
        <v>0</v>
      </c>
      <c r="AN67" s="33">
        <f t="shared" si="20"/>
        <v>0</v>
      </c>
      <c r="AO67" s="33">
        <f t="shared" si="21"/>
        <v>0</v>
      </c>
    </row>
    <row r="68" spans="1:41" s="50" customFormat="1" ht="30" customHeight="1">
      <c r="A68" s="94"/>
      <c r="B68" s="144" t="s">
        <v>558</v>
      </c>
      <c r="C68" s="144" t="s">
        <v>87</v>
      </c>
      <c r="D68" s="144" t="s">
        <v>55</v>
      </c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33">
        <f t="shared" si="13"/>
        <v>0</v>
      </c>
      <c r="AK68" s="33">
        <f t="shared" si="14"/>
        <v>0</v>
      </c>
      <c r="AL68" s="33">
        <f t="shared" si="15"/>
        <v>0</v>
      </c>
      <c r="AM68" s="33">
        <f t="shared" si="19"/>
        <v>0</v>
      </c>
      <c r="AN68" s="33">
        <f t="shared" si="20"/>
        <v>0</v>
      </c>
      <c r="AO68" s="33">
        <f t="shared" si="21"/>
        <v>0</v>
      </c>
    </row>
    <row r="69" spans="1:41" s="50" customFormat="1" ht="30" customHeight="1">
      <c r="A69" s="94"/>
      <c r="B69" s="144" t="s">
        <v>559</v>
      </c>
      <c r="C69" s="144" t="s">
        <v>31</v>
      </c>
      <c r="D69" s="144" t="s">
        <v>82</v>
      </c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33">
        <f t="shared" si="13"/>
        <v>0</v>
      </c>
      <c r="AK69" s="33">
        <f t="shared" si="14"/>
        <v>0</v>
      </c>
      <c r="AL69" s="33">
        <f t="shared" si="15"/>
        <v>0</v>
      </c>
      <c r="AM69" s="33">
        <f t="shared" si="19"/>
        <v>0</v>
      </c>
      <c r="AN69" s="33">
        <f t="shared" si="20"/>
        <v>0</v>
      </c>
      <c r="AO69" s="33">
        <f t="shared" si="21"/>
        <v>0</v>
      </c>
    </row>
    <row r="70" spans="1:41" s="50" customFormat="1" ht="30" customHeight="1">
      <c r="A70" s="94"/>
      <c r="B70" s="144" t="s">
        <v>560</v>
      </c>
      <c r="C70" s="144" t="s">
        <v>561</v>
      </c>
      <c r="D70" s="144" t="s">
        <v>220</v>
      </c>
      <c r="E70" s="95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33">
        <f t="shared" si="13"/>
        <v>0</v>
      </c>
      <c r="AK70" s="33">
        <f t="shared" si="14"/>
        <v>0</v>
      </c>
      <c r="AL70" s="33">
        <f t="shared" si="15"/>
        <v>0</v>
      </c>
      <c r="AM70" s="33">
        <f t="shared" si="19"/>
        <v>0</v>
      </c>
      <c r="AN70" s="33">
        <f t="shared" si="20"/>
        <v>0</v>
      </c>
      <c r="AO70" s="33">
        <f t="shared" si="21"/>
        <v>0</v>
      </c>
    </row>
    <row r="71" spans="1:41" s="50" customFormat="1" ht="30" customHeight="1">
      <c r="A71" s="94"/>
      <c r="B71" s="144" t="s">
        <v>562</v>
      </c>
      <c r="C71" s="144" t="s">
        <v>43</v>
      </c>
      <c r="D71" s="144" t="s">
        <v>31</v>
      </c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33">
        <f t="shared" si="13"/>
        <v>0</v>
      </c>
      <c r="AK71" s="33">
        <f t="shared" si="14"/>
        <v>0</v>
      </c>
      <c r="AL71" s="33">
        <f t="shared" si="15"/>
        <v>0</v>
      </c>
      <c r="AM71" s="33">
        <f t="shared" si="19"/>
        <v>0</v>
      </c>
      <c r="AN71" s="33">
        <f t="shared" si="20"/>
        <v>0</v>
      </c>
      <c r="AO71" s="33">
        <f t="shared" si="21"/>
        <v>0</v>
      </c>
    </row>
    <row r="72" spans="1:41" s="50" customFormat="1" ht="30" customHeight="1">
      <c r="A72" s="94"/>
      <c r="B72" s="144" t="s">
        <v>563</v>
      </c>
      <c r="C72" s="144" t="s">
        <v>127</v>
      </c>
      <c r="D72" s="144" t="s">
        <v>35</v>
      </c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33">
        <f t="shared" si="13"/>
        <v>0</v>
      </c>
      <c r="AK72" s="33">
        <f t="shared" si="14"/>
        <v>0</v>
      </c>
      <c r="AL72" s="33">
        <f t="shared" si="15"/>
        <v>0</v>
      </c>
      <c r="AM72" s="33">
        <f t="shared" si="19"/>
        <v>0</v>
      </c>
      <c r="AN72" s="33">
        <f t="shared" si="20"/>
        <v>0</v>
      </c>
      <c r="AO72" s="33">
        <f t="shared" si="21"/>
        <v>0</v>
      </c>
    </row>
    <row r="73" spans="1:41" s="50" customFormat="1" ht="30" customHeight="1">
      <c r="A73" s="94"/>
      <c r="B73" s="144" t="s">
        <v>564</v>
      </c>
      <c r="C73" s="144" t="s">
        <v>565</v>
      </c>
      <c r="D73" s="144" t="s">
        <v>35</v>
      </c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33">
        <f t="shared" si="13"/>
        <v>0</v>
      </c>
      <c r="AK73" s="33">
        <f t="shared" si="14"/>
        <v>0</v>
      </c>
      <c r="AL73" s="33">
        <f t="shared" si="15"/>
        <v>0</v>
      </c>
      <c r="AM73" s="33">
        <f t="shared" si="19"/>
        <v>0</v>
      </c>
      <c r="AN73" s="33">
        <f t="shared" si="20"/>
        <v>0</v>
      </c>
      <c r="AO73" s="33">
        <f t="shared" si="21"/>
        <v>0</v>
      </c>
    </row>
    <row r="74" spans="1:41" s="50" customFormat="1" ht="30" customHeight="1">
      <c r="A74" s="94"/>
      <c r="B74" s="144" t="s">
        <v>566</v>
      </c>
      <c r="C74" s="144" t="s">
        <v>567</v>
      </c>
      <c r="D74" s="144" t="s">
        <v>56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>
        <f t="shared" si="13"/>
        <v>0</v>
      </c>
      <c r="AK74" s="33">
        <f t="shared" si="14"/>
        <v>0</v>
      </c>
      <c r="AL74" s="33">
        <f t="shared" si="15"/>
        <v>0</v>
      </c>
      <c r="AM74" s="33">
        <f t="shared" si="19"/>
        <v>0</v>
      </c>
      <c r="AN74" s="33">
        <f t="shared" si="20"/>
        <v>0</v>
      </c>
      <c r="AO74" s="33">
        <f t="shared" si="21"/>
        <v>0</v>
      </c>
    </row>
    <row r="75" spans="1:41" s="50" customFormat="1" ht="30" customHeight="1">
      <c r="A75" s="94"/>
      <c r="B75" s="144" t="s">
        <v>568</v>
      </c>
      <c r="C75" s="144" t="s">
        <v>109</v>
      </c>
      <c r="D75" s="144" t="s">
        <v>56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>
        <f t="shared" si="13"/>
        <v>0</v>
      </c>
      <c r="AK75" s="33">
        <f t="shared" si="14"/>
        <v>0</v>
      </c>
      <c r="AL75" s="33">
        <f t="shared" si="15"/>
        <v>0</v>
      </c>
      <c r="AM75" s="33">
        <f t="shared" si="19"/>
        <v>0</v>
      </c>
      <c r="AN75" s="33">
        <f t="shared" si="20"/>
        <v>0</v>
      </c>
      <c r="AO75" s="33">
        <f t="shared" si="21"/>
        <v>0</v>
      </c>
    </row>
    <row r="76" spans="1:41" s="50" customFormat="1" ht="30.75" customHeight="1">
      <c r="A76" s="94"/>
      <c r="B76" s="144" t="s">
        <v>569</v>
      </c>
      <c r="C76" s="144" t="s">
        <v>528</v>
      </c>
      <c r="D76" s="144" t="s">
        <v>57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>
        <f t="shared" si="13"/>
        <v>0</v>
      </c>
      <c r="AK76" s="33">
        <f t="shared" si="14"/>
        <v>0</v>
      </c>
      <c r="AL76" s="33">
        <f t="shared" si="15"/>
        <v>0</v>
      </c>
      <c r="AM76" s="33">
        <f t="shared" si="19"/>
        <v>0</v>
      </c>
      <c r="AN76" s="33">
        <f t="shared" si="20"/>
        <v>0</v>
      </c>
      <c r="AO76" s="33">
        <f t="shared" si="21"/>
        <v>0</v>
      </c>
    </row>
    <row r="77" spans="1:41" s="50" customFormat="1" ht="30.75" customHeight="1">
      <c r="A77" s="94"/>
      <c r="B77" s="144" t="s">
        <v>570</v>
      </c>
      <c r="C77" s="144" t="s">
        <v>571</v>
      </c>
      <c r="D77" s="144" t="s">
        <v>226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>
        <f t="shared" si="13"/>
        <v>0</v>
      </c>
      <c r="AK77" s="33">
        <f t="shared" si="14"/>
        <v>0</v>
      </c>
      <c r="AL77" s="33">
        <f t="shared" si="15"/>
        <v>0</v>
      </c>
      <c r="AM77" s="33">
        <f t="shared" si="19"/>
        <v>0</v>
      </c>
      <c r="AN77" s="33">
        <f t="shared" si="20"/>
        <v>0</v>
      </c>
      <c r="AO77" s="33">
        <f t="shared" si="21"/>
        <v>0</v>
      </c>
    </row>
    <row r="78" spans="1:41" ht="51" customHeight="1">
      <c r="A78" s="3">
        <v>13</v>
      </c>
      <c r="B78" s="144" t="s">
        <v>572</v>
      </c>
      <c r="C78" s="144" t="s">
        <v>573</v>
      </c>
      <c r="D78" s="144" t="s">
        <v>226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19"/>
        <v>0</v>
      </c>
      <c r="AN78" s="33">
        <f t="shared" si="20"/>
        <v>0</v>
      </c>
      <c r="AO78" s="33">
        <f t="shared" si="21"/>
        <v>0</v>
      </c>
    </row>
    <row r="79" spans="1:41" ht="15.75" customHeight="1">
      <c r="A79" s="3">
        <v>14</v>
      </c>
      <c r="B79" s="144" t="s">
        <v>574</v>
      </c>
      <c r="C79" s="144" t="s">
        <v>575</v>
      </c>
      <c r="D79" s="144" t="s">
        <v>59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3">
        <f t="shared" si="19"/>
        <v>0</v>
      </c>
      <c r="AN79" s="33">
        <f t="shared" si="20"/>
        <v>0</v>
      </c>
      <c r="AO79" s="33">
        <f t="shared" si="21"/>
        <v>0</v>
      </c>
    </row>
    <row r="80" spans="1:41" ht="15.75" customHeight="1">
      <c r="A80" s="3">
        <v>15</v>
      </c>
      <c r="B80" s="144" t="s">
        <v>576</v>
      </c>
      <c r="C80" s="144" t="s">
        <v>73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  <c r="AM80" s="33">
        <f t="shared" si="19"/>
        <v>0</v>
      </c>
      <c r="AN80" s="33">
        <f t="shared" si="20"/>
        <v>0</v>
      </c>
      <c r="AO80" s="33">
        <f t="shared" si="21"/>
        <v>0</v>
      </c>
    </row>
    <row r="81" spans="1:41" ht="15.75" customHeight="1">
      <c r="A81" s="3">
        <v>16</v>
      </c>
      <c r="B81" s="144" t="s">
        <v>577</v>
      </c>
      <c r="C81" s="144" t="s">
        <v>578</v>
      </c>
      <c r="D81" s="144" t="s">
        <v>63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  <c r="AM81" s="33">
        <f t="shared" si="19"/>
        <v>0</v>
      </c>
      <c r="AN81" s="33">
        <f t="shared" si="20"/>
        <v>0</v>
      </c>
      <c r="AO81" s="33">
        <f t="shared" si="21"/>
        <v>0</v>
      </c>
    </row>
    <row r="82" spans="1:41" ht="15.75" customHeight="1">
      <c r="A82" s="3">
        <v>17</v>
      </c>
      <c r="B82" s="144" t="s">
        <v>579</v>
      </c>
      <c r="C82" s="144" t="s">
        <v>580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  <c r="AM82" s="33">
        <f t="shared" si="19"/>
        <v>0</v>
      </c>
      <c r="AN82" s="33">
        <f t="shared" si="20"/>
        <v>0</v>
      </c>
      <c r="AO82" s="33">
        <f t="shared" si="21"/>
        <v>0</v>
      </c>
    </row>
    <row r="83" spans="1:41" ht="15.75" customHeight="1">
      <c r="A83" s="3">
        <v>18</v>
      </c>
      <c r="B83" s="144" t="s">
        <v>581</v>
      </c>
      <c r="C83" s="144" t="s">
        <v>582</v>
      </c>
      <c r="D83" s="144" t="s">
        <v>38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  <c r="AM83" s="33">
        <f t="shared" si="19"/>
        <v>0</v>
      </c>
      <c r="AN83" s="33">
        <f t="shared" si="20"/>
        <v>0</v>
      </c>
      <c r="AO83" s="33">
        <f t="shared" si="21"/>
        <v>0</v>
      </c>
    </row>
    <row r="84" spans="1:41" ht="15.75" customHeight="1">
      <c r="A84" s="3">
        <v>19</v>
      </c>
      <c r="B84" s="144" t="s">
        <v>583</v>
      </c>
      <c r="C84" s="144" t="s">
        <v>584</v>
      </c>
      <c r="D84" s="144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  <c r="AM84" s="33">
        <f t="shared" si="19"/>
        <v>0</v>
      </c>
      <c r="AN84" s="33">
        <f t="shared" si="20"/>
        <v>0</v>
      </c>
      <c r="AO84" s="33">
        <f t="shared" si="21"/>
        <v>0</v>
      </c>
    </row>
    <row r="85" spans="1:41">
      <c r="A85" s="185" t="s">
        <v>16</v>
      </c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3">
        <f>SUM(AJ50:AJ84)</f>
        <v>0</v>
      </c>
      <c r="AK85" s="3">
        <f>SUM(AK50:AK84)</f>
        <v>0</v>
      </c>
      <c r="AL85" s="3">
        <f>SUM(AL50:AL84)</f>
        <v>0</v>
      </c>
      <c r="AM85" s="33">
        <f t="shared" ref="AM85" si="22">COUNTIF(H91:AL91,"CT")</f>
        <v>0</v>
      </c>
      <c r="AN85" s="33">
        <f t="shared" si="20"/>
        <v>0</v>
      </c>
      <c r="AO85" s="33">
        <f t="shared" si="21"/>
        <v>0</v>
      </c>
    </row>
    <row r="86" spans="1:41">
      <c r="A86" s="27"/>
      <c r="B86" s="27"/>
      <c r="C86" s="181"/>
      <c r="D86" s="181"/>
      <c r="H86" s="56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</row>
    <row r="87" spans="1:41">
      <c r="C87" s="45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</row>
    <row r="88" spans="1:41">
      <c r="C88" s="45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41">
      <c r="C89" s="181"/>
      <c r="D89" s="181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41">
      <c r="C90" s="181"/>
      <c r="D90" s="181"/>
      <c r="E90" s="181"/>
      <c r="F90" s="181"/>
      <c r="G90" s="181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41">
      <c r="C91" s="181"/>
      <c r="D91" s="181"/>
      <c r="E91" s="181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41">
      <c r="C92" s="181"/>
      <c r="D92" s="181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91:E91"/>
    <mergeCell ref="C92:D92"/>
    <mergeCell ref="C90:G90"/>
    <mergeCell ref="C49:D49"/>
    <mergeCell ref="AM44:AN44"/>
    <mergeCell ref="AP57:AQ57"/>
    <mergeCell ref="A85:AI85"/>
    <mergeCell ref="C86:D86"/>
    <mergeCell ref="C89:D89"/>
    <mergeCell ref="AM22:AN22"/>
    <mergeCell ref="A46:AI46"/>
    <mergeCell ref="A48:AI4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4"/>
  <sheetViews>
    <sheetView topLeftCell="A6" zoomScale="55" zoomScaleNormal="55" workbookViewId="0">
      <selection activeCell="X38" sqref="X38"/>
    </sheetView>
  </sheetViews>
  <sheetFormatPr defaultColWidth="9.375" defaultRowHeight="17.399999999999999"/>
  <cols>
    <col min="1" max="1" width="8.625" style="47" customWidth="1"/>
    <col min="2" max="2" width="26.875" style="47" customWidth="1"/>
    <col min="3" max="3" width="29.625" style="47" customWidth="1"/>
    <col min="4" max="4" width="11.625" style="47" customWidth="1"/>
    <col min="5" max="35" width="7" style="47" customWidth="1"/>
    <col min="36" max="38" width="8.375" style="47" customWidth="1"/>
    <col min="39" max="39" width="10.875" style="47" customWidth="1"/>
    <col min="40" max="40" width="12.125" style="47" customWidth="1"/>
    <col min="41" max="41" width="10.875" style="47" customWidth="1"/>
    <col min="42" max="16384" width="9.375" style="47"/>
  </cols>
  <sheetData>
    <row r="1" spans="1:41" ht="24" customHeight="1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75" t="s">
        <v>1</v>
      </c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41" ht="22.5" customHeight="1">
      <c r="A2" s="175" t="s">
        <v>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 t="s">
        <v>3</v>
      </c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175" t="s">
        <v>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76" t="s">
        <v>766</v>
      </c>
      <c r="AG6" s="176"/>
      <c r="AH6" s="176"/>
      <c r="AI6" s="176"/>
      <c r="AJ6" s="176"/>
      <c r="AK6" s="17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44" t="s">
        <v>585</v>
      </c>
      <c r="C9" s="144" t="s">
        <v>586</v>
      </c>
      <c r="D9" s="144" t="s">
        <v>89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96" t="s">
        <v>8</v>
      </c>
      <c r="R9" s="96" t="s">
        <v>8</v>
      </c>
      <c r="S9" s="96" t="s">
        <v>8</v>
      </c>
      <c r="T9" s="96" t="s">
        <v>8</v>
      </c>
      <c r="U9" s="96"/>
      <c r="V9" s="96"/>
      <c r="W9" s="96"/>
      <c r="X9" s="96"/>
      <c r="Y9" s="96"/>
      <c r="Z9" s="96"/>
      <c r="AA9" s="96"/>
      <c r="AB9" s="96"/>
      <c r="AC9" s="96"/>
      <c r="AD9" s="96"/>
      <c r="AE9" s="83"/>
      <c r="AF9" s="96"/>
      <c r="AG9" s="96"/>
      <c r="AH9" s="96"/>
      <c r="AI9" s="96"/>
      <c r="AJ9" s="3">
        <f>COUNTIF(E9:AI9,"K")+2*COUNTIF(E9:AI9,"2K")+COUNTIF(E9:AI9,"TK")+COUNTIF(E9:AI9,"KT")</f>
        <v>4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44" t="s">
        <v>587</v>
      </c>
      <c r="C10" s="144" t="s">
        <v>588</v>
      </c>
      <c r="D10" s="144" t="s">
        <v>89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96" t="s">
        <v>8</v>
      </c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83"/>
      <c r="AF10" s="96"/>
      <c r="AG10" s="96"/>
      <c r="AH10" s="96"/>
      <c r="AI10" s="96"/>
      <c r="AJ10" s="3">
        <f t="shared" ref="AJ10:AJ44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144" t="s">
        <v>589</v>
      </c>
      <c r="C11" s="144" t="s">
        <v>590</v>
      </c>
      <c r="D11" s="144" t="s">
        <v>65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83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44" t="s">
        <v>591</v>
      </c>
      <c r="C12" s="144" t="s">
        <v>64</v>
      </c>
      <c r="D12" s="144" t="s">
        <v>61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83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144" t="s">
        <v>592</v>
      </c>
      <c r="C13" s="144" t="s">
        <v>593</v>
      </c>
      <c r="D13" s="144" t="s">
        <v>66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83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83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144" t="s">
        <v>594</v>
      </c>
      <c r="C14" s="144" t="s">
        <v>595</v>
      </c>
      <c r="D14" s="144" t="s">
        <v>83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96" t="s">
        <v>8</v>
      </c>
      <c r="R14" s="96"/>
      <c r="S14" s="96"/>
      <c r="T14" s="96" t="s">
        <v>8</v>
      </c>
      <c r="U14" s="96"/>
      <c r="V14" s="96"/>
      <c r="W14" s="96" t="s">
        <v>8</v>
      </c>
      <c r="X14" s="96"/>
      <c r="Y14" s="96"/>
      <c r="Z14" s="96"/>
      <c r="AA14" s="96"/>
      <c r="AB14" s="96"/>
      <c r="AC14" s="96"/>
      <c r="AD14" s="96"/>
      <c r="AE14" s="83"/>
      <c r="AF14" s="96"/>
      <c r="AG14" s="96"/>
      <c r="AH14" s="96"/>
      <c r="AI14" s="96"/>
      <c r="AJ14" s="3">
        <f t="shared" si="2"/>
        <v>3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115">
        <v>7</v>
      </c>
      <c r="B15" s="144" t="s">
        <v>596</v>
      </c>
      <c r="C15" s="144" t="s">
        <v>597</v>
      </c>
      <c r="D15" s="144" t="s">
        <v>11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96"/>
      <c r="Q15" s="96"/>
      <c r="R15" s="96"/>
      <c r="S15" s="96"/>
      <c r="T15" s="96"/>
      <c r="U15" s="96"/>
      <c r="V15" s="96"/>
      <c r="W15" s="96"/>
      <c r="X15" s="96" t="s">
        <v>8</v>
      </c>
      <c r="Y15" s="96"/>
      <c r="Z15" s="96"/>
      <c r="AA15" s="96"/>
      <c r="AB15" s="96"/>
      <c r="AC15" s="96"/>
      <c r="AD15" s="96"/>
      <c r="AE15" s="83"/>
      <c r="AF15" s="96"/>
      <c r="AG15" s="96"/>
      <c r="AH15" s="96"/>
      <c r="AI15" s="96"/>
      <c r="AJ15" s="3">
        <f t="shared" si="2"/>
        <v>1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144" t="s">
        <v>598</v>
      </c>
      <c r="C16" s="144" t="s">
        <v>116</v>
      </c>
      <c r="D16" s="144" t="s">
        <v>67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83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144" t="s">
        <v>599</v>
      </c>
      <c r="C17" s="144" t="s">
        <v>600</v>
      </c>
      <c r="D17" s="144" t="s">
        <v>67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96"/>
      <c r="R17" s="96" t="s">
        <v>8</v>
      </c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83"/>
      <c r="AF17" s="96"/>
      <c r="AG17" s="96"/>
      <c r="AH17" s="96"/>
      <c r="AI17" s="96"/>
      <c r="AJ17" s="3">
        <f t="shared" si="2"/>
        <v>1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144" t="s">
        <v>601</v>
      </c>
      <c r="C18" s="144" t="s">
        <v>602</v>
      </c>
      <c r="D18" s="144" t="s">
        <v>546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83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144" t="s">
        <v>603</v>
      </c>
      <c r="C19" s="144" t="s">
        <v>604</v>
      </c>
      <c r="D19" s="144" t="s">
        <v>40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96"/>
      <c r="Q19" s="96"/>
      <c r="R19" s="96"/>
      <c r="S19" s="96"/>
      <c r="T19" s="96" t="s">
        <v>8</v>
      </c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83"/>
      <c r="AF19" s="96"/>
      <c r="AG19" s="96"/>
      <c r="AH19" s="96"/>
      <c r="AI19" s="96"/>
      <c r="AJ19" s="3">
        <f t="shared" si="2"/>
        <v>1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144" t="s">
        <v>605</v>
      </c>
      <c r="C20" s="144" t="s">
        <v>578</v>
      </c>
      <c r="D20" s="144" t="s">
        <v>30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83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115">
        <v>13</v>
      </c>
      <c r="B21" s="144" t="s">
        <v>606</v>
      </c>
      <c r="C21" s="144" t="s">
        <v>607</v>
      </c>
      <c r="D21" s="144" t="s">
        <v>30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83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83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115">
        <v>14</v>
      </c>
      <c r="B22" s="144" t="s">
        <v>608</v>
      </c>
      <c r="C22" s="144" t="s">
        <v>609</v>
      </c>
      <c r="D22" s="144" t="s">
        <v>30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96"/>
      <c r="R22" s="96" t="s">
        <v>8</v>
      </c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83"/>
      <c r="AF22" s="96"/>
      <c r="AG22" s="96"/>
      <c r="AH22" s="96"/>
      <c r="AI22" s="96"/>
      <c r="AJ22" s="3">
        <f t="shared" si="2"/>
        <v>1</v>
      </c>
      <c r="AK22" s="3">
        <f t="shared" si="0"/>
        <v>0</v>
      </c>
      <c r="AL22" s="3">
        <f t="shared" si="1"/>
        <v>0</v>
      </c>
      <c r="AM22" s="173"/>
      <c r="AN22" s="174"/>
      <c r="AO22" s="53"/>
    </row>
    <row r="23" spans="1:41" s="50" customFormat="1" ht="30" customHeight="1">
      <c r="A23" s="115">
        <v>15</v>
      </c>
      <c r="B23" s="144" t="s">
        <v>610</v>
      </c>
      <c r="C23" s="144" t="s">
        <v>611</v>
      </c>
      <c r="D23" s="144" t="s">
        <v>313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96"/>
      <c r="R23" s="96" t="s">
        <v>8</v>
      </c>
      <c r="S23" s="96" t="s">
        <v>8</v>
      </c>
      <c r="T23" s="96" t="s">
        <v>8</v>
      </c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83"/>
      <c r="AF23" s="96"/>
      <c r="AG23" s="96"/>
      <c r="AH23" s="96"/>
      <c r="AI23" s="96"/>
      <c r="AJ23" s="3">
        <f t="shared" si="2"/>
        <v>3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144" t="s">
        <v>612</v>
      </c>
      <c r="C24" s="144" t="s">
        <v>100</v>
      </c>
      <c r="D24" s="144" t="s">
        <v>72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96" t="s">
        <v>8</v>
      </c>
      <c r="R24" s="96" t="s">
        <v>8</v>
      </c>
      <c r="S24" s="96" t="s">
        <v>8</v>
      </c>
      <c r="T24" s="96" t="s">
        <v>8</v>
      </c>
      <c r="U24" s="96"/>
      <c r="V24" s="96"/>
      <c r="W24" s="96" t="s">
        <v>8</v>
      </c>
      <c r="X24" s="96"/>
      <c r="Y24" s="96"/>
      <c r="Z24" s="96"/>
      <c r="AA24" s="96"/>
      <c r="AB24" s="96"/>
      <c r="AC24" s="96"/>
      <c r="AD24" s="96"/>
      <c r="AE24" s="83"/>
      <c r="AF24" s="96"/>
      <c r="AG24" s="96"/>
      <c r="AH24" s="96"/>
      <c r="AI24" s="96"/>
      <c r="AJ24" s="3">
        <f t="shared" si="2"/>
        <v>5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144" t="s">
        <v>613</v>
      </c>
      <c r="C25" s="144" t="s">
        <v>39</v>
      </c>
      <c r="D25" s="144" t="s">
        <v>614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96"/>
      <c r="R25" s="96" t="s">
        <v>8</v>
      </c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83"/>
      <c r="AF25" s="96"/>
      <c r="AG25" s="96"/>
      <c r="AH25" s="96"/>
      <c r="AI25" s="96"/>
      <c r="AJ25" s="3">
        <f t="shared" si="2"/>
        <v>1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144" t="s">
        <v>615</v>
      </c>
      <c r="C26" s="144" t="s">
        <v>616</v>
      </c>
      <c r="D26" s="144" t="s">
        <v>152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96" t="s">
        <v>8</v>
      </c>
      <c r="R26" s="96"/>
      <c r="S26" s="96"/>
      <c r="T26" s="96"/>
      <c r="U26" s="96"/>
      <c r="V26" s="96"/>
      <c r="W26" s="96"/>
      <c r="X26" s="96" t="s">
        <v>8</v>
      </c>
      <c r="Y26" s="96"/>
      <c r="Z26" s="96"/>
      <c r="AA26" s="96"/>
      <c r="AB26" s="96"/>
      <c r="AC26" s="96"/>
      <c r="AD26" s="96"/>
      <c r="AE26" s="83"/>
      <c r="AF26" s="96"/>
      <c r="AG26" s="96"/>
      <c r="AH26" s="96"/>
      <c r="AI26" s="96"/>
      <c r="AJ26" s="3">
        <f t="shared" si="2"/>
        <v>2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144" t="s">
        <v>617</v>
      </c>
      <c r="C27" s="144" t="s">
        <v>73</v>
      </c>
      <c r="D27" s="144" t="s">
        <v>79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83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144" t="s">
        <v>618</v>
      </c>
      <c r="C28" s="144" t="s">
        <v>318</v>
      </c>
      <c r="D28" s="144" t="s">
        <v>46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83"/>
      <c r="AF28" s="96"/>
      <c r="AG28" s="96"/>
      <c r="AH28" s="96"/>
      <c r="AI28" s="96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115">
        <v>21</v>
      </c>
      <c r="B29" s="144" t="s">
        <v>619</v>
      </c>
      <c r="C29" s="144" t="s">
        <v>620</v>
      </c>
      <c r="D29" s="144" t="s">
        <v>55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83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115">
        <v>22</v>
      </c>
      <c r="B30" s="144" t="s">
        <v>621</v>
      </c>
      <c r="C30" s="144" t="s">
        <v>358</v>
      </c>
      <c r="D30" s="144" t="s">
        <v>82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7"/>
      <c r="P30" s="146"/>
      <c r="Q30" s="146"/>
      <c r="R30" s="146" t="s">
        <v>8</v>
      </c>
      <c r="S30" s="146"/>
      <c r="T30" s="96" t="s">
        <v>8</v>
      </c>
      <c r="U30" s="146"/>
      <c r="V30" s="146"/>
      <c r="W30" s="146" t="s">
        <v>8</v>
      </c>
      <c r="X30" s="146"/>
      <c r="Y30" s="146"/>
      <c r="Z30" s="146"/>
      <c r="AA30" s="146"/>
      <c r="AB30" s="146"/>
      <c r="AC30" s="146"/>
      <c r="AD30" s="146"/>
      <c r="AE30" s="147"/>
      <c r="AF30" s="146"/>
      <c r="AG30" s="146"/>
      <c r="AH30" s="146"/>
      <c r="AI30" s="146"/>
      <c r="AJ30" s="172">
        <f t="shared" ref="AJ30:AJ36" si="3">COUNTIF(E30:AI30,"K")+2*COUNTIF(E30:AI30,"2K")+COUNTIF(E30:AI30,"TK")+COUNTIF(E30:AI30,"KT")</f>
        <v>3</v>
      </c>
      <c r="AK30" s="172">
        <f t="shared" ref="AK30:AK36" si="4">COUNTIF(E30:AI30,"P")+2*COUNTIF(F30:AJ30,"2P")</f>
        <v>0</v>
      </c>
      <c r="AL30" s="172">
        <f t="shared" ref="AL30:AL36" si="5">COUNTIF(E30:AI30,"T")+2*COUNTIF(E30:AI30,"2T")+COUNTIF(E30:AI30,"TK")+COUNTIF(E30:AI30,"KT")</f>
        <v>0</v>
      </c>
      <c r="AM30" s="53"/>
      <c r="AN30" s="53"/>
      <c r="AO30" s="53"/>
    </row>
    <row r="31" spans="1:41" s="50" customFormat="1" ht="30" customHeight="1">
      <c r="A31" s="115">
        <v>23</v>
      </c>
      <c r="B31" s="144" t="s">
        <v>622</v>
      </c>
      <c r="C31" s="144" t="s">
        <v>37</v>
      </c>
      <c r="D31" s="144" t="s">
        <v>220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7"/>
      <c r="AF31" s="146"/>
      <c r="AG31" s="146"/>
      <c r="AH31" s="146"/>
      <c r="AI31" s="146"/>
      <c r="AJ31" s="172">
        <f t="shared" si="3"/>
        <v>0</v>
      </c>
      <c r="AK31" s="172">
        <f t="shared" si="4"/>
        <v>0</v>
      </c>
      <c r="AL31" s="172">
        <f t="shared" si="5"/>
        <v>0</v>
      </c>
      <c r="AM31" s="53"/>
      <c r="AN31" s="53"/>
      <c r="AO31" s="53"/>
    </row>
    <row r="32" spans="1:41" s="50" customFormat="1" ht="30" customHeight="1">
      <c r="A32" s="115">
        <v>24</v>
      </c>
      <c r="B32" s="144" t="s">
        <v>623</v>
      </c>
      <c r="C32" s="144" t="s">
        <v>624</v>
      </c>
      <c r="D32" s="144" t="s">
        <v>31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  <c r="AF32" s="146"/>
      <c r="AG32" s="146"/>
      <c r="AH32" s="146"/>
      <c r="AI32" s="146"/>
      <c r="AJ32" s="172">
        <f t="shared" si="3"/>
        <v>0</v>
      </c>
      <c r="AK32" s="172">
        <f t="shared" si="4"/>
        <v>0</v>
      </c>
      <c r="AL32" s="172">
        <f t="shared" si="5"/>
        <v>0</v>
      </c>
      <c r="AM32" s="53"/>
      <c r="AN32" s="53"/>
      <c r="AO32" s="53"/>
    </row>
    <row r="33" spans="1:44" s="50" customFormat="1" ht="30" customHeight="1">
      <c r="A33" s="115">
        <v>25</v>
      </c>
      <c r="B33" s="144" t="s">
        <v>625</v>
      </c>
      <c r="C33" s="144" t="s">
        <v>626</v>
      </c>
      <c r="D33" s="144" t="s">
        <v>14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7"/>
      <c r="P33" s="146"/>
      <c r="Q33" s="146"/>
      <c r="R33" s="146"/>
      <c r="S33" s="146"/>
      <c r="T33" s="96" t="s">
        <v>8</v>
      </c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7"/>
      <c r="AF33" s="146"/>
      <c r="AG33" s="146"/>
      <c r="AH33" s="146"/>
      <c r="AI33" s="146"/>
      <c r="AJ33" s="172">
        <f t="shared" si="3"/>
        <v>1</v>
      </c>
      <c r="AK33" s="172">
        <f t="shared" si="4"/>
        <v>0</v>
      </c>
      <c r="AL33" s="172">
        <f t="shared" si="5"/>
        <v>0</v>
      </c>
      <c r="AM33" s="53"/>
      <c r="AN33" s="53"/>
      <c r="AO33" s="53"/>
    </row>
    <row r="34" spans="1:44" s="50" customFormat="1" ht="30" customHeight="1">
      <c r="A34" s="115">
        <v>26</v>
      </c>
      <c r="B34" s="144" t="s">
        <v>627</v>
      </c>
      <c r="C34" s="144" t="s">
        <v>628</v>
      </c>
      <c r="D34" s="144" t="s">
        <v>15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6"/>
      <c r="R34" s="146"/>
      <c r="S34" s="146"/>
      <c r="T34" s="96" t="s">
        <v>8</v>
      </c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7"/>
      <c r="AF34" s="146"/>
      <c r="AG34" s="146"/>
      <c r="AH34" s="146"/>
      <c r="AI34" s="146"/>
      <c r="AJ34" s="172">
        <f t="shared" si="3"/>
        <v>1</v>
      </c>
      <c r="AK34" s="172">
        <f t="shared" si="4"/>
        <v>0</v>
      </c>
      <c r="AL34" s="172">
        <f t="shared" si="5"/>
        <v>0</v>
      </c>
      <c r="AM34" s="53"/>
      <c r="AN34" s="53"/>
      <c r="AO34" s="53"/>
    </row>
    <row r="35" spans="1:44" s="50" customFormat="1" ht="30" customHeight="1">
      <c r="A35" s="115">
        <v>27</v>
      </c>
      <c r="B35" s="144" t="s">
        <v>629</v>
      </c>
      <c r="C35" s="144" t="s">
        <v>97</v>
      </c>
      <c r="D35" s="144" t="s">
        <v>15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7"/>
      <c r="AF35" s="146"/>
      <c r="AG35" s="146"/>
      <c r="AH35" s="146"/>
      <c r="AI35" s="146"/>
      <c r="AJ35" s="172">
        <f t="shared" si="3"/>
        <v>0</v>
      </c>
      <c r="AK35" s="172">
        <f t="shared" si="4"/>
        <v>0</v>
      </c>
      <c r="AL35" s="172">
        <f t="shared" si="5"/>
        <v>0</v>
      </c>
      <c r="AM35" s="53"/>
      <c r="AN35" s="53"/>
      <c r="AO35" s="53"/>
    </row>
    <row r="36" spans="1:44" s="50" customFormat="1" ht="30" customHeight="1">
      <c r="A36" s="115">
        <v>28</v>
      </c>
      <c r="B36" s="144" t="s">
        <v>630</v>
      </c>
      <c r="C36" s="144" t="s">
        <v>631</v>
      </c>
      <c r="D36" s="144" t="s">
        <v>632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6"/>
      <c r="Q36" s="146"/>
      <c r="R36" s="146"/>
      <c r="S36" s="146"/>
      <c r="T36" s="96" t="s">
        <v>8</v>
      </c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7"/>
      <c r="AF36" s="146"/>
      <c r="AG36" s="146"/>
      <c r="AH36" s="146"/>
      <c r="AI36" s="146"/>
      <c r="AJ36" s="172">
        <f t="shared" si="3"/>
        <v>1</v>
      </c>
      <c r="AK36" s="172">
        <f t="shared" si="4"/>
        <v>0</v>
      </c>
      <c r="AL36" s="172">
        <f t="shared" si="5"/>
        <v>0</v>
      </c>
      <c r="AM36" s="53"/>
      <c r="AN36" s="53"/>
      <c r="AO36" s="53"/>
    </row>
    <row r="37" spans="1:44" s="50" customFormat="1" ht="30" customHeight="1">
      <c r="A37" s="115">
        <v>29</v>
      </c>
      <c r="B37" s="144" t="s">
        <v>633</v>
      </c>
      <c r="C37" s="144" t="s">
        <v>634</v>
      </c>
      <c r="D37" s="144" t="s">
        <v>78</v>
      </c>
      <c r="E37" s="94"/>
      <c r="F37" s="96"/>
      <c r="G37" s="96"/>
      <c r="H37" s="96"/>
      <c r="I37" s="96"/>
      <c r="J37" s="96"/>
      <c r="K37" s="96"/>
      <c r="L37" s="96"/>
      <c r="M37" s="96"/>
      <c r="N37" s="96"/>
      <c r="O37" s="83"/>
      <c r="P37" s="96"/>
      <c r="Q37" s="96" t="s">
        <v>8</v>
      </c>
      <c r="R37" s="96"/>
      <c r="S37" s="96" t="s">
        <v>8</v>
      </c>
      <c r="T37" s="96" t="s">
        <v>8</v>
      </c>
      <c r="U37" s="96"/>
      <c r="V37" s="96"/>
      <c r="W37" s="96" t="s">
        <v>8</v>
      </c>
      <c r="X37" s="96" t="s">
        <v>8</v>
      </c>
      <c r="Y37" s="96"/>
      <c r="Z37" s="96"/>
      <c r="AA37" s="96"/>
      <c r="AB37" s="96"/>
      <c r="AC37" s="96"/>
      <c r="AD37" s="96"/>
      <c r="AE37" s="83"/>
      <c r="AF37" s="96"/>
      <c r="AG37" s="96"/>
      <c r="AH37" s="96"/>
      <c r="AI37" s="96"/>
      <c r="AJ37" s="3">
        <f t="shared" si="2"/>
        <v>5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115">
        <v>30</v>
      </c>
      <c r="B38" s="144" t="s">
        <v>635</v>
      </c>
      <c r="C38" s="144" t="s">
        <v>636</v>
      </c>
      <c r="D38" s="144" t="s">
        <v>78</v>
      </c>
      <c r="E38" s="94"/>
      <c r="F38" s="96"/>
      <c r="G38" s="96"/>
      <c r="H38" s="96"/>
      <c r="I38" s="96"/>
      <c r="J38" s="96"/>
      <c r="K38" s="96"/>
      <c r="L38" s="96"/>
      <c r="M38" s="96"/>
      <c r="N38" s="96"/>
      <c r="O38" s="83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83"/>
      <c r="AF38" s="96"/>
      <c r="AG38" s="96"/>
      <c r="AH38" s="96"/>
      <c r="AI38" s="96"/>
      <c r="AJ38" s="3">
        <f t="shared" si="2"/>
        <v>0</v>
      </c>
      <c r="AK38" s="3">
        <f t="shared" si="0"/>
        <v>0</v>
      </c>
      <c r="AL38" s="3">
        <f t="shared" si="1"/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5">
        <v>31</v>
      </c>
      <c r="B39" s="144" t="s">
        <v>637</v>
      </c>
      <c r="C39" s="144" t="s">
        <v>201</v>
      </c>
      <c r="D39" s="144" t="s">
        <v>96</v>
      </c>
      <c r="E39" s="94"/>
      <c r="F39" s="96"/>
      <c r="G39" s="96"/>
      <c r="H39" s="96"/>
      <c r="I39" s="96"/>
      <c r="J39" s="96"/>
      <c r="K39" s="96"/>
      <c r="L39" s="96"/>
      <c r="M39" s="96"/>
      <c r="N39" s="96"/>
      <c r="O39" s="83"/>
      <c r="P39" s="96"/>
      <c r="Q39" s="96" t="s">
        <v>8</v>
      </c>
      <c r="R39" s="96"/>
      <c r="S39" s="96" t="s">
        <v>8</v>
      </c>
      <c r="T39" s="96" t="s">
        <v>8</v>
      </c>
      <c r="U39" s="96"/>
      <c r="V39" s="96"/>
      <c r="W39" s="96" t="s">
        <v>8</v>
      </c>
      <c r="X39" s="96" t="s">
        <v>8</v>
      </c>
      <c r="Y39" s="96"/>
      <c r="Z39" s="96"/>
      <c r="AA39" s="96"/>
      <c r="AB39" s="96"/>
      <c r="AC39" s="96"/>
      <c r="AD39" s="96"/>
      <c r="AE39" s="83"/>
      <c r="AF39" s="96"/>
      <c r="AG39" s="96"/>
      <c r="AH39" s="96"/>
      <c r="AI39" s="96"/>
      <c r="AJ39" s="3">
        <f t="shared" si="2"/>
        <v>5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1.25" customHeight="1">
      <c r="A40" s="115">
        <v>32</v>
      </c>
      <c r="B40" s="144" t="s">
        <v>638</v>
      </c>
      <c r="C40" s="144" t="s">
        <v>639</v>
      </c>
      <c r="D40" s="144" t="s">
        <v>59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96" t="s">
        <v>8</v>
      </c>
      <c r="R40" s="96"/>
      <c r="S40" s="96"/>
      <c r="T40" s="96"/>
      <c r="U40" s="96"/>
      <c r="V40" s="96"/>
      <c r="W40" s="96" t="s">
        <v>8</v>
      </c>
      <c r="X40" s="96"/>
      <c r="Y40" s="96"/>
      <c r="Z40" s="96"/>
      <c r="AA40" s="96"/>
      <c r="AB40" s="96"/>
      <c r="AC40" s="96"/>
      <c r="AD40" s="96"/>
      <c r="AE40" s="83"/>
      <c r="AF40" s="96"/>
      <c r="AG40" s="96"/>
      <c r="AH40" s="96"/>
      <c r="AI40" s="96"/>
      <c r="AJ40" s="3">
        <f t="shared" si="2"/>
        <v>2</v>
      </c>
      <c r="AK40" s="3">
        <f t="shared" si="0"/>
        <v>0</v>
      </c>
      <c r="AL40" s="3">
        <f t="shared" si="1"/>
        <v>0</v>
      </c>
      <c r="AM40" s="54" t="s">
        <v>21</v>
      </c>
      <c r="AN40" s="54" t="s">
        <v>22</v>
      </c>
      <c r="AO40" s="54" t="s">
        <v>23</v>
      </c>
    </row>
    <row r="41" spans="1:44" s="50" customFormat="1" ht="30" customHeight="1">
      <c r="A41" s="115">
        <v>33</v>
      </c>
      <c r="B41" s="144" t="s">
        <v>640</v>
      </c>
      <c r="C41" s="144" t="s">
        <v>641</v>
      </c>
      <c r="D41" s="144" t="s">
        <v>229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 t="s">
        <v>8</v>
      </c>
      <c r="X41" s="96"/>
      <c r="Y41" s="96"/>
      <c r="Z41" s="96"/>
      <c r="AA41" s="96"/>
      <c r="AB41" s="96"/>
      <c r="AC41" s="96"/>
      <c r="AD41" s="96"/>
      <c r="AE41" s="83"/>
      <c r="AF41" s="96"/>
      <c r="AG41" s="96"/>
      <c r="AH41" s="96"/>
      <c r="AI41" s="96"/>
      <c r="AJ41" s="3">
        <f t="shared" si="2"/>
        <v>1</v>
      </c>
      <c r="AK41" s="3">
        <f t="shared" si="0"/>
        <v>0</v>
      </c>
      <c r="AL41" s="3">
        <f t="shared" si="1"/>
        <v>0</v>
      </c>
      <c r="AM41" s="31" t="s">
        <v>27</v>
      </c>
      <c r="AN41" s="55" t="s">
        <v>28</v>
      </c>
      <c r="AO41" s="55" t="s">
        <v>29</v>
      </c>
    </row>
    <row r="42" spans="1:44" s="50" customFormat="1" ht="30" customHeight="1">
      <c r="A42" s="115">
        <v>34</v>
      </c>
      <c r="B42" s="144" t="s">
        <v>642</v>
      </c>
      <c r="C42" s="144" t="s">
        <v>102</v>
      </c>
      <c r="D42" s="144" t="s">
        <v>38</v>
      </c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83"/>
      <c r="P42" s="96"/>
      <c r="Q42" s="96"/>
      <c r="R42" s="96"/>
      <c r="S42" s="96"/>
      <c r="T42" s="96"/>
      <c r="U42" s="96"/>
      <c r="V42" s="96"/>
      <c r="W42" s="96" t="s">
        <v>8</v>
      </c>
      <c r="X42" s="96"/>
      <c r="Y42" s="96"/>
      <c r="Z42" s="96"/>
      <c r="AA42" s="96"/>
      <c r="AB42" s="96"/>
      <c r="AC42" s="96"/>
      <c r="AD42" s="96"/>
      <c r="AE42" s="83"/>
      <c r="AF42" s="96"/>
      <c r="AG42" s="96"/>
      <c r="AH42" s="96"/>
      <c r="AI42" s="96"/>
      <c r="AJ42" s="3">
        <f t="shared" si="2"/>
        <v>1</v>
      </c>
      <c r="AK42" s="3">
        <f t="shared" si="0"/>
        <v>0</v>
      </c>
      <c r="AL42" s="3">
        <f t="shared" si="1"/>
        <v>0</v>
      </c>
      <c r="AM42" s="33">
        <f t="shared" ref="AM42:AM79" si="6">COUNTIF(H49:AL49,"CT")</f>
        <v>0</v>
      </c>
      <c r="AN42" s="33">
        <f>COUNTIF(I42:AM42,"HT")</f>
        <v>0</v>
      </c>
      <c r="AO42" s="33">
        <f>COUNTIF(J42:AN42,"VK")</f>
        <v>0</v>
      </c>
      <c r="AP42" s="173"/>
      <c r="AQ42" s="174"/>
    </row>
    <row r="43" spans="1:44" s="50" customFormat="1" ht="30" customHeight="1">
      <c r="A43" s="115">
        <v>35</v>
      </c>
      <c r="B43" s="144" t="s">
        <v>643</v>
      </c>
      <c r="C43" s="144" t="s">
        <v>644</v>
      </c>
      <c r="D43" s="144" t="s">
        <v>93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3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">
        <f t="shared" si="2"/>
        <v>0</v>
      </c>
      <c r="AK43" s="3">
        <f t="shared" si="0"/>
        <v>0</v>
      </c>
      <c r="AL43" s="3">
        <f t="shared" si="1"/>
        <v>0</v>
      </c>
      <c r="AM43" s="33">
        <f t="shared" si="6"/>
        <v>0</v>
      </c>
      <c r="AN43" s="33">
        <f t="shared" ref="AN43:AN79" si="7">COUNTIF(I43:AM43,"HT")</f>
        <v>0</v>
      </c>
      <c r="AO43" s="33">
        <f t="shared" ref="AO43:AO79" si="8">COUNTIF(J43:AN43,"VK")</f>
        <v>0</v>
      </c>
      <c r="AP43" s="53"/>
      <c r="AQ43" s="53"/>
    </row>
    <row r="44" spans="1:44" s="50" customFormat="1" ht="30" customHeight="1">
      <c r="A44" s="115">
        <v>36</v>
      </c>
      <c r="B44" s="144" t="s">
        <v>645</v>
      </c>
      <c r="C44" s="144" t="s">
        <v>646</v>
      </c>
      <c r="D44" s="144" t="s">
        <v>647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3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">
        <f t="shared" si="2"/>
        <v>0</v>
      </c>
      <c r="AK44" s="3">
        <f t="shared" si="0"/>
        <v>0</v>
      </c>
      <c r="AL44" s="3">
        <f t="shared" si="1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182" t="s">
        <v>16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3"/>
      <c r="AJ45" s="3">
        <f>SUM(AJ9:AJ44)</f>
        <v>43</v>
      </c>
      <c r="AK45" s="3">
        <f>SUM(AK9:AK44)</f>
        <v>0</v>
      </c>
      <c r="AL45" s="3">
        <f>SUM(AL9:AL44)</f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186" t="s">
        <v>17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7"/>
      <c r="AJ47" s="44" t="s">
        <v>18</v>
      </c>
      <c r="AK47" s="44" t="s">
        <v>19</v>
      </c>
      <c r="AL47" s="44" t="s">
        <v>20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 t="s">
        <v>5</v>
      </c>
      <c r="B48" s="46"/>
      <c r="C48" s="177" t="s">
        <v>7</v>
      </c>
      <c r="D48" s="178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1" t="s">
        <v>24</v>
      </c>
      <c r="AK48" s="31" t="s">
        <v>25</v>
      </c>
      <c r="AL48" s="31" t="s">
        <v>26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1</v>
      </c>
      <c r="B49" s="144" t="s">
        <v>585</v>
      </c>
      <c r="C49" s="144" t="s">
        <v>586</v>
      </c>
      <c r="D49" s="144" t="s">
        <v>89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>COUNTIF(E49:AI49,"BT")</f>
        <v>0</v>
      </c>
      <c r="AK49" s="33">
        <f>COUNTIF(F49:AJ49,"D")</f>
        <v>0</v>
      </c>
      <c r="AL49" s="33">
        <f>COUNTIF(G49:AK49,"ĐP")</f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2</v>
      </c>
      <c r="B50" s="144" t="s">
        <v>587</v>
      </c>
      <c r="C50" s="144" t="s">
        <v>588</v>
      </c>
      <c r="D50" s="144" t="s">
        <v>89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33">
        <f t="shared" ref="AJ50:AJ86" si="9">COUNTIF(E50:AI50,"BT")</f>
        <v>0</v>
      </c>
      <c r="AK50" s="33">
        <f t="shared" ref="AK50:AK86" si="10">COUNTIF(F50:AJ50,"D")</f>
        <v>0</v>
      </c>
      <c r="AL50" s="33">
        <f t="shared" ref="AL50:AL86" si="11">COUNTIF(G50:AK50,"ĐP")</f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3</v>
      </c>
      <c r="B51" s="144" t="s">
        <v>589</v>
      </c>
      <c r="C51" s="144" t="s">
        <v>590</v>
      </c>
      <c r="D51" s="144" t="s">
        <v>65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4</v>
      </c>
      <c r="B52" s="144" t="s">
        <v>591</v>
      </c>
      <c r="C52" s="144" t="s">
        <v>64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5</v>
      </c>
      <c r="B53" s="144" t="s">
        <v>592</v>
      </c>
      <c r="C53" s="144" t="s">
        <v>593</v>
      </c>
      <c r="D53" s="144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6</v>
      </c>
      <c r="B54" s="144" t="s">
        <v>594</v>
      </c>
      <c r="C54" s="144" t="s">
        <v>595</v>
      </c>
      <c r="D54" s="144" t="s">
        <v>83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7</v>
      </c>
      <c r="B55" s="144" t="s">
        <v>596</v>
      </c>
      <c r="C55" s="144" t="s">
        <v>597</v>
      </c>
      <c r="D55" s="144" t="s">
        <v>11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173"/>
      <c r="AQ55" s="174"/>
    </row>
    <row r="56" spans="1:43" s="50" customFormat="1" ht="30" customHeight="1">
      <c r="A56" s="3">
        <v>8</v>
      </c>
      <c r="B56" s="144" t="s">
        <v>598</v>
      </c>
      <c r="C56" s="144" t="s">
        <v>116</v>
      </c>
      <c r="D56" s="144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9</v>
      </c>
      <c r="B57" s="144" t="s">
        <v>599</v>
      </c>
      <c r="C57" s="144" t="s">
        <v>600</v>
      </c>
      <c r="D57" s="144" t="s">
        <v>67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10</v>
      </c>
      <c r="B58" s="144" t="s">
        <v>601</v>
      </c>
      <c r="C58" s="144" t="s">
        <v>602</v>
      </c>
      <c r="D58" s="144" t="s">
        <v>546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11</v>
      </c>
      <c r="B59" s="144" t="s">
        <v>603</v>
      </c>
      <c r="C59" s="144" t="s">
        <v>604</v>
      </c>
      <c r="D59" s="144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12</v>
      </c>
      <c r="B60" s="144" t="s">
        <v>605</v>
      </c>
      <c r="C60" s="144" t="s">
        <v>578</v>
      </c>
      <c r="D60" s="144" t="s">
        <v>30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13</v>
      </c>
      <c r="B61" s="144" t="s">
        <v>606</v>
      </c>
      <c r="C61" s="144" t="s">
        <v>607</v>
      </c>
      <c r="D61" s="144" t="s">
        <v>30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14</v>
      </c>
      <c r="B62" s="144" t="s">
        <v>608</v>
      </c>
      <c r="C62" s="144" t="s">
        <v>609</v>
      </c>
      <c r="D62" s="144" t="s">
        <v>30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15</v>
      </c>
      <c r="B63" s="144" t="s">
        <v>610</v>
      </c>
      <c r="C63" s="144" t="s">
        <v>611</v>
      </c>
      <c r="D63" s="144" t="s">
        <v>313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16</v>
      </c>
      <c r="B64" s="144" t="s">
        <v>612</v>
      </c>
      <c r="C64" s="144" t="s">
        <v>100</v>
      </c>
      <c r="D64" s="14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17</v>
      </c>
      <c r="B65" s="144" t="s">
        <v>613</v>
      </c>
      <c r="C65" s="144" t="s">
        <v>39</v>
      </c>
      <c r="D65" s="144" t="s">
        <v>614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18</v>
      </c>
      <c r="B66" s="144" t="s">
        <v>615</v>
      </c>
      <c r="C66" s="144" t="s">
        <v>616</v>
      </c>
      <c r="D66" s="14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19</v>
      </c>
      <c r="B67" s="144" t="s">
        <v>617</v>
      </c>
      <c r="C67" s="144" t="s">
        <v>73</v>
      </c>
      <c r="D67" s="144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ref="AM67:AM73" si="12">COUNTIF(H78:AL78,"CT")</f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20</v>
      </c>
      <c r="B68" s="144" t="s">
        <v>618</v>
      </c>
      <c r="C68" s="144" t="s">
        <v>318</v>
      </c>
      <c r="D68" s="144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33">
        <f t="shared" si="12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21</v>
      </c>
      <c r="B69" s="144" t="s">
        <v>619</v>
      </c>
      <c r="C69" s="144" t="s">
        <v>620</v>
      </c>
      <c r="D69" s="144" t="s">
        <v>55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9"/>
        <v>0</v>
      </c>
      <c r="AK69" s="33">
        <f t="shared" si="10"/>
        <v>0</v>
      </c>
      <c r="AL69" s="33">
        <f t="shared" si="11"/>
        <v>0</v>
      </c>
      <c r="AM69" s="33">
        <f t="shared" si="12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22</v>
      </c>
      <c r="B70" s="144" t="s">
        <v>621</v>
      </c>
      <c r="C70" s="144" t="s">
        <v>358</v>
      </c>
      <c r="D70" s="144" t="s">
        <v>82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9"/>
        <v>0</v>
      </c>
      <c r="AK70" s="33">
        <f t="shared" si="10"/>
        <v>0</v>
      </c>
      <c r="AL70" s="33">
        <f t="shared" si="11"/>
        <v>0</v>
      </c>
      <c r="AM70" s="33">
        <f t="shared" si="12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23</v>
      </c>
      <c r="B71" s="144" t="s">
        <v>622</v>
      </c>
      <c r="C71" s="144" t="s">
        <v>37</v>
      </c>
      <c r="D71" s="144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9"/>
        <v>0</v>
      </c>
      <c r="AK71" s="33">
        <f t="shared" si="10"/>
        <v>0</v>
      </c>
      <c r="AL71" s="33">
        <f t="shared" si="11"/>
        <v>0</v>
      </c>
      <c r="AM71" s="33">
        <f t="shared" si="12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24</v>
      </c>
      <c r="B72" s="144" t="s">
        <v>623</v>
      </c>
      <c r="C72" s="144" t="s">
        <v>624</v>
      </c>
      <c r="D72" s="144" t="s">
        <v>31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9"/>
        <v>0</v>
      </c>
      <c r="AK72" s="33">
        <f t="shared" si="10"/>
        <v>0</v>
      </c>
      <c r="AL72" s="33">
        <f t="shared" si="11"/>
        <v>0</v>
      </c>
      <c r="AM72" s="33">
        <f t="shared" si="12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25</v>
      </c>
      <c r="B73" s="144" t="s">
        <v>625</v>
      </c>
      <c r="C73" s="144" t="s">
        <v>626</v>
      </c>
      <c r="D73" s="144" t="s">
        <v>14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9"/>
        <v>0</v>
      </c>
      <c r="AK73" s="33">
        <f t="shared" si="10"/>
        <v>0</v>
      </c>
      <c r="AL73" s="33">
        <f t="shared" si="11"/>
        <v>0</v>
      </c>
      <c r="AM73" s="33">
        <f t="shared" si="12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94"/>
      <c r="B74" s="144" t="s">
        <v>627</v>
      </c>
      <c r="C74" s="144" t="s">
        <v>628</v>
      </c>
      <c r="D74" s="144" t="s">
        <v>15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/>
      <c r="AK74" s="33"/>
      <c r="AL74" s="33"/>
      <c r="AM74" s="33"/>
      <c r="AN74" s="33"/>
      <c r="AO74" s="33"/>
    </row>
    <row r="75" spans="1:41" s="50" customFormat="1" ht="30.75" customHeight="1">
      <c r="A75" s="94"/>
      <c r="B75" s="144" t="s">
        <v>629</v>
      </c>
      <c r="C75" s="144" t="s">
        <v>97</v>
      </c>
      <c r="D75" s="144" t="s">
        <v>15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/>
      <c r="AK75" s="33"/>
      <c r="AL75" s="33"/>
      <c r="AM75" s="33"/>
      <c r="AN75" s="33"/>
      <c r="AO75" s="33"/>
    </row>
    <row r="76" spans="1:41" ht="51" customHeight="1">
      <c r="A76" s="94"/>
      <c r="B76" s="144" t="s">
        <v>630</v>
      </c>
      <c r="C76" s="144" t="s">
        <v>631</v>
      </c>
      <c r="D76" s="144" t="s">
        <v>632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/>
      <c r="AK76" s="33"/>
      <c r="AL76" s="33"/>
      <c r="AM76" s="33"/>
      <c r="AN76" s="33"/>
      <c r="AO76" s="33"/>
    </row>
    <row r="77" spans="1:41" ht="15.75" customHeight="1">
      <c r="A77" s="94"/>
      <c r="B77" s="144" t="s">
        <v>633</v>
      </c>
      <c r="C77" s="144" t="s">
        <v>634</v>
      </c>
      <c r="D77" s="144" t="s">
        <v>78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/>
      <c r="AK77" s="33"/>
      <c r="AL77" s="33"/>
      <c r="AM77" s="33"/>
      <c r="AN77" s="33"/>
      <c r="AO77" s="33"/>
    </row>
    <row r="78" spans="1:41" ht="15.75" customHeight="1">
      <c r="A78" s="3">
        <v>26</v>
      </c>
      <c r="B78" s="144" t="s">
        <v>635</v>
      </c>
      <c r="C78" s="144" t="s">
        <v>636</v>
      </c>
      <c r="D78" s="144" t="s">
        <v>78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15.75" customHeight="1">
      <c r="A79" s="3">
        <v>27</v>
      </c>
      <c r="B79" s="144" t="s">
        <v>637</v>
      </c>
      <c r="C79" s="144" t="s">
        <v>201</v>
      </c>
      <c r="D79" s="144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ht="15.75" customHeight="1">
      <c r="A80" s="3">
        <v>28</v>
      </c>
      <c r="B80" s="144" t="s">
        <v>638</v>
      </c>
      <c r="C80" s="144" t="s">
        <v>639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  <c r="AM80" s="3">
        <f>SUM(AM42:AM79)</f>
        <v>0</v>
      </c>
      <c r="AN80" s="3">
        <f>SUM(AN42:AN79)</f>
        <v>0</v>
      </c>
      <c r="AO80" s="3">
        <f>SUM(AO42:AO79)</f>
        <v>0</v>
      </c>
    </row>
    <row r="81" spans="1:38" ht="15.75" customHeight="1">
      <c r="A81" s="3">
        <v>29</v>
      </c>
      <c r="B81" s="144" t="s">
        <v>640</v>
      </c>
      <c r="C81" s="144" t="s">
        <v>641</v>
      </c>
      <c r="D81" s="144" t="s">
        <v>229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</row>
    <row r="82" spans="1:38" ht="15.75" customHeight="1">
      <c r="A82" s="3">
        <v>30</v>
      </c>
      <c r="B82" s="144" t="s">
        <v>642</v>
      </c>
      <c r="C82" s="144" t="s">
        <v>102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</row>
    <row r="83" spans="1:38" ht="15.75" customHeight="1">
      <c r="A83" s="3">
        <v>31</v>
      </c>
      <c r="B83" s="144" t="s">
        <v>643</v>
      </c>
      <c r="C83" s="144" t="s">
        <v>644</v>
      </c>
      <c r="D83" s="144" t="s">
        <v>93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</row>
    <row r="84" spans="1:38">
      <c r="A84" s="3">
        <v>32</v>
      </c>
      <c r="B84" s="144" t="s">
        <v>645</v>
      </c>
      <c r="C84" s="144" t="s">
        <v>646</v>
      </c>
      <c r="D84" s="144" t="s">
        <v>647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</row>
    <row r="85" spans="1:38">
      <c r="A85" s="3">
        <v>33</v>
      </c>
      <c r="B85" s="46"/>
      <c r="C85" s="9"/>
      <c r="D85" s="10"/>
      <c r="E85" s="3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33">
        <f t="shared" si="9"/>
        <v>0</v>
      </c>
      <c r="AK85" s="33">
        <f t="shared" si="10"/>
        <v>0</v>
      </c>
      <c r="AL85" s="33">
        <f t="shared" si="11"/>
        <v>0</v>
      </c>
    </row>
    <row r="86" spans="1:38">
      <c r="A86" s="3">
        <v>34</v>
      </c>
      <c r="B86" s="4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33">
        <f t="shared" si="9"/>
        <v>0</v>
      </c>
      <c r="AK86" s="33">
        <f t="shared" si="10"/>
        <v>0</v>
      </c>
      <c r="AL86" s="33">
        <f t="shared" si="11"/>
        <v>0</v>
      </c>
    </row>
    <row r="87" spans="1:38">
      <c r="A87" s="182" t="s">
        <v>16</v>
      </c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3"/>
      <c r="AJ87" s="3">
        <f>SUM(AJ49:AJ86)</f>
        <v>0</v>
      </c>
      <c r="AK87" s="3">
        <f>SUM(AK49:AK86)</f>
        <v>0</v>
      </c>
      <c r="AL87" s="3">
        <f>SUM(AL49:AL86)</f>
        <v>0</v>
      </c>
    </row>
    <row r="88" spans="1:38">
      <c r="A88" s="27"/>
      <c r="B88" s="27"/>
      <c r="C88" s="181"/>
      <c r="D88" s="181"/>
      <c r="H88" s="56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38">
      <c r="C89" s="4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38">
      <c r="C90" s="45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38">
      <c r="C91" s="181"/>
      <c r="D91" s="181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38">
      <c r="C92" s="181"/>
      <c r="D92" s="181"/>
      <c r="E92" s="181"/>
      <c r="F92" s="181"/>
      <c r="G92" s="181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  <row r="93" spans="1:38">
      <c r="C93" s="181"/>
      <c r="D93" s="181"/>
      <c r="E93" s="181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</row>
    <row r="94" spans="1:38">
      <c r="C94" s="181"/>
      <c r="D94" s="181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3:E93"/>
    <mergeCell ref="C94:D94"/>
    <mergeCell ref="C92:G92"/>
    <mergeCell ref="C48:D48"/>
    <mergeCell ref="AP42:AQ42"/>
    <mergeCell ref="AP55:AQ55"/>
    <mergeCell ref="A87:AI87"/>
    <mergeCell ref="C88:D88"/>
    <mergeCell ref="C91:D9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topLeftCell="A13" zoomScale="55" zoomScaleNormal="55" workbookViewId="0">
      <selection activeCell="W28" sqref="W28"/>
    </sheetView>
  </sheetViews>
  <sheetFormatPr defaultColWidth="9.375" defaultRowHeight="17.399999999999999"/>
  <cols>
    <col min="1" max="1" width="8.625" style="47" customWidth="1"/>
    <col min="2" max="2" width="26.875" style="47" customWidth="1"/>
    <col min="3" max="3" width="29.625" style="47" customWidth="1"/>
    <col min="4" max="4" width="11.625" style="47" customWidth="1"/>
    <col min="5" max="35" width="7" style="47" customWidth="1"/>
    <col min="36" max="38" width="8.375" style="47" customWidth="1"/>
    <col min="39" max="39" width="10.875" style="47" customWidth="1"/>
    <col min="40" max="40" width="12.125" style="47" customWidth="1"/>
    <col min="41" max="41" width="10.875" style="47" customWidth="1"/>
    <col min="42" max="16384" width="9.375" style="47"/>
  </cols>
  <sheetData>
    <row r="1" spans="1:41" ht="24" customHeight="1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75" t="s">
        <v>1</v>
      </c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41" ht="22.5" customHeight="1">
      <c r="A2" s="175" t="s">
        <v>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 t="s">
        <v>3</v>
      </c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175" t="s">
        <v>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76" t="s">
        <v>767</v>
      </c>
      <c r="AG6" s="176"/>
      <c r="AH6" s="176"/>
      <c r="AI6" s="176"/>
      <c r="AJ6" s="176"/>
      <c r="AK6" s="17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44" t="s">
        <v>648</v>
      </c>
      <c r="C9" s="144" t="s">
        <v>649</v>
      </c>
      <c r="D9" s="144" t="s">
        <v>46</v>
      </c>
      <c r="E9" s="94"/>
      <c r="F9" s="96"/>
      <c r="G9" s="83"/>
      <c r="H9" s="96"/>
      <c r="I9" s="96"/>
      <c r="J9" s="96"/>
      <c r="K9" s="96"/>
      <c r="L9" s="96"/>
      <c r="M9" s="83"/>
      <c r="N9" s="83"/>
      <c r="O9" s="83"/>
      <c r="P9" s="96"/>
      <c r="Q9" s="96"/>
      <c r="R9" s="96"/>
      <c r="S9" s="96"/>
      <c r="T9" s="96"/>
      <c r="U9" s="96"/>
      <c r="V9" s="83"/>
      <c r="W9" s="83"/>
      <c r="X9" s="96"/>
      <c r="Y9" s="96"/>
      <c r="Z9" s="96"/>
      <c r="AA9" s="96"/>
      <c r="AB9" s="83"/>
      <c r="AC9" s="83"/>
      <c r="AD9" s="83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44" t="s">
        <v>650</v>
      </c>
      <c r="C10" s="144" t="s">
        <v>651</v>
      </c>
      <c r="D10" s="144" t="s">
        <v>652</v>
      </c>
      <c r="E10" s="94"/>
      <c r="F10" s="96"/>
      <c r="G10" s="83"/>
      <c r="H10" s="96"/>
      <c r="I10" s="96"/>
      <c r="J10" s="96"/>
      <c r="K10" s="96"/>
      <c r="L10" s="96"/>
      <c r="M10" s="83"/>
      <c r="N10" s="83"/>
      <c r="O10" s="83"/>
      <c r="P10" s="96"/>
      <c r="Q10" s="96"/>
      <c r="R10" s="96"/>
      <c r="S10" s="96"/>
      <c r="T10" s="96"/>
      <c r="U10" s="96"/>
      <c r="V10" s="83"/>
      <c r="W10" s="83"/>
      <c r="X10" s="96"/>
      <c r="Y10" s="96"/>
      <c r="Z10" s="96"/>
      <c r="AA10" s="96"/>
      <c r="AB10" s="83"/>
      <c r="AC10" s="83"/>
      <c r="AD10" s="83"/>
      <c r="AE10" s="83"/>
      <c r="AF10" s="96"/>
      <c r="AG10" s="96"/>
      <c r="AH10" s="96"/>
      <c r="AI10" s="96"/>
      <c r="AJ10" s="3">
        <f t="shared" ref="AJ10:AJ39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144" t="s">
        <v>653</v>
      </c>
      <c r="C11" s="144" t="s">
        <v>287</v>
      </c>
      <c r="D11" s="144" t="s">
        <v>124</v>
      </c>
      <c r="E11" s="94"/>
      <c r="F11" s="96"/>
      <c r="G11" s="83"/>
      <c r="H11" s="96"/>
      <c r="I11" s="96"/>
      <c r="J11" s="96"/>
      <c r="K11" s="96"/>
      <c r="L11" s="96"/>
      <c r="M11" s="83"/>
      <c r="N11" s="83"/>
      <c r="O11" s="83"/>
      <c r="P11" s="96" t="s">
        <v>8</v>
      </c>
      <c r="Q11" s="96"/>
      <c r="R11" s="96" t="s">
        <v>8</v>
      </c>
      <c r="S11" s="96" t="s">
        <v>8</v>
      </c>
      <c r="T11" s="96" t="s">
        <v>8</v>
      </c>
      <c r="U11" s="96"/>
      <c r="V11" s="83"/>
      <c r="W11" s="83" t="s">
        <v>8</v>
      </c>
      <c r="X11" s="96"/>
      <c r="Y11" s="96"/>
      <c r="Z11" s="96"/>
      <c r="AA11" s="96"/>
      <c r="AB11" s="83"/>
      <c r="AC11" s="83"/>
      <c r="AD11" s="83"/>
      <c r="AE11" s="83"/>
      <c r="AF11" s="96"/>
      <c r="AG11" s="96"/>
      <c r="AH11" s="96"/>
      <c r="AI11" s="96"/>
      <c r="AJ11" s="3">
        <f t="shared" si="2"/>
        <v>5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44" t="s">
        <v>654</v>
      </c>
      <c r="C12" s="144" t="s">
        <v>655</v>
      </c>
      <c r="D12" s="144" t="s">
        <v>61</v>
      </c>
      <c r="E12" s="94"/>
      <c r="F12" s="96"/>
      <c r="G12" s="83"/>
      <c r="H12" s="96"/>
      <c r="I12" s="96"/>
      <c r="J12" s="96"/>
      <c r="K12" s="96"/>
      <c r="L12" s="96"/>
      <c r="M12" s="83"/>
      <c r="N12" s="83"/>
      <c r="O12" s="83"/>
      <c r="P12" s="96"/>
      <c r="Q12" s="96"/>
      <c r="R12" s="96"/>
      <c r="S12" s="96"/>
      <c r="T12" s="96"/>
      <c r="U12" s="96"/>
      <c r="V12" s="83"/>
      <c r="W12" s="83"/>
      <c r="X12" s="96"/>
      <c r="Y12" s="96"/>
      <c r="Z12" s="96"/>
      <c r="AA12" s="96"/>
      <c r="AB12" s="83"/>
      <c r="AC12" s="83"/>
      <c r="AD12" s="83"/>
      <c r="AE12" s="83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144" t="s">
        <v>658</v>
      </c>
      <c r="C13" s="144" t="s">
        <v>105</v>
      </c>
      <c r="D13" s="144" t="s">
        <v>71</v>
      </c>
      <c r="E13" s="94"/>
      <c r="F13" s="96"/>
      <c r="G13" s="83"/>
      <c r="H13" s="96"/>
      <c r="I13" s="96"/>
      <c r="J13" s="96"/>
      <c r="K13" s="96"/>
      <c r="L13" s="96"/>
      <c r="M13" s="83"/>
      <c r="N13" s="83"/>
      <c r="O13" s="83"/>
      <c r="P13" s="96" t="s">
        <v>8</v>
      </c>
      <c r="Q13" s="96"/>
      <c r="R13" s="96" t="s">
        <v>8</v>
      </c>
      <c r="S13" s="96" t="s">
        <v>8</v>
      </c>
      <c r="T13" s="96" t="s">
        <v>8</v>
      </c>
      <c r="U13" s="96"/>
      <c r="V13" s="83"/>
      <c r="W13" s="83" t="s">
        <v>8</v>
      </c>
      <c r="X13" s="96"/>
      <c r="Y13" s="96"/>
      <c r="Z13" s="96"/>
      <c r="AA13" s="96"/>
      <c r="AB13" s="83"/>
      <c r="AC13" s="83"/>
      <c r="AD13" s="83"/>
      <c r="AE13" s="83"/>
      <c r="AF13" s="96"/>
      <c r="AG13" s="96"/>
      <c r="AH13" s="96"/>
      <c r="AI13" s="96"/>
      <c r="AJ13" s="3">
        <f t="shared" si="2"/>
        <v>5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144" t="s">
        <v>659</v>
      </c>
      <c r="C14" s="144" t="s">
        <v>660</v>
      </c>
      <c r="D14" s="144" t="s">
        <v>71</v>
      </c>
      <c r="E14" s="94"/>
      <c r="F14" s="96"/>
      <c r="G14" s="83"/>
      <c r="H14" s="96"/>
      <c r="I14" s="96"/>
      <c r="J14" s="96"/>
      <c r="K14" s="96"/>
      <c r="L14" s="96"/>
      <c r="M14" s="83"/>
      <c r="N14" s="83"/>
      <c r="O14" s="83"/>
      <c r="P14" s="96" t="s">
        <v>8</v>
      </c>
      <c r="Q14" s="96"/>
      <c r="R14" s="96"/>
      <c r="S14" s="96"/>
      <c r="T14" s="96"/>
      <c r="U14" s="96"/>
      <c r="V14" s="83"/>
      <c r="W14" s="83"/>
      <c r="X14" s="96"/>
      <c r="Y14" s="96"/>
      <c r="Z14" s="96"/>
      <c r="AA14" s="96"/>
      <c r="AB14" s="83"/>
      <c r="AC14" s="83"/>
      <c r="AD14" s="83"/>
      <c r="AE14" s="83"/>
      <c r="AF14" s="96"/>
      <c r="AG14" s="96"/>
      <c r="AH14" s="96"/>
      <c r="AI14" s="96"/>
      <c r="AJ14" s="3">
        <f t="shared" si="2"/>
        <v>1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87" customFormat="1" ht="30" customHeight="1">
      <c r="A15" s="115">
        <v>7</v>
      </c>
      <c r="B15" s="144" t="s">
        <v>663</v>
      </c>
      <c r="C15" s="144" t="s">
        <v>664</v>
      </c>
      <c r="D15" s="144" t="s">
        <v>90</v>
      </c>
      <c r="E15" s="100"/>
      <c r="F15" s="97"/>
      <c r="G15" s="83"/>
      <c r="H15" s="97"/>
      <c r="I15" s="97"/>
      <c r="J15" s="97"/>
      <c r="K15" s="97"/>
      <c r="L15" s="97"/>
      <c r="M15" s="83"/>
      <c r="N15" s="83"/>
      <c r="O15" s="83"/>
      <c r="P15" s="97"/>
      <c r="Q15" s="97"/>
      <c r="R15" s="97"/>
      <c r="S15" s="97"/>
      <c r="T15" s="97"/>
      <c r="U15" s="97"/>
      <c r="V15" s="83"/>
      <c r="W15" s="83"/>
      <c r="X15" s="97"/>
      <c r="Y15" s="97"/>
      <c r="Z15" s="97"/>
      <c r="AA15" s="97"/>
      <c r="AB15" s="83"/>
      <c r="AC15" s="83"/>
      <c r="AD15" s="83"/>
      <c r="AE15" s="83"/>
      <c r="AF15" s="97"/>
      <c r="AG15" s="97"/>
      <c r="AH15" s="97"/>
      <c r="AI15" s="97"/>
      <c r="AJ15" s="44">
        <f t="shared" si="2"/>
        <v>0</v>
      </c>
      <c r="AK15" s="44">
        <f t="shared" si="0"/>
        <v>0</v>
      </c>
      <c r="AL15" s="44">
        <f t="shared" si="1"/>
        <v>0</v>
      </c>
      <c r="AM15" s="86"/>
      <c r="AN15" s="86"/>
      <c r="AO15" s="86"/>
    </row>
    <row r="16" spans="1:41" s="50" customFormat="1" ht="30" customHeight="1">
      <c r="A16" s="115">
        <v>8</v>
      </c>
      <c r="B16" s="144" t="s">
        <v>665</v>
      </c>
      <c r="C16" s="144" t="s">
        <v>609</v>
      </c>
      <c r="D16" s="144" t="s">
        <v>90</v>
      </c>
      <c r="E16" s="100"/>
      <c r="F16" s="97"/>
      <c r="G16" s="83"/>
      <c r="H16" s="97"/>
      <c r="I16" s="97"/>
      <c r="J16" s="97"/>
      <c r="K16" s="97"/>
      <c r="L16" s="97"/>
      <c r="M16" s="83"/>
      <c r="N16" s="83"/>
      <c r="O16" s="83"/>
      <c r="P16" s="97"/>
      <c r="Q16" s="97"/>
      <c r="R16" s="97"/>
      <c r="S16" s="97"/>
      <c r="T16" s="97"/>
      <c r="U16" s="97"/>
      <c r="V16" s="83"/>
      <c r="W16" s="83"/>
      <c r="X16" s="97"/>
      <c r="Y16" s="97"/>
      <c r="Z16" s="97"/>
      <c r="AA16" s="97"/>
      <c r="AB16" s="83"/>
      <c r="AC16" s="83"/>
      <c r="AD16" s="83"/>
      <c r="AE16" s="83"/>
      <c r="AF16" s="97"/>
      <c r="AG16" s="97"/>
      <c r="AH16" s="97"/>
      <c r="AI16" s="97"/>
      <c r="AJ16" s="44">
        <f t="shared" ref="AJ16:AJ24" si="3">COUNTIF(E16:AI16,"K")+2*COUNTIF(E16:AI16,"2K")+COUNTIF(E16:AI16,"TK")+COUNTIF(E16:AI16,"KT")</f>
        <v>0</v>
      </c>
      <c r="AK16" s="44">
        <f t="shared" ref="AK16:AK24" si="4">COUNTIF(E16:AI16,"P")+2*COUNTIF(F16:AJ16,"2P")</f>
        <v>0</v>
      </c>
      <c r="AL16" s="44">
        <f t="shared" ref="AL16:AL24" si="5">COUNTIF(E16:AI16,"T")+2*COUNTIF(E16:AI16,"2T")+COUNTIF(E16:AI16,"TK")+COUNTIF(E16:AI16,"KT")</f>
        <v>0</v>
      </c>
      <c r="AM16" s="53"/>
      <c r="AN16" s="53"/>
      <c r="AO16" s="53"/>
    </row>
    <row r="17" spans="1:41" s="50" customFormat="1" ht="30" customHeight="1">
      <c r="A17" s="115">
        <v>9</v>
      </c>
      <c r="B17" s="144" t="s">
        <v>666</v>
      </c>
      <c r="C17" s="144" t="s">
        <v>667</v>
      </c>
      <c r="D17" s="144" t="s">
        <v>40</v>
      </c>
      <c r="E17" s="100"/>
      <c r="F17" s="97"/>
      <c r="G17" s="83"/>
      <c r="H17" s="97"/>
      <c r="I17" s="97"/>
      <c r="J17" s="97"/>
      <c r="K17" s="97"/>
      <c r="L17" s="97"/>
      <c r="M17" s="83"/>
      <c r="N17" s="83"/>
      <c r="O17" s="83"/>
      <c r="P17" s="97"/>
      <c r="Q17" s="97"/>
      <c r="R17" s="97"/>
      <c r="S17" s="97"/>
      <c r="T17" s="97"/>
      <c r="U17" s="97"/>
      <c r="V17" s="83"/>
      <c r="W17" s="83"/>
      <c r="X17" s="97"/>
      <c r="Y17" s="97"/>
      <c r="Z17" s="97"/>
      <c r="AA17" s="97"/>
      <c r="AB17" s="83"/>
      <c r="AC17" s="83"/>
      <c r="AD17" s="83"/>
      <c r="AE17" s="83"/>
      <c r="AF17" s="97"/>
      <c r="AG17" s="97"/>
      <c r="AH17" s="97"/>
      <c r="AI17" s="97"/>
      <c r="AJ17" s="44">
        <f t="shared" si="3"/>
        <v>0</v>
      </c>
      <c r="AK17" s="44">
        <f t="shared" si="4"/>
        <v>0</v>
      </c>
      <c r="AL17" s="44">
        <f t="shared" si="5"/>
        <v>0</v>
      </c>
      <c r="AM17" s="53"/>
      <c r="AN17" s="53"/>
      <c r="AO17" s="53"/>
    </row>
    <row r="18" spans="1:41" s="50" customFormat="1" ht="30" customHeight="1">
      <c r="A18" s="115">
        <v>10</v>
      </c>
      <c r="B18" s="144" t="s">
        <v>668</v>
      </c>
      <c r="C18" s="144" t="s">
        <v>80</v>
      </c>
      <c r="D18" s="144" t="s">
        <v>84</v>
      </c>
      <c r="E18" s="100"/>
      <c r="F18" s="97"/>
      <c r="G18" s="83"/>
      <c r="H18" s="97"/>
      <c r="I18" s="97"/>
      <c r="J18" s="97"/>
      <c r="K18" s="97"/>
      <c r="L18" s="97"/>
      <c r="M18" s="83"/>
      <c r="N18" s="83"/>
      <c r="O18" s="83"/>
      <c r="P18" s="97"/>
      <c r="Q18" s="97"/>
      <c r="R18" s="97"/>
      <c r="S18" s="97"/>
      <c r="T18" s="97"/>
      <c r="U18" s="97"/>
      <c r="V18" s="83"/>
      <c r="W18" s="83"/>
      <c r="X18" s="97"/>
      <c r="Y18" s="97"/>
      <c r="Z18" s="97"/>
      <c r="AA18" s="97"/>
      <c r="AB18" s="83"/>
      <c r="AC18" s="83"/>
      <c r="AD18" s="83"/>
      <c r="AE18" s="83"/>
      <c r="AF18" s="97"/>
      <c r="AG18" s="97"/>
      <c r="AH18" s="97"/>
      <c r="AI18" s="97"/>
      <c r="AJ18" s="44">
        <f t="shared" si="3"/>
        <v>0</v>
      </c>
      <c r="AK18" s="44">
        <f t="shared" si="4"/>
        <v>0</v>
      </c>
      <c r="AL18" s="44">
        <f t="shared" si="5"/>
        <v>0</v>
      </c>
      <c r="AM18" s="53"/>
      <c r="AN18" s="53"/>
      <c r="AO18" s="53"/>
    </row>
    <row r="19" spans="1:41" s="87" customFormat="1" ht="30" customHeight="1">
      <c r="A19" s="115">
        <v>11</v>
      </c>
      <c r="B19" s="144" t="s">
        <v>669</v>
      </c>
      <c r="C19" s="144" t="s">
        <v>87</v>
      </c>
      <c r="D19" s="144" t="s">
        <v>72</v>
      </c>
      <c r="E19" s="100"/>
      <c r="F19" s="97"/>
      <c r="G19" s="83"/>
      <c r="H19" s="97"/>
      <c r="I19" s="97"/>
      <c r="J19" s="97"/>
      <c r="K19" s="97"/>
      <c r="L19" s="97"/>
      <c r="M19" s="83"/>
      <c r="N19" s="83"/>
      <c r="O19" s="83"/>
      <c r="P19" s="97"/>
      <c r="Q19" s="97"/>
      <c r="R19" s="97"/>
      <c r="S19" s="97"/>
      <c r="T19" s="97"/>
      <c r="U19" s="97"/>
      <c r="V19" s="83"/>
      <c r="W19" s="83"/>
      <c r="X19" s="97"/>
      <c r="Y19" s="97"/>
      <c r="Z19" s="97"/>
      <c r="AA19" s="97"/>
      <c r="AB19" s="83"/>
      <c r="AC19" s="83"/>
      <c r="AD19" s="83"/>
      <c r="AE19" s="83"/>
      <c r="AF19" s="97"/>
      <c r="AG19" s="97"/>
      <c r="AH19" s="97"/>
      <c r="AI19" s="97"/>
      <c r="AJ19" s="44">
        <f t="shared" si="3"/>
        <v>0</v>
      </c>
      <c r="AK19" s="44">
        <f t="shared" si="4"/>
        <v>0</v>
      </c>
      <c r="AL19" s="44">
        <f t="shared" si="5"/>
        <v>0</v>
      </c>
      <c r="AM19" s="86"/>
      <c r="AN19" s="86"/>
      <c r="AO19" s="86"/>
    </row>
    <row r="20" spans="1:41" s="68" customFormat="1" ht="30" customHeight="1">
      <c r="A20" s="115">
        <v>12</v>
      </c>
      <c r="B20" s="144" t="s">
        <v>673</v>
      </c>
      <c r="C20" s="144" t="s">
        <v>528</v>
      </c>
      <c r="D20" s="144" t="s">
        <v>152</v>
      </c>
      <c r="E20" s="100"/>
      <c r="F20" s="97"/>
      <c r="G20" s="83"/>
      <c r="H20" s="97"/>
      <c r="I20" s="97"/>
      <c r="J20" s="97"/>
      <c r="K20" s="97"/>
      <c r="L20" s="97"/>
      <c r="M20" s="83"/>
      <c r="N20" s="83"/>
      <c r="O20" s="83"/>
      <c r="P20" s="97"/>
      <c r="Q20" s="97"/>
      <c r="R20" s="97"/>
      <c r="S20" s="97"/>
      <c r="T20" s="97"/>
      <c r="U20" s="97"/>
      <c r="V20" s="83"/>
      <c r="W20" s="83"/>
      <c r="X20" s="97"/>
      <c r="Y20" s="97"/>
      <c r="Z20" s="97"/>
      <c r="AA20" s="97"/>
      <c r="AB20" s="83"/>
      <c r="AC20" s="83"/>
      <c r="AD20" s="83"/>
      <c r="AE20" s="83"/>
      <c r="AF20" s="97"/>
      <c r="AG20" s="97"/>
      <c r="AH20" s="97"/>
      <c r="AI20" s="97"/>
      <c r="AJ20" s="44">
        <f t="shared" si="3"/>
        <v>0</v>
      </c>
      <c r="AK20" s="44">
        <f t="shared" si="4"/>
        <v>0</v>
      </c>
      <c r="AL20" s="44">
        <f t="shared" si="5"/>
        <v>0</v>
      </c>
      <c r="AM20" s="69"/>
      <c r="AN20" s="69"/>
      <c r="AO20" s="69"/>
    </row>
    <row r="21" spans="1:41" s="68" customFormat="1" ht="30" customHeight="1">
      <c r="A21" s="115">
        <v>13</v>
      </c>
      <c r="B21" s="144" t="s">
        <v>674</v>
      </c>
      <c r="C21" s="144" t="s">
        <v>675</v>
      </c>
      <c r="D21" s="144" t="s">
        <v>104</v>
      </c>
      <c r="E21" s="100"/>
      <c r="F21" s="97"/>
      <c r="G21" s="83"/>
      <c r="H21" s="97"/>
      <c r="I21" s="97"/>
      <c r="J21" s="97"/>
      <c r="K21" s="97"/>
      <c r="L21" s="97"/>
      <c r="M21" s="83"/>
      <c r="N21" s="83"/>
      <c r="O21" s="83"/>
      <c r="P21" s="97" t="s">
        <v>8</v>
      </c>
      <c r="Q21" s="97"/>
      <c r="R21" s="97"/>
      <c r="S21" s="97"/>
      <c r="T21" s="97"/>
      <c r="U21" s="97"/>
      <c r="V21" s="83"/>
      <c r="W21" s="83"/>
      <c r="X21" s="97"/>
      <c r="Y21" s="97"/>
      <c r="Z21" s="97"/>
      <c r="AA21" s="97"/>
      <c r="AB21" s="83"/>
      <c r="AC21" s="83"/>
      <c r="AD21" s="83"/>
      <c r="AE21" s="83"/>
      <c r="AF21" s="97"/>
      <c r="AG21" s="97"/>
      <c r="AH21" s="97"/>
      <c r="AI21" s="97"/>
      <c r="AJ21" s="44">
        <f t="shared" si="3"/>
        <v>1</v>
      </c>
      <c r="AK21" s="44">
        <f t="shared" si="4"/>
        <v>0</v>
      </c>
      <c r="AL21" s="44">
        <f t="shared" si="5"/>
        <v>0</v>
      </c>
      <c r="AM21" s="179"/>
      <c r="AN21" s="180"/>
      <c r="AO21" s="69"/>
    </row>
    <row r="22" spans="1:41" s="68" customFormat="1" ht="30" customHeight="1">
      <c r="A22" s="115">
        <v>14</v>
      </c>
      <c r="B22" s="144" t="s">
        <v>676</v>
      </c>
      <c r="C22" s="144" t="s">
        <v>677</v>
      </c>
      <c r="D22" s="144" t="s">
        <v>41</v>
      </c>
      <c r="E22" s="100"/>
      <c r="F22" s="97"/>
      <c r="G22" s="83"/>
      <c r="H22" s="97"/>
      <c r="I22" s="97"/>
      <c r="J22" s="97"/>
      <c r="K22" s="97"/>
      <c r="L22" s="97"/>
      <c r="M22" s="83"/>
      <c r="N22" s="83"/>
      <c r="O22" s="83"/>
      <c r="P22" s="97"/>
      <c r="Q22" s="97"/>
      <c r="R22" s="97"/>
      <c r="S22" s="97"/>
      <c r="T22" s="97"/>
      <c r="U22" s="97"/>
      <c r="V22" s="83"/>
      <c r="W22" s="83"/>
      <c r="X22" s="97"/>
      <c r="Y22" s="97"/>
      <c r="Z22" s="97"/>
      <c r="AA22" s="97"/>
      <c r="AB22" s="83"/>
      <c r="AC22" s="83"/>
      <c r="AD22" s="83"/>
      <c r="AE22" s="83"/>
      <c r="AF22" s="97"/>
      <c r="AG22" s="97"/>
      <c r="AH22" s="97"/>
      <c r="AI22" s="97"/>
      <c r="AJ22" s="44">
        <f t="shared" si="3"/>
        <v>0</v>
      </c>
      <c r="AK22" s="44">
        <f t="shared" si="4"/>
        <v>0</v>
      </c>
      <c r="AL22" s="44">
        <f t="shared" si="5"/>
        <v>0</v>
      </c>
      <c r="AM22" s="69"/>
      <c r="AN22" s="69"/>
      <c r="AO22" s="69"/>
    </row>
    <row r="23" spans="1:41" s="68" customFormat="1" ht="30" customHeight="1">
      <c r="A23" s="115">
        <v>15</v>
      </c>
      <c r="B23" s="144" t="s">
        <v>678</v>
      </c>
      <c r="C23" s="144" t="s">
        <v>70</v>
      </c>
      <c r="D23" s="144" t="s">
        <v>498</v>
      </c>
      <c r="E23" s="100"/>
      <c r="F23" s="97"/>
      <c r="G23" s="83"/>
      <c r="H23" s="97"/>
      <c r="I23" s="97"/>
      <c r="J23" s="97"/>
      <c r="K23" s="97"/>
      <c r="L23" s="97"/>
      <c r="M23" s="83"/>
      <c r="N23" s="83"/>
      <c r="O23" s="83"/>
      <c r="P23" s="97"/>
      <c r="Q23" s="97"/>
      <c r="R23" s="97"/>
      <c r="S23" s="97"/>
      <c r="T23" s="97"/>
      <c r="U23" s="97"/>
      <c r="V23" s="83"/>
      <c r="W23" s="83"/>
      <c r="X23" s="97"/>
      <c r="Y23" s="97"/>
      <c r="Z23" s="97"/>
      <c r="AA23" s="97"/>
      <c r="AB23" s="83"/>
      <c r="AC23" s="83"/>
      <c r="AD23" s="83"/>
      <c r="AE23" s="83"/>
      <c r="AF23" s="97"/>
      <c r="AG23" s="97"/>
      <c r="AH23" s="97"/>
      <c r="AI23" s="97"/>
      <c r="AJ23" s="44">
        <f t="shared" si="3"/>
        <v>0</v>
      </c>
      <c r="AK23" s="44">
        <f t="shared" si="4"/>
        <v>0</v>
      </c>
      <c r="AL23" s="44">
        <f t="shared" si="5"/>
        <v>0</v>
      </c>
      <c r="AM23" s="69"/>
      <c r="AN23" s="69"/>
      <c r="AO23" s="69"/>
    </row>
    <row r="24" spans="1:41" s="68" customFormat="1" ht="30" customHeight="1">
      <c r="A24" s="115">
        <v>16</v>
      </c>
      <c r="B24" s="144" t="s">
        <v>680</v>
      </c>
      <c r="C24" s="144" t="s">
        <v>47</v>
      </c>
      <c r="D24" s="144" t="s">
        <v>220</v>
      </c>
      <c r="E24" s="100"/>
      <c r="F24" s="97"/>
      <c r="G24" s="83"/>
      <c r="H24" s="97"/>
      <c r="I24" s="97"/>
      <c r="J24" s="97"/>
      <c r="K24" s="97"/>
      <c r="L24" s="97"/>
      <c r="M24" s="83"/>
      <c r="N24" s="83"/>
      <c r="O24" s="83"/>
      <c r="P24" s="97"/>
      <c r="Q24" s="97"/>
      <c r="R24" s="97"/>
      <c r="S24" s="97"/>
      <c r="T24" s="97"/>
      <c r="U24" s="97"/>
      <c r="V24" s="83"/>
      <c r="W24" s="83"/>
      <c r="X24" s="97"/>
      <c r="Y24" s="97"/>
      <c r="Z24" s="97"/>
      <c r="AA24" s="97"/>
      <c r="AB24" s="83"/>
      <c r="AC24" s="83"/>
      <c r="AD24" s="83"/>
      <c r="AE24" s="83"/>
      <c r="AF24" s="97"/>
      <c r="AG24" s="97"/>
      <c r="AH24" s="97"/>
      <c r="AI24" s="97"/>
      <c r="AJ24" s="44">
        <f t="shared" si="3"/>
        <v>0</v>
      </c>
      <c r="AK24" s="44">
        <f t="shared" si="4"/>
        <v>0</v>
      </c>
      <c r="AL24" s="44">
        <f t="shared" si="5"/>
        <v>0</v>
      </c>
      <c r="AM24" s="69"/>
      <c r="AN24" s="69"/>
      <c r="AO24" s="69"/>
    </row>
    <row r="25" spans="1:41" s="68" customFormat="1" ht="30" customHeight="1">
      <c r="A25" s="115">
        <v>17</v>
      </c>
      <c r="B25" s="144" t="s">
        <v>681</v>
      </c>
      <c r="C25" s="144" t="s">
        <v>682</v>
      </c>
      <c r="D25" s="144" t="s">
        <v>14</v>
      </c>
      <c r="E25" s="94"/>
      <c r="F25" s="96"/>
      <c r="G25" s="83"/>
      <c r="H25" s="96"/>
      <c r="I25" s="96"/>
      <c r="J25" s="96"/>
      <c r="K25" s="96"/>
      <c r="L25" s="96"/>
      <c r="M25" s="83"/>
      <c r="N25" s="83"/>
      <c r="O25" s="83"/>
      <c r="P25" s="96"/>
      <c r="Q25" s="96"/>
      <c r="R25" s="96"/>
      <c r="S25" s="96"/>
      <c r="T25" s="96"/>
      <c r="U25" s="96"/>
      <c r="V25" s="83"/>
      <c r="W25" s="83"/>
      <c r="X25" s="96"/>
      <c r="Y25" s="96"/>
      <c r="Z25" s="96"/>
      <c r="AA25" s="96"/>
      <c r="AB25" s="83"/>
      <c r="AC25" s="83"/>
      <c r="AD25" s="83"/>
      <c r="AE25" s="83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69"/>
      <c r="AN25" s="69"/>
      <c r="AO25" s="69"/>
    </row>
    <row r="26" spans="1:41" s="68" customFormat="1" ht="30" customHeight="1">
      <c r="A26" s="115">
        <v>18</v>
      </c>
      <c r="B26" s="144" t="s">
        <v>683</v>
      </c>
      <c r="C26" s="144" t="s">
        <v>123</v>
      </c>
      <c r="D26" s="144" t="s">
        <v>684</v>
      </c>
      <c r="E26" s="94"/>
      <c r="F26" s="96"/>
      <c r="G26" s="83"/>
      <c r="H26" s="96"/>
      <c r="I26" s="96"/>
      <c r="J26" s="96"/>
      <c r="K26" s="96"/>
      <c r="L26" s="96"/>
      <c r="M26" s="83"/>
      <c r="N26" s="83"/>
      <c r="O26" s="83"/>
      <c r="P26" s="96"/>
      <c r="Q26" s="96"/>
      <c r="R26" s="96"/>
      <c r="S26" s="96"/>
      <c r="T26" s="96"/>
      <c r="U26" s="96"/>
      <c r="V26" s="83"/>
      <c r="W26" s="83"/>
      <c r="X26" s="96"/>
      <c r="Y26" s="96"/>
      <c r="Z26" s="96"/>
      <c r="AA26" s="96"/>
      <c r="AB26" s="83"/>
      <c r="AC26" s="83"/>
      <c r="AD26" s="83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144" t="s">
        <v>685</v>
      </c>
      <c r="C27" s="144" t="s">
        <v>358</v>
      </c>
      <c r="D27" s="144" t="s">
        <v>110</v>
      </c>
      <c r="E27" s="94"/>
      <c r="F27" s="96"/>
      <c r="G27" s="83"/>
      <c r="H27" s="96"/>
      <c r="I27" s="96"/>
      <c r="J27" s="96"/>
      <c r="K27" s="96"/>
      <c r="L27" s="96"/>
      <c r="M27" s="83"/>
      <c r="N27" s="83"/>
      <c r="O27" s="83"/>
      <c r="P27" s="96"/>
      <c r="Q27" s="96"/>
      <c r="R27" s="96"/>
      <c r="S27" s="96" t="s">
        <v>8</v>
      </c>
      <c r="T27" s="96"/>
      <c r="U27" s="96"/>
      <c r="V27" s="83"/>
      <c r="W27" s="83"/>
      <c r="X27" s="96"/>
      <c r="Y27" s="96"/>
      <c r="Z27" s="96"/>
      <c r="AA27" s="96"/>
      <c r="AB27" s="83"/>
      <c r="AC27" s="83"/>
      <c r="AD27" s="83"/>
      <c r="AE27" s="83"/>
      <c r="AF27" s="96"/>
      <c r="AG27" s="96"/>
      <c r="AH27" s="96"/>
      <c r="AI27" s="96"/>
      <c r="AJ27" s="3">
        <f t="shared" si="2"/>
        <v>1</v>
      </c>
      <c r="AK27" s="3">
        <f t="shared" si="0"/>
        <v>0</v>
      </c>
      <c r="AL27" s="3">
        <f t="shared" si="1"/>
        <v>0</v>
      </c>
      <c r="AM27" s="69"/>
      <c r="AN27" s="69"/>
      <c r="AO27" s="69"/>
    </row>
    <row r="28" spans="1:41" s="68" customFormat="1" ht="30" customHeight="1">
      <c r="A28" s="115">
        <v>20</v>
      </c>
      <c r="B28" s="144" t="s">
        <v>686</v>
      </c>
      <c r="C28" s="144" t="s">
        <v>73</v>
      </c>
      <c r="D28" s="144" t="s">
        <v>35</v>
      </c>
      <c r="E28" s="100"/>
      <c r="F28" s="97"/>
      <c r="G28" s="83"/>
      <c r="H28" s="97"/>
      <c r="I28" s="97"/>
      <c r="J28" s="97"/>
      <c r="K28" s="97"/>
      <c r="L28" s="97"/>
      <c r="M28" s="83"/>
      <c r="N28" s="83"/>
      <c r="O28" s="83"/>
      <c r="P28" s="97"/>
      <c r="Q28" s="97"/>
      <c r="R28" s="97"/>
      <c r="S28" s="97"/>
      <c r="T28" s="97"/>
      <c r="U28" s="97"/>
      <c r="V28" s="83"/>
      <c r="W28" s="83"/>
      <c r="X28" s="97"/>
      <c r="Y28" s="97"/>
      <c r="Z28" s="97"/>
      <c r="AA28" s="97"/>
      <c r="AB28" s="83"/>
      <c r="AC28" s="83"/>
      <c r="AD28" s="83"/>
      <c r="AE28" s="83"/>
      <c r="AF28" s="97"/>
      <c r="AG28" s="97"/>
      <c r="AH28" s="97"/>
      <c r="AI28" s="97"/>
      <c r="AJ28" s="44">
        <f t="shared" si="2"/>
        <v>0</v>
      </c>
      <c r="AK28" s="44">
        <f t="shared" si="0"/>
        <v>0</v>
      </c>
      <c r="AL28" s="4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144" t="s">
        <v>687</v>
      </c>
      <c r="C29" s="144" t="s">
        <v>688</v>
      </c>
      <c r="D29" s="144" t="s">
        <v>56</v>
      </c>
      <c r="E29" s="94"/>
      <c r="F29" s="96"/>
      <c r="G29" s="83"/>
      <c r="H29" s="96"/>
      <c r="I29" s="96"/>
      <c r="J29" s="96"/>
      <c r="K29" s="96"/>
      <c r="L29" s="96"/>
      <c r="M29" s="83"/>
      <c r="N29" s="83"/>
      <c r="O29" s="83"/>
      <c r="P29" s="96"/>
      <c r="Q29" s="96"/>
      <c r="R29" s="96"/>
      <c r="S29" s="96"/>
      <c r="T29" s="96"/>
      <c r="U29" s="96"/>
      <c r="V29" s="83"/>
      <c r="W29" s="83"/>
      <c r="X29" s="96"/>
      <c r="Y29" s="96"/>
      <c r="Z29" s="96"/>
      <c r="AA29" s="96"/>
      <c r="AB29" s="83"/>
      <c r="AC29" s="83"/>
      <c r="AD29" s="83"/>
      <c r="AE29" s="83"/>
      <c r="AF29" s="96"/>
      <c r="AG29" s="96"/>
      <c r="AH29" s="96"/>
      <c r="AI29" s="96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144" t="s">
        <v>689</v>
      </c>
      <c r="C30" s="144" t="s">
        <v>690</v>
      </c>
      <c r="D30" s="144" t="s">
        <v>691</v>
      </c>
      <c r="E30" s="94"/>
      <c r="F30" s="94"/>
      <c r="G30" s="83"/>
      <c r="H30" s="94"/>
      <c r="I30" s="94"/>
      <c r="J30" s="94"/>
      <c r="K30" s="94"/>
      <c r="L30" s="94"/>
      <c r="M30" s="83"/>
      <c r="N30" s="83"/>
      <c r="O30" s="83"/>
      <c r="P30" s="94"/>
      <c r="Q30" s="94"/>
      <c r="R30" s="94"/>
      <c r="S30" s="94"/>
      <c r="T30" s="94"/>
      <c r="U30" s="94"/>
      <c r="V30" s="83"/>
      <c r="W30" s="83"/>
      <c r="X30" s="94"/>
      <c r="Y30" s="94"/>
      <c r="Z30" s="94"/>
      <c r="AA30" s="94"/>
      <c r="AB30" s="83"/>
      <c r="AC30" s="83"/>
      <c r="AD30" s="83"/>
      <c r="AE30" s="83"/>
      <c r="AF30" s="94"/>
      <c r="AG30" s="94"/>
      <c r="AH30" s="94"/>
      <c r="AI30" s="94"/>
      <c r="AJ30" s="4">
        <f t="shared" si="2"/>
        <v>0</v>
      </c>
      <c r="AK30" s="4">
        <f t="shared" si="0"/>
        <v>0</v>
      </c>
      <c r="AL30" s="4">
        <f t="shared" si="1"/>
        <v>0</v>
      </c>
      <c r="AM30" s="69"/>
      <c r="AN30" s="69"/>
      <c r="AO30" s="69"/>
    </row>
    <row r="31" spans="1:41" s="68" customFormat="1" ht="30" customHeight="1">
      <c r="A31" s="115">
        <v>23</v>
      </c>
      <c r="B31" s="144" t="s">
        <v>692</v>
      </c>
      <c r="C31" s="144" t="s">
        <v>86</v>
      </c>
      <c r="D31" s="144" t="s">
        <v>693</v>
      </c>
      <c r="E31" s="94"/>
      <c r="F31" s="96"/>
      <c r="G31" s="83"/>
      <c r="H31" s="96"/>
      <c r="I31" s="96"/>
      <c r="J31" s="96"/>
      <c r="K31" s="96"/>
      <c r="L31" s="96"/>
      <c r="M31" s="83"/>
      <c r="N31" s="83"/>
      <c r="O31" s="83"/>
      <c r="P31" s="96" t="s">
        <v>8</v>
      </c>
      <c r="Q31" s="96"/>
      <c r="R31" s="96" t="s">
        <v>8</v>
      </c>
      <c r="S31" s="96" t="s">
        <v>8</v>
      </c>
      <c r="T31" s="96" t="s">
        <v>8</v>
      </c>
      <c r="U31" s="96"/>
      <c r="V31" s="83"/>
      <c r="W31" s="83" t="s">
        <v>8</v>
      </c>
      <c r="X31" s="96"/>
      <c r="Y31" s="96"/>
      <c r="Z31" s="96"/>
      <c r="AA31" s="96"/>
      <c r="AB31" s="83"/>
      <c r="AC31" s="83"/>
      <c r="AD31" s="83"/>
      <c r="AE31" s="83"/>
      <c r="AF31" s="96"/>
      <c r="AG31" s="96"/>
      <c r="AH31" s="96"/>
      <c r="AI31" s="96"/>
      <c r="AJ31" s="4">
        <f t="shared" si="2"/>
        <v>5</v>
      </c>
      <c r="AK31" s="4">
        <f t="shared" si="0"/>
        <v>0</v>
      </c>
      <c r="AL31" s="4">
        <f t="shared" si="1"/>
        <v>0</v>
      </c>
      <c r="AM31" s="69"/>
      <c r="AN31" s="69"/>
      <c r="AO31" s="69"/>
    </row>
    <row r="32" spans="1:41" s="71" customFormat="1" ht="30" customHeight="1">
      <c r="A32" s="115">
        <v>24</v>
      </c>
      <c r="B32" s="144" t="s">
        <v>694</v>
      </c>
      <c r="C32" s="144" t="s">
        <v>695</v>
      </c>
      <c r="D32" s="144" t="s">
        <v>226</v>
      </c>
      <c r="E32" s="94"/>
      <c r="F32" s="96"/>
      <c r="G32" s="83"/>
      <c r="H32" s="96"/>
      <c r="I32" s="96"/>
      <c r="J32" s="96"/>
      <c r="K32" s="96"/>
      <c r="L32" s="96"/>
      <c r="M32" s="83"/>
      <c r="N32" s="83"/>
      <c r="O32" s="83"/>
      <c r="P32" s="96" t="s">
        <v>8</v>
      </c>
      <c r="Q32" s="96"/>
      <c r="R32" s="96" t="s">
        <v>8</v>
      </c>
      <c r="S32" s="96" t="s">
        <v>8</v>
      </c>
      <c r="T32" s="96" t="s">
        <v>8</v>
      </c>
      <c r="U32" s="96"/>
      <c r="V32" s="83"/>
      <c r="W32" s="83" t="s">
        <v>8</v>
      </c>
      <c r="X32" s="96"/>
      <c r="Y32" s="96"/>
      <c r="Z32" s="96"/>
      <c r="AA32" s="96"/>
      <c r="AB32" s="83"/>
      <c r="AC32" s="83"/>
      <c r="AD32" s="83"/>
      <c r="AE32" s="83"/>
      <c r="AF32" s="96"/>
      <c r="AG32" s="96"/>
      <c r="AH32" s="96"/>
      <c r="AI32" s="96"/>
      <c r="AJ32" s="4">
        <f t="shared" si="2"/>
        <v>5</v>
      </c>
      <c r="AK32" s="4">
        <f t="shared" si="0"/>
        <v>0</v>
      </c>
      <c r="AL32" s="4">
        <f t="shared" si="1"/>
        <v>0</v>
      </c>
      <c r="AM32" s="70"/>
      <c r="AN32" s="70"/>
      <c r="AO32" s="70"/>
    </row>
    <row r="33" spans="1:44" s="68" customFormat="1" ht="30" customHeight="1">
      <c r="A33" s="115">
        <v>25</v>
      </c>
      <c r="B33" s="144" t="s">
        <v>696</v>
      </c>
      <c r="C33" s="144" t="s">
        <v>697</v>
      </c>
      <c r="D33" s="144" t="s">
        <v>59</v>
      </c>
      <c r="E33" s="94"/>
      <c r="F33" s="96"/>
      <c r="G33" s="83"/>
      <c r="H33" s="96"/>
      <c r="I33" s="96"/>
      <c r="J33" s="96"/>
      <c r="K33" s="96"/>
      <c r="L33" s="96"/>
      <c r="M33" s="83"/>
      <c r="N33" s="83"/>
      <c r="O33" s="83"/>
      <c r="P33" s="96" t="s">
        <v>8</v>
      </c>
      <c r="Q33" s="96"/>
      <c r="R33" s="96"/>
      <c r="S33" s="96"/>
      <c r="T33" s="96"/>
      <c r="U33" s="96"/>
      <c r="V33" s="83"/>
      <c r="W33" s="83"/>
      <c r="X33" s="96"/>
      <c r="Y33" s="96"/>
      <c r="Z33" s="96"/>
      <c r="AA33" s="96"/>
      <c r="AB33" s="83"/>
      <c r="AC33" s="83"/>
      <c r="AD33" s="83"/>
      <c r="AE33" s="83"/>
      <c r="AF33" s="96"/>
      <c r="AG33" s="96"/>
      <c r="AH33" s="96"/>
      <c r="AI33" s="96"/>
      <c r="AJ33" s="4">
        <f t="shared" si="2"/>
        <v>1</v>
      </c>
      <c r="AK33" s="4">
        <f t="shared" si="0"/>
        <v>0</v>
      </c>
      <c r="AL33" s="4">
        <f t="shared" si="1"/>
        <v>0</v>
      </c>
      <c r="AM33" s="69"/>
      <c r="AN33" s="69"/>
      <c r="AO33" s="69"/>
    </row>
    <row r="34" spans="1:44" s="68" customFormat="1" ht="30" customHeight="1">
      <c r="A34" s="115">
        <v>26</v>
      </c>
      <c r="B34" s="144" t="s">
        <v>698</v>
      </c>
      <c r="C34" s="144" t="s">
        <v>699</v>
      </c>
      <c r="D34" s="144" t="s">
        <v>700</v>
      </c>
      <c r="E34" s="94"/>
      <c r="F34" s="96"/>
      <c r="G34" s="83"/>
      <c r="H34" s="96"/>
      <c r="I34" s="96"/>
      <c r="J34" s="96"/>
      <c r="K34" s="96"/>
      <c r="L34" s="96"/>
      <c r="M34" s="83"/>
      <c r="N34" s="83"/>
      <c r="O34" s="83"/>
      <c r="P34" s="96"/>
      <c r="Q34" s="96"/>
      <c r="R34" s="96" t="s">
        <v>8</v>
      </c>
      <c r="S34" s="96"/>
      <c r="T34" s="96" t="s">
        <v>8</v>
      </c>
      <c r="U34" s="96"/>
      <c r="V34" s="83"/>
      <c r="W34" s="83"/>
      <c r="X34" s="96"/>
      <c r="Y34" s="96"/>
      <c r="Z34" s="96"/>
      <c r="AA34" s="96"/>
      <c r="AB34" s="83"/>
      <c r="AC34" s="83"/>
      <c r="AD34" s="83"/>
      <c r="AE34" s="83"/>
      <c r="AF34" s="96"/>
      <c r="AG34" s="96"/>
      <c r="AH34" s="96"/>
      <c r="AI34" s="96"/>
      <c r="AJ34" s="4">
        <f t="shared" si="2"/>
        <v>2</v>
      </c>
      <c r="AK34" s="4">
        <f t="shared" si="0"/>
        <v>0</v>
      </c>
      <c r="AL34" s="4">
        <f t="shared" si="1"/>
        <v>0</v>
      </c>
      <c r="AM34" s="69"/>
      <c r="AN34" s="69"/>
      <c r="AO34" s="69"/>
    </row>
    <row r="35" spans="1:44" s="68" customFormat="1" ht="30" customHeight="1">
      <c r="A35" s="115">
        <v>27</v>
      </c>
      <c r="B35" s="144" t="s">
        <v>701</v>
      </c>
      <c r="C35" s="144" t="s">
        <v>702</v>
      </c>
      <c r="D35" s="144" t="s">
        <v>700</v>
      </c>
      <c r="E35" s="94"/>
      <c r="F35" s="96"/>
      <c r="G35" s="83"/>
      <c r="H35" s="96"/>
      <c r="I35" s="96"/>
      <c r="J35" s="96"/>
      <c r="K35" s="96"/>
      <c r="L35" s="96"/>
      <c r="M35" s="83"/>
      <c r="N35" s="83"/>
      <c r="O35" s="83"/>
      <c r="P35" s="96"/>
      <c r="Q35" s="96"/>
      <c r="R35" s="96"/>
      <c r="S35" s="96" t="s">
        <v>8</v>
      </c>
      <c r="T35" s="96"/>
      <c r="U35" s="96"/>
      <c r="V35" s="83"/>
      <c r="W35" s="83"/>
      <c r="X35" s="96"/>
      <c r="Y35" s="96"/>
      <c r="Z35" s="96"/>
      <c r="AA35" s="96"/>
      <c r="AB35" s="83"/>
      <c r="AC35" s="83"/>
      <c r="AD35" s="83"/>
      <c r="AE35" s="83"/>
      <c r="AF35" s="96"/>
      <c r="AG35" s="96"/>
      <c r="AH35" s="96"/>
      <c r="AI35" s="96"/>
      <c r="AJ35" s="4">
        <f t="shared" si="2"/>
        <v>1</v>
      </c>
      <c r="AK35" s="4">
        <f t="shared" si="0"/>
        <v>0</v>
      </c>
      <c r="AL35" s="4">
        <f t="shared" si="1"/>
        <v>0</v>
      </c>
      <c r="AM35" s="69"/>
      <c r="AN35" s="69"/>
      <c r="AO35" s="69"/>
    </row>
    <row r="36" spans="1:44" s="68" customFormat="1" ht="30" customHeight="1">
      <c r="A36" s="115">
        <v>28</v>
      </c>
      <c r="B36" s="144" t="s">
        <v>703</v>
      </c>
      <c r="C36" s="144" t="s">
        <v>86</v>
      </c>
      <c r="D36" s="144" t="s">
        <v>63</v>
      </c>
      <c r="E36" s="94"/>
      <c r="F36" s="96"/>
      <c r="G36" s="83"/>
      <c r="H36" s="96"/>
      <c r="I36" s="96"/>
      <c r="J36" s="96"/>
      <c r="K36" s="96"/>
      <c r="L36" s="96"/>
      <c r="M36" s="83"/>
      <c r="N36" s="83"/>
      <c r="O36" s="83"/>
      <c r="P36" s="96"/>
      <c r="Q36" s="96"/>
      <c r="R36" s="96"/>
      <c r="S36" s="96"/>
      <c r="T36" s="96"/>
      <c r="U36" s="96"/>
      <c r="V36" s="83"/>
      <c r="W36" s="83"/>
      <c r="X36" s="96"/>
      <c r="Y36" s="96"/>
      <c r="Z36" s="96"/>
      <c r="AA36" s="96"/>
      <c r="AB36" s="83"/>
      <c r="AC36" s="83"/>
      <c r="AD36" s="83"/>
      <c r="AE36" s="83"/>
      <c r="AF36" s="96"/>
      <c r="AG36" s="96"/>
      <c r="AH36" s="96"/>
      <c r="AI36" s="96"/>
      <c r="AJ36" s="4">
        <f t="shared" si="2"/>
        <v>0</v>
      </c>
      <c r="AK36" s="4">
        <f t="shared" si="0"/>
        <v>0</v>
      </c>
      <c r="AL36" s="4">
        <f t="shared" si="1"/>
        <v>0</v>
      </c>
      <c r="AM36" s="69"/>
      <c r="AN36" s="69"/>
      <c r="AO36" s="69"/>
    </row>
    <row r="37" spans="1:44" s="50" customFormat="1" ht="48" customHeight="1">
      <c r="A37" s="115">
        <v>29</v>
      </c>
      <c r="B37" s="144" t="s">
        <v>704</v>
      </c>
      <c r="C37" s="144" t="s">
        <v>87</v>
      </c>
      <c r="D37" s="144" t="s">
        <v>38</v>
      </c>
      <c r="E37" s="94"/>
      <c r="F37" s="96"/>
      <c r="G37" s="83"/>
      <c r="H37" s="96"/>
      <c r="I37" s="96"/>
      <c r="J37" s="96"/>
      <c r="K37" s="96"/>
      <c r="L37" s="96"/>
      <c r="M37" s="83"/>
      <c r="N37" s="83"/>
      <c r="O37" s="83"/>
      <c r="P37" s="96"/>
      <c r="Q37" s="96"/>
      <c r="R37" s="96" t="s">
        <v>8</v>
      </c>
      <c r="S37" s="96"/>
      <c r="T37" s="96"/>
      <c r="U37" s="96"/>
      <c r="V37" s="83"/>
      <c r="W37" s="83"/>
      <c r="X37" s="96"/>
      <c r="Y37" s="96"/>
      <c r="Z37" s="96"/>
      <c r="AA37" s="96"/>
      <c r="AB37" s="83"/>
      <c r="AC37" s="83"/>
      <c r="AD37" s="83"/>
      <c r="AE37" s="83"/>
      <c r="AF37" s="96"/>
      <c r="AG37" s="96"/>
      <c r="AH37" s="96"/>
      <c r="AI37" s="96"/>
      <c r="AJ37" s="4">
        <f t="shared" si="2"/>
        <v>1</v>
      </c>
      <c r="AK37" s="4">
        <f t="shared" si="0"/>
        <v>0</v>
      </c>
      <c r="AL37" s="4">
        <f t="shared" si="1"/>
        <v>0</v>
      </c>
      <c r="AM37" s="53"/>
      <c r="AN37" s="27"/>
      <c r="AO37" s="27"/>
      <c r="AP37" s="47"/>
      <c r="AQ37" s="47"/>
      <c r="AR37" s="47"/>
    </row>
    <row r="38" spans="1:44" s="50" customFormat="1" ht="30" customHeight="1">
      <c r="A38" s="115">
        <v>30</v>
      </c>
      <c r="B38" s="144" t="s">
        <v>705</v>
      </c>
      <c r="C38" s="144" t="s">
        <v>706</v>
      </c>
      <c r="D38" s="144" t="s">
        <v>93</v>
      </c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4">
        <f t="shared" si="2"/>
        <v>0</v>
      </c>
      <c r="AK38" s="4">
        <f t="shared" si="0"/>
        <v>0</v>
      </c>
      <c r="AL38" s="4">
        <f t="shared" si="1"/>
        <v>0</v>
      </c>
      <c r="AM38" s="53"/>
      <c r="AN38" s="53"/>
      <c r="AO38" s="53"/>
    </row>
    <row r="39" spans="1:44" s="50" customFormat="1" ht="30" customHeight="1">
      <c r="A39" s="4">
        <v>28</v>
      </c>
      <c r="B39" s="77"/>
      <c r="C39" s="78"/>
      <c r="D39" s="79"/>
      <c r="E39" s="95"/>
      <c r="F39" s="96"/>
      <c r="G39" s="83"/>
      <c r="H39" s="96"/>
      <c r="I39" s="96"/>
      <c r="J39" s="96"/>
      <c r="K39" s="96"/>
      <c r="L39" s="96"/>
      <c r="M39" s="83"/>
      <c r="N39" s="83"/>
      <c r="O39" s="83"/>
      <c r="P39" s="96"/>
      <c r="Q39" s="96"/>
      <c r="R39" s="96"/>
      <c r="S39" s="96"/>
      <c r="T39" s="96"/>
      <c r="U39" s="96"/>
      <c r="V39" s="83"/>
      <c r="W39" s="96"/>
      <c r="X39" s="96"/>
      <c r="Y39" s="96"/>
      <c r="Z39" s="96"/>
      <c r="AA39" s="96"/>
      <c r="AB39" s="83"/>
      <c r="AC39" s="83"/>
      <c r="AD39" s="96"/>
      <c r="AE39" s="83"/>
      <c r="AF39" s="96"/>
      <c r="AG39" s="96"/>
      <c r="AH39" s="96"/>
      <c r="AI39" s="96"/>
      <c r="AJ39" s="4">
        <f t="shared" si="2"/>
        <v>0</v>
      </c>
      <c r="AK39" s="4">
        <f t="shared" si="0"/>
        <v>0</v>
      </c>
      <c r="AL39" s="4">
        <f t="shared" si="1"/>
        <v>0</v>
      </c>
      <c r="AM39" s="53"/>
      <c r="AN39" s="53"/>
    </row>
    <row r="40" spans="1:44" s="50" customFormat="1" ht="30" customHeight="1">
      <c r="A40" s="182" t="s">
        <v>16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3"/>
      <c r="AJ40" s="3">
        <f>SUM(AJ9:AJ39)</f>
        <v>28</v>
      </c>
      <c r="AK40" s="3">
        <f>SUM(AK9:AK39)</f>
        <v>0</v>
      </c>
      <c r="AL40" s="3">
        <f>SUM(AL9:AL39)</f>
        <v>0</v>
      </c>
      <c r="AM40" s="53"/>
      <c r="AN40" s="53"/>
    </row>
    <row r="41" spans="1:44" s="50" customFormat="1" ht="30" customHeight="1">
      <c r="A41" s="11"/>
      <c r="B41" s="11"/>
      <c r="C41" s="12"/>
      <c r="D41" s="12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53"/>
      <c r="AN41" s="53"/>
    </row>
    <row r="42" spans="1:44" s="50" customFormat="1" ht="30" customHeight="1">
      <c r="A42" s="186" t="s">
        <v>17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7"/>
      <c r="AJ42" s="44" t="s">
        <v>18</v>
      </c>
      <c r="AK42" s="44" t="s">
        <v>19</v>
      </c>
      <c r="AL42" s="44" t="s">
        <v>20</v>
      </c>
      <c r="AM42" s="54" t="s">
        <v>21</v>
      </c>
      <c r="AN42" s="54" t="s">
        <v>22</v>
      </c>
      <c r="AO42" s="54" t="s">
        <v>23</v>
      </c>
      <c r="AP42" s="53"/>
      <c r="AQ42" s="53"/>
    </row>
    <row r="43" spans="1:44" s="50" customFormat="1" ht="30" customHeight="1">
      <c r="A43" s="3" t="s">
        <v>5</v>
      </c>
      <c r="B43" s="46"/>
      <c r="C43" s="177" t="s">
        <v>7</v>
      </c>
      <c r="D43" s="178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24</v>
      </c>
      <c r="AK43" s="31" t="s">
        <v>25</v>
      </c>
      <c r="AL43" s="31" t="s">
        <v>26</v>
      </c>
      <c r="AM43" s="31" t="s">
        <v>27</v>
      </c>
      <c r="AN43" s="55" t="s">
        <v>28</v>
      </c>
      <c r="AO43" s="55" t="s">
        <v>29</v>
      </c>
      <c r="AP43" s="53"/>
      <c r="AQ43" s="53"/>
    </row>
    <row r="44" spans="1:44" s="50" customFormat="1" ht="30" customHeight="1">
      <c r="A44" s="3">
        <v>1</v>
      </c>
      <c r="B44" s="144" t="s">
        <v>648</v>
      </c>
      <c r="C44" s="144" t="s">
        <v>649</v>
      </c>
      <c r="D44" s="144" t="s">
        <v>46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P44" s="53"/>
      <c r="AQ44" s="53"/>
    </row>
    <row r="45" spans="1:44" s="50" customFormat="1" ht="30" customHeight="1">
      <c r="A45" s="3">
        <v>2</v>
      </c>
      <c r="B45" s="144" t="s">
        <v>650</v>
      </c>
      <c r="C45" s="144" t="s">
        <v>651</v>
      </c>
      <c r="D45" s="144" t="s">
        <v>652</v>
      </c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6" si="6">COUNTIF(E45:AI45,"BT")</f>
        <v>0</v>
      </c>
      <c r="AK45" s="33">
        <f t="shared" ref="AK45:AK76" si="7">COUNTIF(F45:AJ45,"D")</f>
        <v>0</v>
      </c>
      <c r="AL45" s="33">
        <f t="shared" ref="AL45:AL76" si="8">COUNTIF(G45:AK45,"ĐP")</f>
        <v>0</v>
      </c>
      <c r="AM45" s="33">
        <f t="shared" ref="AM45:AM77" si="9">COUNTIF(H53:AL53,"CT")</f>
        <v>0</v>
      </c>
      <c r="AN45" s="33">
        <f t="shared" ref="AN45:AN77" si="10">COUNTIF(I44:AM44,"HT")</f>
        <v>0</v>
      </c>
      <c r="AO45" s="33">
        <f t="shared" ref="AO45:AO77" si="11">COUNTIF(J44:AN44,"VK")</f>
        <v>0</v>
      </c>
      <c r="AP45" s="53"/>
      <c r="AQ45" s="53"/>
    </row>
    <row r="46" spans="1:44" s="50" customFormat="1" ht="30" customHeight="1">
      <c r="A46" s="3">
        <v>3</v>
      </c>
      <c r="B46" s="144" t="s">
        <v>653</v>
      </c>
      <c r="C46" s="144" t="s">
        <v>287</v>
      </c>
      <c r="D46" s="144" t="s">
        <v>124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10"/>
        <v>0</v>
      </c>
      <c r="AO46" s="33">
        <f t="shared" si="11"/>
        <v>0</v>
      </c>
      <c r="AP46" s="53"/>
      <c r="AQ46" s="53"/>
    </row>
    <row r="47" spans="1:44" s="50" customFormat="1" ht="30" customHeight="1">
      <c r="A47" s="3">
        <v>4</v>
      </c>
      <c r="B47" s="144" t="s">
        <v>654</v>
      </c>
      <c r="C47" s="144" t="s">
        <v>655</v>
      </c>
      <c r="D47" s="144" t="s">
        <v>61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10"/>
        <v>0</v>
      </c>
      <c r="AO47" s="33">
        <f t="shared" si="11"/>
        <v>0</v>
      </c>
      <c r="AP47" s="53"/>
      <c r="AQ47" s="53"/>
    </row>
    <row r="48" spans="1:44" s="50" customFormat="1" ht="30" customHeight="1">
      <c r="A48" s="3">
        <v>5</v>
      </c>
      <c r="B48" s="144" t="s">
        <v>658</v>
      </c>
      <c r="C48" s="144" t="s">
        <v>105</v>
      </c>
      <c r="D48" s="144" t="s">
        <v>71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10"/>
        <v>0</v>
      </c>
      <c r="AO48" s="33">
        <f t="shared" si="11"/>
        <v>0</v>
      </c>
      <c r="AP48" s="173"/>
      <c r="AQ48" s="174"/>
    </row>
    <row r="49" spans="1:41" s="50" customFormat="1" ht="30" customHeight="1">
      <c r="A49" s="101">
        <v>6</v>
      </c>
      <c r="B49" s="144" t="s">
        <v>659</v>
      </c>
      <c r="C49" s="144" t="s">
        <v>660</v>
      </c>
      <c r="D49" s="144" t="s">
        <v>71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01">
        <v>7</v>
      </c>
      <c r="B50" s="144" t="s">
        <v>663</v>
      </c>
      <c r="C50" s="144" t="s">
        <v>664</v>
      </c>
      <c r="D50" s="144" t="s">
        <v>90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</row>
    <row r="51" spans="1:41" s="50" customFormat="1" ht="30" customHeight="1">
      <c r="A51" s="101">
        <v>8</v>
      </c>
      <c r="B51" s="144" t="s">
        <v>665</v>
      </c>
      <c r="C51" s="144" t="s">
        <v>609</v>
      </c>
      <c r="D51" s="144" t="s">
        <v>90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</row>
    <row r="52" spans="1:41" s="50" customFormat="1" ht="30" customHeight="1">
      <c r="A52" s="101">
        <v>9</v>
      </c>
      <c r="B52" s="144" t="s">
        <v>666</v>
      </c>
      <c r="C52" s="144" t="s">
        <v>667</v>
      </c>
      <c r="D52" s="144" t="s">
        <v>40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</row>
    <row r="53" spans="1:41" s="50" customFormat="1" ht="30" customHeight="1">
      <c r="A53" s="101">
        <v>10</v>
      </c>
      <c r="B53" s="144" t="s">
        <v>668</v>
      </c>
      <c r="C53" s="144" t="s">
        <v>80</v>
      </c>
      <c r="D53" s="144" t="s">
        <v>84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</row>
    <row r="54" spans="1:41" s="50" customFormat="1" ht="30" customHeight="1">
      <c r="A54" s="101">
        <v>11</v>
      </c>
      <c r="B54" s="144" t="s">
        <v>669</v>
      </c>
      <c r="C54" s="144" t="s">
        <v>87</v>
      </c>
      <c r="D54" s="144" t="s">
        <v>72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</row>
    <row r="55" spans="1:41" s="50" customFormat="1" ht="30" customHeight="1">
      <c r="A55" s="101">
        <v>12</v>
      </c>
      <c r="B55" s="144" t="s">
        <v>673</v>
      </c>
      <c r="C55" s="144" t="s">
        <v>528</v>
      </c>
      <c r="D55" s="144" t="s">
        <v>152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10"/>
        <v>0</v>
      </c>
      <c r="AO55" s="33">
        <f t="shared" si="11"/>
        <v>0</v>
      </c>
    </row>
    <row r="56" spans="1:41" s="50" customFormat="1" ht="30" customHeight="1">
      <c r="A56" s="101">
        <v>13</v>
      </c>
      <c r="B56" s="144" t="s">
        <v>674</v>
      </c>
      <c r="C56" s="144" t="s">
        <v>675</v>
      </c>
      <c r="D56" s="144" t="s">
        <v>104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</row>
    <row r="57" spans="1:41" s="50" customFormat="1" ht="30" customHeight="1">
      <c r="A57" s="3">
        <v>14</v>
      </c>
      <c r="B57" s="144" t="s">
        <v>676</v>
      </c>
      <c r="C57" s="144" t="s">
        <v>677</v>
      </c>
      <c r="D57" s="144" t="s">
        <v>41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</row>
    <row r="58" spans="1:41" s="50" customFormat="1" ht="30" customHeight="1">
      <c r="A58" s="3">
        <v>15</v>
      </c>
      <c r="B58" s="144" t="s">
        <v>678</v>
      </c>
      <c r="C58" s="144" t="s">
        <v>70</v>
      </c>
      <c r="D58" s="144" t="s">
        <v>498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</row>
    <row r="59" spans="1:41" s="50" customFormat="1" ht="30" customHeight="1">
      <c r="A59" s="3">
        <v>16</v>
      </c>
      <c r="B59" s="144" t="s">
        <v>680</v>
      </c>
      <c r="C59" s="144" t="s">
        <v>47</v>
      </c>
      <c r="D59" s="144" t="s">
        <v>220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</row>
    <row r="60" spans="1:41" s="50" customFormat="1" ht="30" customHeight="1">
      <c r="A60" s="169">
        <v>17</v>
      </c>
      <c r="B60" s="144" t="s">
        <v>681</v>
      </c>
      <c r="C60" s="144" t="s">
        <v>682</v>
      </c>
      <c r="D60" s="144" t="s">
        <v>14</v>
      </c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33">
        <f t="shared" ref="AJ60:AJ64" si="12">COUNTIF(E60:AI60,"BT")</f>
        <v>0</v>
      </c>
      <c r="AK60" s="33">
        <f t="shared" ref="AK60:AK64" si="13">COUNTIF(F60:AJ60,"D")</f>
        <v>0</v>
      </c>
      <c r="AL60" s="33">
        <f t="shared" ref="AL60:AL64" si="14">COUNTIF(G60:AK60,"ĐP")</f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</row>
    <row r="61" spans="1:41" s="50" customFormat="1" ht="30" customHeight="1">
      <c r="A61" s="169">
        <v>18</v>
      </c>
      <c r="B61" s="144" t="s">
        <v>683</v>
      </c>
      <c r="C61" s="144" t="s">
        <v>123</v>
      </c>
      <c r="D61" s="144" t="s">
        <v>684</v>
      </c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33">
        <f t="shared" si="12"/>
        <v>0</v>
      </c>
      <c r="AK61" s="33">
        <f t="shared" si="13"/>
        <v>0</v>
      </c>
      <c r="AL61" s="33">
        <f t="shared" si="14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1" s="50" customFormat="1" ht="30" customHeight="1">
      <c r="A62" s="169">
        <v>19</v>
      </c>
      <c r="B62" s="144" t="s">
        <v>685</v>
      </c>
      <c r="C62" s="144" t="s">
        <v>358</v>
      </c>
      <c r="D62" s="144" t="s">
        <v>110</v>
      </c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3">
        <f t="shared" si="12"/>
        <v>0</v>
      </c>
      <c r="AK62" s="33">
        <f t="shared" si="13"/>
        <v>0</v>
      </c>
      <c r="AL62" s="33">
        <f t="shared" si="14"/>
        <v>0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1" s="50" customFormat="1" ht="30" customHeight="1">
      <c r="A63" s="169">
        <v>20</v>
      </c>
      <c r="B63" s="144" t="s">
        <v>686</v>
      </c>
      <c r="C63" s="144" t="s">
        <v>73</v>
      </c>
      <c r="D63" s="144" t="s">
        <v>35</v>
      </c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3">
        <f t="shared" si="12"/>
        <v>0</v>
      </c>
      <c r="AK63" s="33">
        <f t="shared" si="13"/>
        <v>0</v>
      </c>
      <c r="AL63" s="33">
        <f t="shared" si="14"/>
        <v>0</v>
      </c>
      <c r="AM63" s="33">
        <f t="shared" si="9"/>
        <v>0</v>
      </c>
      <c r="AN63" s="33">
        <f t="shared" si="10"/>
        <v>0</v>
      </c>
      <c r="AO63" s="33">
        <f t="shared" si="11"/>
        <v>0</v>
      </c>
    </row>
    <row r="64" spans="1:41" s="50" customFormat="1" ht="30" customHeight="1">
      <c r="A64" s="169">
        <v>21</v>
      </c>
      <c r="B64" s="144" t="s">
        <v>687</v>
      </c>
      <c r="C64" s="144" t="s">
        <v>688</v>
      </c>
      <c r="D64" s="144" t="s">
        <v>56</v>
      </c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33">
        <f t="shared" si="12"/>
        <v>0</v>
      </c>
      <c r="AK64" s="33">
        <f t="shared" si="13"/>
        <v>0</v>
      </c>
      <c r="AL64" s="33">
        <f t="shared" si="14"/>
        <v>0</v>
      </c>
      <c r="AM64" s="33">
        <f t="shared" si="9"/>
        <v>0</v>
      </c>
      <c r="AN64" s="33">
        <f t="shared" si="10"/>
        <v>0</v>
      </c>
      <c r="AO64" s="33">
        <f t="shared" si="11"/>
        <v>0</v>
      </c>
    </row>
    <row r="65" spans="1:41" s="50" customFormat="1" ht="30" customHeight="1">
      <c r="A65" s="169">
        <v>22</v>
      </c>
      <c r="B65" s="144" t="s">
        <v>689</v>
      </c>
      <c r="C65" s="144" t="s">
        <v>690</v>
      </c>
      <c r="D65" s="144" t="s">
        <v>691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10"/>
        <v>0</v>
      </c>
      <c r="AO65" s="33">
        <f t="shared" si="11"/>
        <v>0</v>
      </c>
    </row>
    <row r="66" spans="1:41" s="50" customFormat="1" ht="30" customHeight="1">
      <c r="A66" s="169">
        <v>23</v>
      </c>
      <c r="B66" s="144" t="s">
        <v>692</v>
      </c>
      <c r="C66" s="144" t="s">
        <v>86</v>
      </c>
      <c r="D66" s="144" t="s">
        <v>693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ref="AJ66:AJ74" si="15">COUNTIF(E66:AI66,"BT")</f>
        <v>0</v>
      </c>
      <c r="AK66" s="33">
        <f t="shared" ref="AK66:AK74" si="16">COUNTIF(F66:AJ66,"D")</f>
        <v>0</v>
      </c>
      <c r="AL66" s="33">
        <f t="shared" ref="AL66:AL74" si="17">COUNTIF(G66:AK66,"ĐP")</f>
        <v>0</v>
      </c>
      <c r="AM66" s="33">
        <f t="shared" ref="AM66:AM74" si="18">COUNTIF(H74:AL74,"CT")</f>
        <v>0</v>
      </c>
      <c r="AN66" s="33">
        <f t="shared" ref="AN66:AN74" si="19">COUNTIF(I65:AM65,"HT")</f>
        <v>0</v>
      </c>
      <c r="AO66" s="33">
        <f t="shared" ref="AO66:AO74" si="20">COUNTIF(J65:AN65,"VK")</f>
        <v>0</v>
      </c>
    </row>
    <row r="67" spans="1:41" s="50" customFormat="1" ht="30.75" customHeight="1">
      <c r="A67" s="169">
        <v>24</v>
      </c>
      <c r="B67" s="144" t="s">
        <v>694</v>
      </c>
      <c r="C67" s="144" t="s">
        <v>695</v>
      </c>
      <c r="D67" s="144" t="s">
        <v>226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15"/>
        <v>0</v>
      </c>
      <c r="AK67" s="33">
        <f t="shared" si="16"/>
        <v>0</v>
      </c>
      <c r="AL67" s="33">
        <f t="shared" si="17"/>
        <v>0</v>
      </c>
      <c r="AM67" s="33">
        <f t="shared" si="18"/>
        <v>0</v>
      </c>
      <c r="AN67" s="33">
        <f t="shared" si="19"/>
        <v>0</v>
      </c>
      <c r="AO67" s="33">
        <f t="shared" si="20"/>
        <v>0</v>
      </c>
    </row>
    <row r="68" spans="1:41" s="50" customFormat="1" ht="30.75" customHeight="1">
      <c r="A68" s="169">
        <v>25</v>
      </c>
      <c r="B68" s="144" t="s">
        <v>696</v>
      </c>
      <c r="C68" s="144" t="s">
        <v>697</v>
      </c>
      <c r="D68" s="144" t="s">
        <v>59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15"/>
        <v>0</v>
      </c>
      <c r="AK68" s="33">
        <f t="shared" si="16"/>
        <v>0</v>
      </c>
      <c r="AL68" s="33">
        <f t="shared" si="17"/>
        <v>0</v>
      </c>
      <c r="AM68" s="33">
        <f t="shared" si="18"/>
        <v>0</v>
      </c>
      <c r="AN68" s="33">
        <f t="shared" si="19"/>
        <v>0</v>
      </c>
      <c r="AO68" s="33">
        <f t="shared" si="20"/>
        <v>0</v>
      </c>
    </row>
    <row r="69" spans="1:41" ht="51" customHeight="1">
      <c r="A69" s="169">
        <v>26</v>
      </c>
      <c r="B69" s="144" t="s">
        <v>698</v>
      </c>
      <c r="C69" s="144" t="s">
        <v>699</v>
      </c>
      <c r="D69" s="144" t="s">
        <v>700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15"/>
        <v>0</v>
      </c>
      <c r="AK69" s="33">
        <f t="shared" si="16"/>
        <v>0</v>
      </c>
      <c r="AL69" s="33">
        <f t="shared" si="17"/>
        <v>0</v>
      </c>
      <c r="AM69" s="33">
        <f t="shared" si="18"/>
        <v>0</v>
      </c>
      <c r="AN69" s="33">
        <f t="shared" si="19"/>
        <v>0</v>
      </c>
      <c r="AO69" s="33">
        <f t="shared" si="20"/>
        <v>0</v>
      </c>
    </row>
    <row r="70" spans="1:41" ht="15.75" customHeight="1">
      <c r="A70" s="169">
        <v>27</v>
      </c>
      <c r="B70" s="144" t="s">
        <v>701</v>
      </c>
      <c r="C70" s="144" t="s">
        <v>702</v>
      </c>
      <c r="D70" s="144" t="s">
        <v>700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15"/>
        <v>0</v>
      </c>
      <c r="AK70" s="33">
        <f t="shared" si="16"/>
        <v>0</v>
      </c>
      <c r="AL70" s="33">
        <f t="shared" si="17"/>
        <v>0</v>
      </c>
      <c r="AM70" s="33">
        <f t="shared" si="18"/>
        <v>0</v>
      </c>
      <c r="AN70" s="33">
        <f t="shared" si="19"/>
        <v>0</v>
      </c>
      <c r="AO70" s="33">
        <f t="shared" si="20"/>
        <v>0</v>
      </c>
    </row>
    <row r="71" spans="1:41" ht="15.75" customHeight="1">
      <c r="A71" s="169">
        <v>28</v>
      </c>
      <c r="B71" s="144" t="s">
        <v>703</v>
      </c>
      <c r="C71" s="144" t="s">
        <v>86</v>
      </c>
      <c r="D71" s="144" t="s">
        <v>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15"/>
        <v>0</v>
      </c>
      <c r="AK71" s="33">
        <f t="shared" si="16"/>
        <v>0</v>
      </c>
      <c r="AL71" s="33">
        <f t="shared" si="17"/>
        <v>0</v>
      </c>
      <c r="AM71" s="33">
        <f t="shared" si="18"/>
        <v>0</v>
      </c>
      <c r="AN71" s="33">
        <f t="shared" si="19"/>
        <v>0</v>
      </c>
      <c r="AO71" s="33">
        <f t="shared" si="20"/>
        <v>0</v>
      </c>
    </row>
    <row r="72" spans="1:41" ht="15.75" customHeight="1">
      <c r="A72" s="169">
        <v>29</v>
      </c>
      <c r="B72" s="144" t="s">
        <v>704</v>
      </c>
      <c r="C72" s="144" t="s">
        <v>87</v>
      </c>
      <c r="D72" s="144" t="s">
        <v>38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15"/>
        <v>0</v>
      </c>
      <c r="AK72" s="33">
        <f t="shared" si="16"/>
        <v>0</v>
      </c>
      <c r="AL72" s="33">
        <f t="shared" si="17"/>
        <v>0</v>
      </c>
      <c r="AM72" s="33">
        <f t="shared" si="18"/>
        <v>0</v>
      </c>
      <c r="AN72" s="33">
        <f t="shared" si="19"/>
        <v>0</v>
      </c>
      <c r="AO72" s="33">
        <f t="shared" si="20"/>
        <v>0</v>
      </c>
    </row>
    <row r="73" spans="1:41" ht="15.75" customHeight="1">
      <c r="A73" s="169">
        <v>30</v>
      </c>
      <c r="B73" s="144" t="s">
        <v>705</v>
      </c>
      <c r="C73" s="144" t="s">
        <v>706</v>
      </c>
      <c r="D73" s="144" t="s">
        <v>93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15"/>
        <v>0</v>
      </c>
      <c r="AK73" s="33">
        <f t="shared" si="16"/>
        <v>0</v>
      </c>
      <c r="AL73" s="33">
        <f t="shared" si="17"/>
        <v>0</v>
      </c>
      <c r="AM73" s="33">
        <f t="shared" si="18"/>
        <v>0</v>
      </c>
      <c r="AN73" s="33">
        <f t="shared" si="19"/>
        <v>0</v>
      </c>
      <c r="AO73" s="33">
        <f t="shared" si="20"/>
        <v>0</v>
      </c>
    </row>
    <row r="74" spans="1:41">
      <c r="A74" s="3">
        <v>32</v>
      </c>
      <c r="B74" s="46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15"/>
        <v>0</v>
      </c>
      <c r="AK74" s="33">
        <f t="shared" si="16"/>
        <v>0</v>
      </c>
      <c r="AL74" s="33">
        <f t="shared" si="17"/>
        <v>0</v>
      </c>
      <c r="AM74" s="33">
        <f t="shared" si="18"/>
        <v>0</v>
      </c>
      <c r="AN74" s="33">
        <f t="shared" si="19"/>
        <v>0</v>
      </c>
      <c r="AO74" s="33">
        <f t="shared" si="20"/>
        <v>0</v>
      </c>
    </row>
    <row r="75" spans="1:41">
      <c r="A75" s="3">
        <v>33</v>
      </c>
      <c r="B75" s="46"/>
      <c r="C75" s="9"/>
      <c r="D75" s="10"/>
      <c r="E75" s="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10"/>
        <v>0</v>
      </c>
      <c r="AO75" s="33">
        <f t="shared" si="11"/>
        <v>0</v>
      </c>
    </row>
    <row r="76" spans="1:41">
      <c r="A76" s="3">
        <v>34</v>
      </c>
      <c r="B76" s="46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10"/>
        <v>0</v>
      </c>
      <c r="AO76" s="33">
        <f t="shared" si="11"/>
        <v>0</v>
      </c>
    </row>
    <row r="77" spans="1:41">
      <c r="A77" s="182" t="s">
        <v>16</v>
      </c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3"/>
      <c r="AJ77" s="3">
        <f>SUM(AJ44:AJ76)</f>
        <v>0</v>
      </c>
      <c r="AK77" s="3">
        <f>SUM(AK44:AK76)</f>
        <v>0</v>
      </c>
      <c r="AL77" s="3">
        <f>SUM(AL44:AL76)</f>
        <v>0</v>
      </c>
      <c r="AM77" s="33">
        <f t="shared" si="9"/>
        <v>0</v>
      </c>
      <c r="AN77" s="33">
        <f t="shared" si="10"/>
        <v>0</v>
      </c>
      <c r="AO77" s="33">
        <f t="shared" si="11"/>
        <v>0</v>
      </c>
    </row>
    <row r="78" spans="1:41">
      <c r="A78" s="27"/>
      <c r="B78" s="27"/>
      <c r="C78" s="181"/>
      <c r="D78" s="181"/>
      <c r="H78" s="56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>
      <c r="C79" s="45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45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81"/>
      <c r="D81" s="181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>
      <c r="C82" s="181"/>
      <c r="D82" s="181"/>
      <c r="E82" s="181"/>
      <c r="F82" s="181"/>
      <c r="G82" s="181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>
      <c r="C83" s="181"/>
      <c r="D83" s="181"/>
      <c r="E83" s="181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>
      <c r="C84" s="181"/>
      <c r="D84" s="181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</sheetData>
  <mergeCells count="19">
    <mergeCell ref="A1:P1"/>
    <mergeCell ref="Q1:AL1"/>
    <mergeCell ref="A2:P2"/>
    <mergeCell ref="Q2:AL2"/>
    <mergeCell ref="A4:AL4"/>
    <mergeCell ref="C83:E83"/>
    <mergeCell ref="C84:D84"/>
    <mergeCell ref="C82:G82"/>
    <mergeCell ref="C43:D43"/>
    <mergeCell ref="A5:AL5"/>
    <mergeCell ref="AF6:AK6"/>
    <mergeCell ref="C8:D8"/>
    <mergeCell ref="AP48:AQ48"/>
    <mergeCell ref="A77:AI77"/>
    <mergeCell ref="C78:D78"/>
    <mergeCell ref="C81:D81"/>
    <mergeCell ref="AM21:AN21"/>
    <mergeCell ref="A40:AI40"/>
    <mergeCell ref="A42:AI4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3"/>
  <sheetViews>
    <sheetView zoomScale="55" zoomScaleNormal="55" workbookViewId="0">
      <selection activeCell="Y33" sqref="Y33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1.6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195" t="s">
        <v>768</v>
      </c>
      <c r="AG6" s="195"/>
      <c r="AH6" s="195"/>
      <c r="AI6" s="195"/>
      <c r="AJ6" s="195"/>
      <c r="AK6" s="195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44" t="s">
        <v>707</v>
      </c>
      <c r="C9" s="144" t="s">
        <v>86</v>
      </c>
      <c r="D9" s="144" t="s">
        <v>65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83"/>
      <c r="R9" s="96"/>
      <c r="S9" s="96"/>
      <c r="T9" s="96" t="s">
        <v>775</v>
      </c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44" t="s">
        <v>708</v>
      </c>
      <c r="C10" s="144" t="s">
        <v>73</v>
      </c>
      <c r="D10" s="144" t="s">
        <v>71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83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15">
        <v>3</v>
      </c>
      <c r="B11" s="144" t="s">
        <v>709</v>
      </c>
      <c r="C11" s="144" t="s">
        <v>710</v>
      </c>
      <c r="D11" s="144" t="s">
        <v>71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96"/>
      <c r="Q11" s="83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15">
        <v>4</v>
      </c>
      <c r="B12" s="144" t="s">
        <v>711</v>
      </c>
      <c r="C12" s="144" t="s">
        <v>712</v>
      </c>
      <c r="D12" s="144" t="s">
        <v>713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83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15">
        <v>5</v>
      </c>
      <c r="B13" s="144" t="s">
        <v>714</v>
      </c>
      <c r="C13" s="144" t="s">
        <v>715</v>
      </c>
      <c r="D13" s="144" t="s">
        <v>236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83"/>
      <c r="P13" s="96"/>
      <c r="Q13" s="83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15">
        <v>6</v>
      </c>
      <c r="B14" s="144" t="s">
        <v>716</v>
      </c>
      <c r="C14" s="144" t="s">
        <v>717</v>
      </c>
      <c r="D14" s="144" t="s">
        <v>236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83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15">
        <v>7</v>
      </c>
      <c r="B15" s="144" t="s">
        <v>718</v>
      </c>
      <c r="C15" s="144" t="s">
        <v>719</v>
      </c>
      <c r="D15" s="144" t="s">
        <v>236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96"/>
      <c r="Q15" s="83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15">
        <v>8</v>
      </c>
      <c r="B16" s="144" t="s">
        <v>720</v>
      </c>
      <c r="C16" s="144" t="s">
        <v>721</v>
      </c>
      <c r="D16" s="144" t="s">
        <v>30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96"/>
      <c r="Q16" s="83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15">
        <v>9</v>
      </c>
      <c r="B17" s="144" t="s">
        <v>722</v>
      </c>
      <c r="C17" s="144" t="s">
        <v>723</v>
      </c>
      <c r="D17" s="144" t="s">
        <v>30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83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15">
        <v>10</v>
      </c>
      <c r="B18" s="144" t="s">
        <v>724</v>
      </c>
      <c r="C18" s="144" t="s">
        <v>103</v>
      </c>
      <c r="D18" s="144" t="s">
        <v>112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83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15">
        <v>11</v>
      </c>
      <c r="B19" s="144" t="s">
        <v>725</v>
      </c>
      <c r="C19" s="144" t="s">
        <v>121</v>
      </c>
      <c r="D19" s="144" t="s">
        <v>52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96"/>
      <c r="Q19" s="83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115">
        <v>12</v>
      </c>
      <c r="B20" s="144" t="s">
        <v>726</v>
      </c>
      <c r="C20" s="144" t="s">
        <v>245</v>
      </c>
      <c r="D20" s="144" t="s">
        <v>74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83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15">
        <v>13</v>
      </c>
      <c r="B21" s="144" t="s">
        <v>727</v>
      </c>
      <c r="C21" s="144" t="s">
        <v>728</v>
      </c>
      <c r="D21" s="144" t="s">
        <v>41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115">
        <v>14</v>
      </c>
      <c r="B22" s="144" t="s">
        <v>729</v>
      </c>
      <c r="C22" s="144" t="s">
        <v>730</v>
      </c>
      <c r="D22" s="144" t="s">
        <v>46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83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189"/>
      <c r="AN22" s="190"/>
      <c r="AO22" s="25"/>
    </row>
    <row r="23" spans="1:41" s="1" customFormat="1" ht="30" customHeight="1">
      <c r="A23" s="115">
        <v>15</v>
      </c>
      <c r="B23" s="144" t="s">
        <v>731</v>
      </c>
      <c r="C23" s="144" t="s">
        <v>732</v>
      </c>
      <c r="D23" s="144" t="s">
        <v>55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83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15">
        <v>16</v>
      </c>
      <c r="B24" s="144" t="s">
        <v>733</v>
      </c>
      <c r="C24" s="144" t="s">
        <v>734</v>
      </c>
      <c r="D24" s="144" t="s">
        <v>220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83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15">
        <v>17</v>
      </c>
      <c r="B25" s="144" t="s">
        <v>735</v>
      </c>
      <c r="C25" s="144" t="s">
        <v>70</v>
      </c>
      <c r="D25" s="144" t="s">
        <v>31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83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15">
        <v>18</v>
      </c>
      <c r="B26" s="144" t="s">
        <v>736</v>
      </c>
      <c r="C26" s="144" t="s">
        <v>737</v>
      </c>
      <c r="D26" s="144" t="s">
        <v>14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83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15">
        <v>19</v>
      </c>
      <c r="B27" s="144" t="s">
        <v>738</v>
      </c>
      <c r="C27" s="144" t="s">
        <v>117</v>
      </c>
      <c r="D27" s="144" t="s">
        <v>33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83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115">
        <v>20</v>
      </c>
      <c r="B28" s="144" t="s">
        <v>739</v>
      </c>
      <c r="C28" s="144" t="s">
        <v>39</v>
      </c>
      <c r="D28" s="144" t="s">
        <v>15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96"/>
      <c r="Q28" s="83"/>
      <c r="R28" s="96"/>
      <c r="S28" s="96"/>
      <c r="T28" s="96"/>
      <c r="U28" s="96"/>
      <c r="V28" s="96"/>
      <c r="W28" s="96"/>
      <c r="X28" s="96" t="s">
        <v>10</v>
      </c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0</v>
      </c>
      <c r="AK28" s="3">
        <f t="shared" si="0"/>
        <v>0</v>
      </c>
      <c r="AL28" s="3">
        <f t="shared" si="1"/>
        <v>1</v>
      </c>
      <c r="AM28" s="25"/>
      <c r="AN28" s="25"/>
      <c r="AO28" s="25"/>
    </row>
    <row r="29" spans="1:41" s="1" customFormat="1" ht="30" customHeight="1">
      <c r="A29" s="115">
        <v>21</v>
      </c>
      <c r="B29" s="144" t="s">
        <v>740</v>
      </c>
      <c r="C29" s="144" t="s">
        <v>741</v>
      </c>
      <c r="D29" s="144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96"/>
      <c r="Q29" s="83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115">
        <v>22</v>
      </c>
      <c r="B30" s="144" t="s">
        <v>742</v>
      </c>
      <c r="C30" s="144" t="s">
        <v>743</v>
      </c>
      <c r="D30" s="144" t="s">
        <v>56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7"/>
      <c r="P30" s="146"/>
      <c r="Q30" s="147"/>
      <c r="R30" s="146"/>
      <c r="S30" s="146" t="s">
        <v>9</v>
      </c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3">
        <f t="shared" ref="AJ30:AJ36" si="3">COUNTIF(E30:AI30,"K")+2*COUNTIF(E30:AI30,"2K")+COUNTIF(E30:AI30,"TK")+COUNTIF(E30:AI30,"KT")</f>
        <v>0</v>
      </c>
      <c r="AK30" s="143">
        <f t="shared" ref="AK30:AK36" si="4">COUNTIF(E30:AI30,"P")+2*COUNTIF(F30:AJ30,"2P")</f>
        <v>1</v>
      </c>
      <c r="AL30" s="143">
        <f t="shared" ref="AL30:AL36" si="5">COUNTIF(E30:AI30,"T")+2*COUNTIF(E30:AI30,"2T")+COUNTIF(E30:AI30,"TK")+COUNTIF(E30:AI30,"KT")</f>
        <v>0</v>
      </c>
      <c r="AM30" s="25"/>
      <c r="AN30" s="25"/>
      <c r="AO30" s="25"/>
    </row>
    <row r="31" spans="1:41" s="1" customFormat="1" ht="30" customHeight="1">
      <c r="A31" s="115">
        <v>23</v>
      </c>
      <c r="B31" s="144" t="s">
        <v>744</v>
      </c>
      <c r="C31" s="144" t="s">
        <v>193</v>
      </c>
      <c r="D31" s="144" t="s">
        <v>57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7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3">
        <f t="shared" si="3"/>
        <v>0</v>
      </c>
      <c r="AK31" s="143">
        <f t="shared" si="4"/>
        <v>0</v>
      </c>
      <c r="AL31" s="143">
        <f t="shared" si="5"/>
        <v>0</v>
      </c>
      <c r="AM31" s="25"/>
      <c r="AN31" s="25"/>
      <c r="AO31" s="25"/>
    </row>
    <row r="32" spans="1:41" s="1" customFormat="1" ht="30" customHeight="1">
      <c r="A32" s="115">
        <v>24</v>
      </c>
      <c r="B32" s="144" t="s">
        <v>745</v>
      </c>
      <c r="C32" s="144" t="s">
        <v>36</v>
      </c>
      <c r="D32" s="144" t="s">
        <v>57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46"/>
      <c r="Q32" s="147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3">
        <f t="shared" si="3"/>
        <v>0</v>
      </c>
      <c r="AK32" s="143">
        <f t="shared" si="4"/>
        <v>0</v>
      </c>
      <c r="AL32" s="143">
        <f t="shared" si="5"/>
        <v>0</v>
      </c>
      <c r="AM32" s="25"/>
      <c r="AN32" s="25"/>
      <c r="AO32" s="25"/>
    </row>
    <row r="33" spans="1:44" s="1" customFormat="1" ht="30" customHeight="1">
      <c r="A33" s="115">
        <v>25</v>
      </c>
      <c r="B33" s="144" t="s">
        <v>746</v>
      </c>
      <c r="C33" s="144" t="s">
        <v>201</v>
      </c>
      <c r="D33" s="144" t="s">
        <v>96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7"/>
      <c r="P33" s="146"/>
      <c r="Q33" s="147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3">
        <f t="shared" si="3"/>
        <v>0</v>
      </c>
      <c r="AK33" s="143">
        <f t="shared" si="4"/>
        <v>0</v>
      </c>
      <c r="AL33" s="143">
        <f t="shared" si="5"/>
        <v>0</v>
      </c>
      <c r="AM33" s="25"/>
      <c r="AN33" s="25"/>
      <c r="AO33" s="25"/>
    </row>
    <row r="34" spans="1:44" s="1" customFormat="1" ht="30" customHeight="1">
      <c r="A34" s="115">
        <v>26</v>
      </c>
      <c r="B34" s="144" t="s">
        <v>747</v>
      </c>
      <c r="C34" s="144" t="s">
        <v>292</v>
      </c>
      <c r="D34" s="144" t="s">
        <v>96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7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si="3"/>
        <v>0</v>
      </c>
      <c r="AK34" s="143">
        <f t="shared" si="4"/>
        <v>0</v>
      </c>
      <c r="AL34" s="143">
        <f t="shared" si="5"/>
        <v>0</v>
      </c>
      <c r="AM34" s="25"/>
      <c r="AN34" s="25"/>
      <c r="AO34" s="25"/>
    </row>
    <row r="35" spans="1:44" s="1" customFormat="1" ht="30" customHeight="1">
      <c r="A35" s="115">
        <v>27</v>
      </c>
      <c r="B35" s="144" t="s">
        <v>748</v>
      </c>
      <c r="C35" s="144" t="s">
        <v>42</v>
      </c>
      <c r="D35" s="144" t="s">
        <v>96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6"/>
      <c r="Q35" s="147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0</v>
      </c>
      <c r="AK35" s="143">
        <f t="shared" si="4"/>
        <v>0</v>
      </c>
      <c r="AL35" s="143">
        <f t="shared" si="5"/>
        <v>0</v>
      </c>
      <c r="AM35" s="25"/>
      <c r="AN35" s="25"/>
      <c r="AO35" s="25"/>
    </row>
    <row r="36" spans="1:44" s="1" customFormat="1" ht="30" customHeight="1">
      <c r="A36" s="115">
        <v>28</v>
      </c>
      <c r="B36" s="144" t="s">
        <v>749</v>
      </c>
      <c r="C36" s="144" t="s">
        <v>750</v>
      </c>
      <c r="D36" s="144" t="s">
        <v>751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6"/>
      <c r="Q36" s="147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0</v>
      </c>
      <c r="AK36" s="143">
        <f t="shared" si="4"/>
        <v>0</v>
      </c>
      <c r="AL36" s="143">
        <f t="shared" si="5"/>
        <v>0</v>
      </c>
      <c r="AM36" s="25"/>
      <c r="AN36" s="25"/>
      <c r="AO36" s="25"/>
    </row>
    <row r="37" spans="1:44" s="1" customFormat="1" ht="48" customHeight="1">
      <c r="A37" s="115">
        <v>29</v>
      </c>
      <c r="B37" s="144" t="s">
        <v>752</v>
      </c>
      <c r="C37" s="144" t="s">
        <v>753</v>
      </c>
      <c r="D37" s="144" t="s">
        <v>63</v>
      </c>
      <c r="E37" s="94"/>
      <c r="F37" s="96"/>
      <c r="G37" s="96"/>
      <c r="H37" s="96"/>
      <c r="I37" s="96"/>
      <c r="J37" s="96"/>
      <c r="K37" s="96"/>
      <c r="L37" s="96"/>
      <c r="M37" s="96"/>
      <c r="N37" s="96"/>
      <c r="O37" s="83"/>
      <c r="P37" s="96"/>
      <c r="Q37" s="83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3">
        <f t="shared" si="2"/>
        <v>0</v>
      </c>
      <c r="AK37" s="3">
        <f t="shared" si="0"/>
        <v>0</v>
      </c>
      <c r="AL37" s="3">
        <f t="shared" si="1"/>
        <v>0</v>
      </c>
      <c r="AM37" s="28"/>
      <c r="AN37" s="27"/>
      <c r="AO37" s="27"/>
      <c r="AP37" s="35"/>
      <c r="AQ37"/>
      <c r="AR37"/>
    </row>
    <row r="38" spans="1:44" s="1" customFormat="1" ht="30" customHeight="1">
      <c r="A38" s="115">
        <v>30</v>
      </c>
      <c r="B38" s="144" t="s">
        <v>754</v>
      </c>
      <c r="C38" s="144" t="s">
        <v>755</v>
      </c>
      <c r="D38" s="144" t="s">
        <v>229</v>
      </c>
      <c r="E38" s="94"/>
      <c r="F38" s="96"/>
      <c r="G38" s="96"/>
      <c r="H38" s="96"/>
      <c r="I38" s="96"/>
      <c r="J38" s="96"/>
      <c r="K38" s="96"/>
      <c r="L38" s="96"/>
      <c r="M38" s="96"/>
      <c r="N38" s="96"/>
      <c r="O38" s="83"/>
      <c r="P38" s="96"/>
      <c r="Q38" s="83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3">
        <f t="shared" si="2"/>
        <v>0</v>
      </c>
      <c r="AK38" s="3">
        <f t="shared" si="0"/>
        <v>0</v>
      </c>
      <c r="AL38" s="3">
        <f t="shared" si="1"/>
        <v>0</v>
      </c>
      <c r="AM38" s="28"/>
      <c r="AN38" s="25"/>
      <c r="AO38" s="25"/>
    </row>
    <row r="39" spans="1:44" s="1" customFormat="1" ht="41.25" customHeight="1">
      <c r="A39" s="115">
        <v>31</v>
      </c>
      <c r="B39" s="144" t="s">
        <v>756</v>
      </c>
      <c r="C39" s="144" t="s">
        <v>757</v>
      </c>
      <c r="D39" s="144" t="s">
        <v>38</v>
      </c>
      <c r="E39" s="94"/>
      <c r="F39" s="96"/>
      <c r="G39" s="96"/>
      <c r="H39" s="96"/>
      <c r="I39" s="96"/>
      <c r="J39" s="96"/>
      <c r="K39" s="96"/>
      <c r="L39" s="96"/>
      <c r="M39" s="96"/>
      <c r="N39" s="96"/>
      <c r="O39" s="83"/>
      <c r="P39" s="96"/>
      <c r="Q39" s="83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3">
        <f t="shared" si="2"/>
        <v>0</v>
      </c>
      <c r="AK39" s="3">
        <f t="shared" si="0"/>
        <v>0</v>
      </c>
      <c r="AL39" s="3">
        <f t="shared" si="1"/>
        <v>0</v>
      </c>
      <c r="AM39" s="30"/>
      <c r="AN39" s="30"/>
      <c r="AO39" s="30"/>
    </row>
    <row r="40" spans="1:44" s="1" customFormat="1" ht="30" customHeight="1">
      <c r="A40" s="115">
        <v>32</v>
      </c>
      <c r="B40" s="144" t="s">
        <v>758</v>
      </c>
      <c r="C40" s="144" t="s">
        <v>245</v>
      </c>
      <c r="D40" s="144" t="s">
        <v>81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83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31"/>
      <c r="AN40" s="91"/>
      <c r="AO40" s="32"/>
    </row>
    <row r="41" spans="1:44" s="1" customFormat="1" ht="30" customHeight="1">
      <c r="A41" s="115">
        <v>33</v>
      </c>
      <c r="B41" s="144" t="s">
        <v>759</v>
      </c>
      <c r="C41" s="144" t="s">
        <v>760</v>
      </c>
      <c r="D41" s="144" t="s">
        <v>115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3"/>
      <c r="AN41" s="33"/>
      <c r="AO41" s="33"/>
      <c r="AP41" s="189"/>
      <c r="AQ41" s="190"/>
    </row>
    <row r="42" spans="1:44" s="1" customFormat="1" ht="30" customHeight="1">
      <c r="A42" s="115">
        <v>34</v>
      </c>
      <c r="B42" s="144" t="s">
        <v>761</v>
      </c>
      <c r="C42" s="144" t="s">
        <v>762</v>
      </c>
      <c r="D42" s="144" t="s">
        <v>763</v>
      </c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83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3">
        <f t="shared" si="2"/>
        <v>0</v>
      </c>
      <c r="AK42" s="3">
        <f t="shared" si="0"/>
        <v>0</v>
      </c>
      <c r="AL42" s="3">
        <f t="shared" si="1"/>
        <v>0</v>
      </c>
      <c r="AM42" s="33"/>
      <c r="AN42" s="33"/>
      <c r="AO42" s="33"/>
      <c r="AP42" s="25"/>
      <c r="AQ42" s="25"/>
    </row>
    <row r="43" spans="1:44" s="1" customFormat="1" ht="30" customHeight="1">
      <c r="A43" s="115">
        <v>35</v>
      </c>
      <c r="B43" s="77"/>
      <c r="C43" s="78"/>
      <c r="D43" s="79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3">
        <f t="shared" si="2"/>
        <v>0</v>
      </c>
      <c r="AK43" s="3">
        <f t="shared" si="0"/>
        <v>0</v>
      </c>
      <c r="AL43" s="3">
        <f t="shared" si="1"/>
        <v>0</v>
      </c>
      <c r="AM43" s="33"/>
      <c r="AN43" s="33"/>
      <c r="AO43" s="33"/>
      <c r="AP43" s="25"/>
      <c r="AQ43" s="25"/>
    </row>
    <row r="44" spans="1:44" s="1" customFormat="1" ht="30" customHeight="1">
      <c r="A44" s="191" t="s">
        <v>16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41">
        <f>SUM(AJ9:AJ43)</f>
        <v>0</v>
      </c>
      <c r="AK44" s="41">
        <f>SUM(AK9:AK43)</f>
        <v>1</v>
      </c>
      <c r="AL44" s="41">
        <f>SUM(AL9:AL43)</f>
        <v>1</v>
      </c>
      <c r="AM44" s="33"/>
      <c r="AN44" s="33"/>
      <c r="AO44" s="33"/>
      <c r="AP44" s="25"/>
      <c r="AQ44" s="25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33"/>
      <c r="AN45" s="33"/>
      <c r="AO45" s="33"/>
      <c r="AP45" s="25"/>
      <c r="AQ45" s="25"/>
    </row>
    <row r="46" spans="1:44" s="1" customFormat="1" ht="30" customHeight="1">
      <c r="A46" s="192" t="s">
        <v>17</v>
      </c>
      <c r="B46" s="192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4"/>
      <c r="AJ46" s="29" t="s">
        <v>18</v>
      </c>
      <c r="AK46" s="29" t="s">
        <v>19</v>
      </c>
      <c r="AL46" s="29" t="s">
        <v>20</v>
      </c>
      <c r="AM46" s="30" t="s">
        <v>21</v>
      </c>
      <c r="AN46" s="30" t="s">
        <v>22</v>
      </c>
      <c r="AO46" s="30" t="s">
        <v>23</v>
      </c>
      <c r="AP46" s="25"/>
      <c r="AQ46" s="25"/>
    </row>
    <row r="47" spans="1:44" s="1" customFormat="1" ht="30" customHeight="1">
      <c r="A47" s="3" t="s">
        <v>5</v>
      </c>
      <c r="B47" s="40"/>
      <c r="C47" s="177" t="s">
        <v>7</v>
      </c>
      <c r="D47" s="178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24</v>
      </c>
      <c r="AK47" s="31" t="s">
        <v>25</v>
      </c>
      <c r="AL47" s="31" t="s">
        <v>26</v>
      </c>
      <c r="AM47" s="31" t="s">
        <v>27</v>
      </c>
      <c r="AN47" s="91" t="s">
        <v>28</v>
      </c>
      <c r="AO47" s="32" t="s">
        <v>29</v>
      </c>
      <c r="AP47" s="25"/>
      <c r="AQ47" s="25"/>
    </row>
    <row r="48" spans="1:44" s="1" customFormat="1" ht="30" customHeight="1">
      <c r="A48" s="3">
        <v>1</v>
      </c>
      <c r="B48" s="77"/>
      <c r="C48" s="116"/>
      <c r="D48" s="117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 t="shared" ref="AM48:AM68" si="6">COUNTIF(H55:AL55,"CT")</f>
        <v>0</v>
      </c>
      <c r="AN48" s="33">
        <f t="shared" ref="AN48:AN68" si="7">COUNTIF(I48:AM48,"HT")</f>
        <v>0</v>
      </c>
      <c r="AO48" s="33">
        <f t="shared" ref="AO48:AO68" si="8">COUNTIF(J48:AN48,"VK")</f>
        <v>0</v>
      </c>
      <c r="AP48" s="25"/>
      <c r="AQ48" s="25"/>
    </row>
    <row r="49" spans="1:43" s="1" customFormat="1" ht="30" customHeight="1">
      <c r="A49" s="3">
        <v>2</v>
      </c>
      <c r="B49" s="77"/>
      <c r="C49" s="116"/>
      <c r="D49" s="117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75" si="9">COUNTIF(E49:AI49,"BT")</f>
        <v>0</v>
      </c>
      <c r="AK49" s="33">
        <f t="shared" ref="AK49:AK75" si="10">COUNTIF(F49:AJ49,"D")</f>
        <v>0</v>
      </c>
      <c r="AL49" s="33">
        <f t="shared" ref="AL49:AL75" si="11">COUNTIF(G49:AK49,"ĐP")</f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3</v>
      </c>
      <c r="B50" s="77"/>
      <c r="C50" s="116"/>
      <c r="D50" s="11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9"/>
        <v>0</v>
      </c>
      <c r="AK50" s="33">
        <f t="shared" si="10"/>
        <v>0</v>
      </c>
      <c r="AL50" s="33">
        <f t="shared" si="11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4</v>
      </c>
      <c r="B51" s="77"/>
      <c r="C51" s="116"/>
      <c r="D51" s="117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5</v>
      </c>
      <c r="B52" s="77"/>
      <c r="C52" s="116"/>
      <c r="D52" s="117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6</v>
      </c>
      <c r="B53" s="77"/>
      <c r="C53" s="116"/>
      <c r="D53" s="117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3">
        <v>7</v>
      </c>
      <c r="B54" s="77"/>
      <c r="C54" s="116"/>
      <c r="D54" s="117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189"/>
      <c r="AQ54" s="190"/>
    </row>
    <row r="55" spans="1:43" s="1" customFormat="1" ht="30" customHeight="1">
      <c r="A55" s="3">
        <v>8</v>
      </c>
      <c r="B55" s="77"/>
      <c r="C55" s="116"/>
      <c r="D55" s="117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3">
        <v>9</v>
      </c>
      <c r="B56" s="77"/>
      <c r="C56" s="116"/>
      <c r="D56" s="117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3">
        <v>10</v>
      </c>
      <c r="B57" s="77"/>
      <c r="C57" s="116"/>
      <c r="D57" s="117"/>
      <c r="E57" s="90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3">
        <v>11</v>
      </c>
      <c r="B58" s="77"/>
      <c r="C58" s="116"/>
      <c r="D58" s="117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3">
        <v>12</v>
      </c>
      <c r="B59" s="77"/>
      <c r="C59" s="116"/>
      <c r="D59" s="117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3">
        <v>13</v>
      </c>
      <c r="B60" s="85"/>
      <c r="C60" s="119"/>
      <c r="D60" s="120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3">
        <v>14</v>
      </c>
      <c r="B61" s="77"/>
      <c r="C61" s="116"/>
      <c r="D61" s="117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3">
        <v>15</v>
      </c>
      <c r="B62" s="77"/>
      <c r="C62" s="116"/>
      <c r="D62" s="117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3">
        <v>16</v>
      </c>
      <c r="B63" s="80"/>
      <c r="C63" s="121"/>
      <c r="D63" s="122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3">
        <v>17</v>
      </c>
      <c r="B64" s="77"/>
      <c r="C64" s="116"/>
      <c r="D64" s="117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3">
        <v>18</v>
      </c>
      <c r="B65" s="80"/>
      <c r="C65" s="121"/>
      <c r="D65" s="122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3">
        <v>19</v>
      </c>
      <c r="B66" s="77"/>
      <c r="C66" s="116"/>
      <c r="D66" s="117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3">
        <v>20</v>
      </c>
      <c r="B67" s="80"/>
      <c r="C67" s="121"/>
      <c r="D67" s="122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3">
        <v>21</v>
      </c>
      <c r="B68" s="77"/>
      <c r="C68" s="116"/>
      <c r="D68" s="117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ht="51" customHeight="1">
      <c r="A69" s="3">
        <v>22</v>
      </c>
      <c r="B69" s="80"/>
      <c r="C69" s="81"/>
      <c r="D69" s="82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9"/>
        <v>0</v>
      </c>
      <c r="AK69" s="33">
        <f t="shared" si="10"/>
        <v>0</v>
      </c>
      <c r="AL69" s="33">
        <f t="shared" si="11"/>
        <v>0</v>
      </c>
      <c r="AM69" s="41">
        <f t="shared" ref="AJ69:AO76" si="12">SUM(AM41:AM68)</f>
        <v>0</v>
      </c>
      <c r="AN69" s="41">
        <f t="shared" si="12"/>
        <v>0</v>
      </c>
      <c r="AO69" s="41">
        <f t="shared" si="12"/>
        <v>0</v>
      </c>
    </row>
    <row r="70" spans="1:41" ht="15.75" customHeight="1">
      <c r="A70" s="3">
        <v>23</v>
      </c>
      <c r="B70" s="77"/>
      <c r="C70" s="78"/>
      <c r="D70" s="79"/>
      <c r="E70" s="90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9"/>
        <v>0</v>
      </c>
      <c r="AK70" s="33">
        <f t="shared" si="10"/>
        <v>0</v>
      </c>
      <c r="AL70" s="33">
        <f t="shared" si="11"/>
        <v>0</v>
      </c>
    </row>
    <row r="71" spans="1:41" ht="15.75" customHeight="1">
      <c r="A71" s="3">
        <v>24</v>
      </c>
      <c r="B71" s="80"/>
      <c r="C71" s="81"/>
      <c r="D71" s="82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9"/>
        <v>0</v>
      </c>
      <c r="AK71" s="33">
        <f t="shared" si="10"/>
        <v>0</v>
      </c>
      <c r="AL71" s="33">
        <f t="shared" si="11"/>
        <v>0</v>
      </c>
    </row>
    <row r="72" spans="1:41" ht="15.75" customHeight="1">
      <c r="A72" s="3">
        <v>25</v>
      </c>
      <c r="B72" s="77"/>
      <c r="C72" s="78"/>
      <c r="D72" s="7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9"/>
        <v>0</v>
      </c>
      <c r="AK72" s="33">
        <f t="shared" si="10"/>
        <v>0</v>
      </c>
      <c r="AL72" s="33">
        <f t="shared" si="11"/>
        <v>0</v>
      </c>
    </row>
    <row r="73" spans="1:41" ht="15.75" customHeight="1">
      <c r="A73" s="3">
        <v>26</v>
      </c>
      <c r="B73" s="77"/>
      <c r="C73" s="78"/>
      <c r="D73" s="7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9"/>
        <v>0</v>
      </c>
      <c r="AK73" s="33">
        <f t="shared" si="10"/>
        <v>0</v>
      </c>
      <c r="AL73" s="33">
        <f t="shared" si="11"/>
        <v>0</v>
      </c>
    </row>
    <row r="74" spans="1:41" ht="15.75" customHeight="1">
      <c r="A74" s="3">
        <v>27</v>
      </c>
      <c r="B74" s="80"/>
      <c r="C74" s="81"/>
      <c r="D74" s="82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9"/>
        <v>0</v>
      </c>
      <c r="AK74" s="33">
        <f t="shared" si="10"/>
        <v>0</v>
      </c>
      <c r="AL74" s="33">
        <f t="shared" si="11"/>
        <v>0</v>
      </c>
    </row>
    <row r="75" spans="1:41" ht="15.75" customHeight="1">
      <c r="A75" s="3">
        <v>28</v>
      </c>
      <c r="B75" s="77"/>
      <c r="C75" s="78"/>
      <c r="D75" s="7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9"/>
        <v>0</v>
      </c>
      <c r="AK75" s="33">
        <f t="shared" si="10"/>
        <v>0</v>
      </c>
      <c r="AL75" s="33">
        <f t="shared" si="11"/>
        <v>0</v>
      </c>
    </row>
    <row r="76" spans="1:41" ht="15.75" customHeight="1">
      <c r="A76" s="191" t="s">
        <v>16</v>
      </c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41">
        <f t="shared" si="12"/>
        <v>0</v>
      </c>
      <c r="AK76" s="41">
        <f t="shared" si="12"/>
        <v>0</v>
      </c>
      <c r="AL76" s="41">
        <f t="shared" si="12"/>
        <v>0</v>
      </c>
    </row>
    <row r="77" spans="1:41" ht="18.600000000000001">
      <c r="A77" s="27"/>
      <c r="B77" s="27"/>
      <c r="C77" s="181"/>
      <c r="D77" s="181"/>
      <c r="E77" s="35"/>
      <c r="H77" s="37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</row>
    <row r="78" spans="1:41" ht="18.600000000000001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8.600000000000001">
      <c r="C79" s="39"/>
      <c r="D79" s="35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8.600000000000001">
      <c r="C80" s="181"/>
      <c r="D80" s="181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8.600000000000001">
      <c r="C81" s="181"/>
      <c r="D81" s="181"/>
      <c r="E81" s="181"/>
      <c r="F81" s="181"/>
      <c r="G81" s="181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8.600000000000001">
      <c r="C82" s="181"/>
      <c r="D82" s="181"/>
      <c r="E82" s="181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8.600000000000001">
      <c r="C83" s="181"/>
      <c r="D83" s="181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</sheetData>
  <mergeCells count="20">
    <mergeCell ref="A1:P1"/>
    <mergeCell ref="Q1:AL1"/>
    <mergeCell ref="A2:P2"/>
    <mergeCell ref="Q2:AL2"/>
    <mergeCell ref="A4:AL4"/>
    <mergeCell ref="C83:D83"/>
    <mergeCell ref="C81:G81"/>
    <mergeCell ref="C47:D47"/>
    <mergeCell ref="A5:AL5"/>
    <mergeCell ref="AF6:AK6"/>
    <mergeCell ref="C8:D8"/>
    <mergeCell ref="C80:D80"/>
    <mergeCell ref="AM22:AN22"/>
    <mergeCell ref="A44:AI44"/>
    <mergeCell ref="A46:AI46"/>
    <mergeCell ref="C82:E82"/>
    <mergeCell ref="AP41:AQ41"/>
    <mergeCell ref="AP54:AQ54"/>
    <mergeCell ref="A76:AI76"/>
    <mergeCell ref="C77:D7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A5" zoomScale="55" zoomScaleNormal="55" workbookViewId="0">
      <selection activeCell="W13" sqref="W13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1.6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5" t="s">
        <v>129</v>
      </c>
      <c r="AG6" s="195"/>
      <c r="AH6" s="195"/>
      <c r="AI6" s="195"/>
      <c r="AJ6" s="195"/>
      <c r="AK6" s="195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80" t="s">
        <v>135</v>
      </c>
      <c r="C9" s="121" t="s">
        <v>136</v>
      </c>
      <c r="D9" s="122" t="s">
        <v>89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96"/>
      <c r="P9" s="96" t="s">
        <v>9</v>
      </c>
      <c r="Q9" s="96" t="s">
        <v>9</v>
      </c>
      <c r="R9" s="96" t="s">
        <v>9</v>
      </c>
      <c r="S9" s="96" t="s">
        <v>9</v>
      </c>
      <c r="T9" s="96" t="s">
        <v>9</v>
      </c>
      <c r="U9" s="96" t="s">
        <v>9</v>
      </c>
      <c r="V9" s="96"/>
      <c r="W9" s="96"/>
      <c r="X9" s="96"/>
      <c r="Y9" s="96"/>
      <c r="Z9" s="96"/>
      <c r="AA9" s="96"/>
      <c r="AB9" s="96"/>
      <c r="AC9" s="83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4" si="0">COUNTIF(E9:AI9,"P")+2*COUNTIF(F9:AJ9,"2P")</f>
        <v>6</v>
      </c>
      <c r="AL9" s="74">
        <f t="shared" ref="AL9:AL3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80" t="s">
        <v>137</v>
      </c>
      <c r="C10" s="121" t="s">
        <v>138</v>
      </c>
      <c r="D10" s="122" t="s">
        <v>65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83"/>
      <c r="AD10" s="96"/>
      <c r="AE10" s="96"/>
      <c r="AF10" s="96"/>
      <c r="AG10" s="96"/>
      <c r="AH10" s="96"/>
      <c r="AI10" s="96"/>
      <c r="AJ10" s="74">
        <f t="shared" ref="AJ10:AJ34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80" t="s">
        <v>390</v>
      </c>
      <c r="C11" s="121" t="s">
        <v>391</v>
      </c>
      <c r="D11" s="122" t="s">
        <v>48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83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80" t="s">
        <v>139</v>
      </c>
      <c r="C12" s="121" t="s">
        <v>140</v>
      </c>
      <c r="D12" s="122" t="s">
        <v>71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83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80" t="s">
        <v>141</v>
      </c>
      <c r="C13" s="121" t="s">
        <v>142</v>
      </c>
      <c r="D13" s="122" t="s">
        <v>67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 t="s">
        <v>8</v>
      </c>
      <c r="R13" s="96" t="s">
        <v>8</v>
      </c>
      <c r="S13" s="96"/>
      <c r="T13" s="96"/>
      <c r="U13" s="96"/>
      <c r="V13" s="96"/>
      <c r="W13" s="96" t="s">
        <v>9</v>
      </c>
      <c r="X13" s="96"/>
      <c r="Y13" s="96"/>
      <c r="Z13" s="96"/>
      <c r="AA13" s="96"/>
      <c r="AB13" s="96"/>
      <c r="AC13" s="83"/>
      <c r="AD13" s="96"/>
      <c r="AE13" s="96"/>
      <c r="AF13" s="96"/>
      <c r="AG13" s="96"/>
      <c r="AH13" s="96"/>
      <c r="AI13" s="96"/>
      <c r="AJ13" s="74">
        <f t="shared" si="2"/>
        <v>2</v>
      </c>
      <c r="AK13" s="74">
        <f t="shared" si="0"/>
        <v>1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23" t="s">
        <v>143</v>
      </c>
      <c r="C14" s="124" t="s">
        <v>144</v>
      </c>
      <c r="D14" s="125" t="s">
        <v>30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83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80" t="s">
        <v>145</v>
      </c>
      <c r="C15" s="121" t="s">
        <v>126</v>
      </c>
      <c r="D15" s="122" t="s">
        <v>112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83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80" t="s">
        <v>146</v>
      </c>
      <c r="C16" s="121" t="s">
        <v>147</v>
      </c>
      <c r="D16" s="122" t="s">
        <v>148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83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93" customFormat="1" ht="30" customHeight="1">
      <c r="A17" s="77">
        <v>9</v>
      </c>
      <c r="B17" s="80" t="s">
        <v>392</v>
      </c>
      <c r="C17" s="121" t="s">
        <v>393</v>
      </c>
      <c r="D17" s="122" t="s">
        <v>152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 t="s">
        <v>9</v>
      </c>
      <c r="V17" s="103"/>
      <c r="W17" s="103"/>
      <c r="X17" s="103"/>
      <c r="Y17" s="103"/>
      <c r="Z17" s="103"/>
      <c r="AA17" s="103"/>
      <c r="AB17" s="103"/>
      <c r="AC17" s="83"/>
      <c r="AD17" s="103"/>
      <c r="AE17" s="103"/>
      <c r="AF17" s="103"/>
      <c r="AG17" s="103"/>
      <c r="AH17" s="103"/>
      <c r="AI17" s="103"/>
      <c r="AJ17" s="44">
        <f t="shared" si="2"/>
        <v>0</v>
      </c>
      <c r="AK17" s="44">
        <f t="shared" si="0"/>
        <v>1</v>
      </c>
      <c r="AL17" s="44">
        <f t="shared" si="1"/>
        <v>0</v>
      </c>
      <c r="AM17" s="92"/>
      <c r="AN17" s="92"/>
      <c r="AO17" s="92"/>
    </row>
    <row r="18" spans="1:41" s="1" customFormat="1" ht="30" customHeight="1">
      <c r="A18" s="77">
        <v>10</v>
      </c>
      <c r="B18" s="80" t="s">
        <v>150</v>
      </c>
      <c r="C18" s="121" t="s">
        <v>151</v>
      </c>
      <c r="D18" s="122" t="s">
        <v>152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83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80" t="s">
        <v>153</v>
      </c>
      <c r="C19" s="121" t="s">
        <v>154</v>
      </c>
      <c r="D19" s="122" t="s">
        <v>152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83"/>
      <c r="AD19" s="96"/>
      <c r="AE19" s="96"/>
      <c r="AF19" s="96"/>
      <c r="AG19" s="96"/>
      <c r="AH19" s="96"/>
      <c r="AI19" s="96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80" t="s">
        <v>155</v>
      </c>
      <c r="C20" s="121" t="s">
        <v>37</v>
      </c>
      <c r="D20" s="122" t="s">
        <v>44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 t="s">
        <v>8</v>
      </c>
      <c r="R20" s="96" t="s">
        <v>8</v>
      </c>
      <c r="S20" s="96"/>
      <c r="T20" s="96"/>
      <c r="U20" s="96" t="s">
        <v>8</v>
      </c>
      <c r="V20" s="96"/>
      <c r="W20" s="96"/>
      <c r="X20" s="96"/>
      <c r="Y20" s="96"/>
      <c r="Z20" s="96"/>
      <c r="AA20" s="96"/>
      <c r="AB20" s="96"/>
      <c r="AC20" s="83"/>
      <c r="AD20" s="96"/>
      <c r="AE20" s="96"/>
      <c r="AF20" s="96"/>
      <c r="AG20" s="96"/>
      <c r="AH20" s="96"/>
      <c r="AI20" s="96"/>
      <c r="AJ20" s="74">
        <f t="shared" si="2"/>
        <v>3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80" t="s">
        <v>156</v>
      </c>
      <c r="C21" s="121" t="s">
        <v>42</v>
      </c>
      <c r="D21" s="122" t="s">
        <v>44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83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80" t="s">
        <v>157</v>
      </c>
      <c r="C22" s="121" t="s">
        <v>70</v>
      </c>
      <c r="D22" s="122" t="s">
        <v>69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83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189"/>
      <c r="AN22" s="190"/>
      <c r="AO22" s="25"/>
    </row>
    <row r="23" spans="1:41" s="1" customFormat="1" ht="30" customHeight="1">
      <c r="A23" s="77">
        <v>15</v>
      </c>
      <c r="B23" s="80" t="s">
        <v>158</v>
      </c>
      <c r="C23" s="121" t="s">
        <v>159</v>
      </c>
      <c r="D23" s="122" t="s">
        <v>45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 t="s">
        <v>10</v>
      </c>
      <c r="U23" s="96" t="s">
        <v>9</v>
      </c>
      <c r="V23" s="96"/>
      <c r="W23" s="96"/>
      <c r="X23" s="96"/>
      <c r="Y23" s="96"/>
      <c r="Z23" s="96"/>
      <c r="AA23" s="96"/>
      <c r="AB23" s="96"/>
      <c r="AC23" s="83"/>
      <c r="AD23" s="96"/>
      <c r="AE23" s="96"/>
      <c r="AF23" s="96"/>
      <c r="AG23" s="96"/>
      <c r="AH23" s="96"/>
      <c r="AI23" s="96"/>
      <c r="AJ23" s="74">
        <f t="shared" si="2"/>
        <v>0</v>
      </c>
      <c r="AK23" s="74">
        <f t="shared" si="0"/>
        <v>1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80" t="s">
        <v>160</v>
      </c>
      <c r="C24" s="121" t="s">
        <v>161</v>
      </c>
      <c r="D24" s="122" t="s">
        <v>55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83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80" t="s">
        <v>162</v>
      </c>
      <c r="C25" s="121" t="s">
        <v>163</v>
      </c>
      <c r="D25" s="122" t="s">
        <v>55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 t="s">
        <v>8</v>
      </c>
      <c r="R25" s="96" t="s">
        <v>9</v>
      </c>
      <c r="S25" s="96"/>
      <c r="T25" s="96" t="s">
        <v>8</v>
      </c>
      <c r="U25" s="96" t="s">
        <v>8</v>
      </c>
      <c r="V25" s="96"/>
      <c r="W25" s="96"/>
      <c r="X25" s="96"/>
      <c r="Y25" s="96"/>
      <c r="Z25" s="96"/>
      <c r="AA25" s="96"/>
      <c r="AB25" s="96"/>
      <c r="AC25" s="83"/>
      <c r="AD25" s="96"/>
      <c r="AE25" s="96"/>
      <c r="AF25" s="96"/>
      <c r="AG25" s="96"/>
      <c r="AH25" s="96"/>
      <c r="AI25" s="96"/>
      <c r="AJ25" s="74">
        <f t="shared" si="2"/>
        <v>3</v>
      </c>
      <c r="AK25" s="74">
        <f t="shared" si="0"/>
        <v>1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80" t="s">
        <v>164</v>
      </c>
      <c r="C26" s="121" t="s">
        <v>165</v>
      </c>
      <c r="D26" s="122" t="s">
        <v>33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83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80" t="s">
        <v>167</v>
      </c>
      <c r="C27" s="121" t="s">
        <v>168</v>
      </c>
      <c r="D27" s="122" t="s">
        <v>166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83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80" t="s">
        <v>169</v>
      </c>
      <c r="C28" s="121" t="s">
        <v>170</v>
      </c>
      <c r="D28" s="122" t="s">
        <v>110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83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23" t="s">
        <v>171</v>
      </c>
      <c r="C29" s="124" t="s">
        <v>172</v>
      </c>
      <c r="D29" s="125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83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80" t="s">
        <v>173</v>
      </c>
      <c r="C30" s="121" t="s">
        <v>174</v>
      </c>
      <c r="D30" s="122" t="s">
        <v>56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83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80" t="s">
        <v>175</v>
      </c>
      <c r="C31" s="121" t="s">
        <v>176</v>
      </c>
      <c r="D31" s="122" t="s">
        <v>78</v>
      </c>
      <c r="E31" s="94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 t="s">
        <v>8</v>
      </c>
      <c r="U31" s="96" t="s">
        <v>8</v>
      </c>
      <c r="V31" s="96"/>
      <c r="W31" s="96"/>
      <c r="X31" s="96"/>
      <c r="Y31" s="96"/>
      <c r="Z31" s="96"/>
      <c r="AA31" s="96"/>
      <c r="AB31" s="96"/>
      <c r="AC31" s="83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80" t="s">
        <v>177</v>
      </c>
      <c r="C32" s="121" t="s">
        <v>70</v>
      </c>
      <c r="D32" s="122" t="s">
        <v>59</v>
      </c>
      <c r="E32" s="9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83"/>
      <c r="AD32" s="96"/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80" t="s">
        <v>178</v>
      </c>
      <c r="C33" s="121" t="s">
        <v>179</v>
      </c>
      <c r="D33" s="122" t="s">
        <v>38</v>
      </c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 t="s">
        <v>8</v>
      </c>
      <c r="S33" s="96"/>
      <c r="T33" s="96" t="s">
        <v>8</v>
      </c>
      <c r="U33" s="96" t="s">
        <v>8</v>
      </c>
      <c r="V33" s="96"/>
      <c r="W33" s="96"/>
      <c r="X33" s="96"/>
      <c r="Y33" s="96"/>
      <c r="Z33" s="96"/>
      <c r="AA33" s="96"/>
      <c r="AB33" s="96"/>
      <c r="AC33" s="83"/>
      <c r="AD33" s="96"/>
      <c r="AE33" s="96"/>
      <c r="AF33" s="96"/>
      <c r="AG33" s="96"/>
      <c r="AH33" s="96"/>
      <c r="AI33" s="96"/>
      <c r="AJ33" s="74">
        <f t="shared" si="2"/>
        <v>3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80" t="s">
        <v>180</v>
      </c>
      <c r="C34" s="121" t="s">
        <v>120</v>
      </c>
      <c r="D34" s="122" t="s">
        <v>93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83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48" customHeight="1">
      <c r="A35" s="191" t="s">
        <v>16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76">
        <f>SUM(AJ9:AJ34)</f>
        <v>13</v>
      </c>
      <c r="AK35" s="76">
        <f>SUM(AK9:AK34)</f>
        <v>10</v>
      </c>
      <c r="AL35" s="76">
        <f>SUM(AL9:AL34)</f>
        <v>1</v>
      </c>
      <c r="AM35" s="28"/>
      <c r="AN35" s="27"/>
      <c r="AO35" s="27"/>
      <c r="AP35" s="35"/>
      <c r="AQ35"/>
      <c r="AR35"/>
    </row>
    <row r="36" spans="1:44" s="1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1"/>
      <c r="AK36" s="11"/>
      <c r="AL36" s="11"/>
      <c r="AM36" s="28"/>
      <c r="AN36" s="25"/>
      <c r="AO36" s="25"/>
    </row>
    <row r="37" spans="1:44" s="1" customFormat="1" ht="41.25" customHeight="1">
      <c r="A37" s="192" t="s">
        <v>17</v>
      </c>
      <c r="B37" s="192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4"/>
      <c r="AJ37" s="29" t="s">
        <v>18</v>
      </c>
      <c r="AK37" s="29" t="s">
        <v>19</v>
      </c>
      <c r="AL37" s="29" t="s">
        <v>20</v>
      </c>
      <c r="AM37" s="30" t="s">
        <v>21</v>
      </c>
      <c r="AN37" s="30" t="s">
        <v>22</v>
      </c>
      <c r="AO37" s="30" t="s">
        <v>23</v>
      </c>
    </row>
    <row r="38" spans="1:44" s="1" customFormat="1" ht="30" customHeight="1">
      <c r="A38" s="74" t="s">
        <v>5</v>
      </c>
      <c r="B38" s="73"/>
      <c r="C38" s="177" t="s">
        <v>7</v>
      </c>
      <c r="D38" s="178"/>
      <c r="E38" s="4">
        <v>1</v>
      </c>
      <c r="F38" s="4">
        <v>2</v>
      </c>
      <c r="G38" s="4">
        <v>3</v>
      </c>
      <c r="H38" s="4">
        <v>4</v>
      </c>
      <c r="I38" s="4">
        <v>5</v>
      </c>
      <c r="J38" s="4">
        <v>6</v>
      </c>
      <c r="K38" s="4">
        <v>7</v>
      </c>
      <c r="L38" s="4">
        <v>8</v>
      </c>
      <c r="M38" s="4">
        <v>9</v>
      </c>
      <c r="N38" s="4">
        <v>10</v>
      </c>
      <c r="O38" s="4">
        <v>11</v>
      </c>
      <c r="P38" s="4">
        <v>12</v>
      </c>
      <c r="Q38" s="4">
        <v>13</v>
      </c>
      <c r="R38" s="4">
        <v>14</v>
      </c>
      <c r="S38" s="4">
        <v>15</v>
      </c>
      <c r="T38" s="4">
        <v>16</v>
      </c>
      <c r="U38" s="4">
        <v>17</v>
      </c>
      <c r="V38" s="4">
        <v>18</v>
      </c>
      <c r="W38" s="4">
        <v>19</v>
      </c>
      <c r="X38" s="4">
        <v>20</v>
      </c>
      <c r="Y38" s="4">
        <v>21</v>
      </c>
      <c r="Z38" s="4">
        <v>22</v>
      </c>
      <c r="AA38" s="4">
        <v>23</v>
      </c>
      <c r="AB38" s="4">
        <v>24</v>
      </c>
      <c r="AC38" s="4">
        <v>25</v>
      </c>
      <c r="AD38" s="4">
        <v>26</v>
      </c>
      <c r="AE38" s="4">
        <v>27</v>
      </c>
      <c r="AF38" s="4">
        <v>28</v>
      </c>
      <c r="AG38" s="4">
        <v>29</v>
      </c>
      <c r="AH38" s="4">
        <v>30</v>
      </c>
      <c r="AI38" s="4">
        <v>31</v>
      </c>
      <c r="AJ38" s="31" t="s">
        <v>24</v>
      </c>
      <c r="AK38" s="31" t="s">
        <v>25</v>
      </c>
      <c r="AL38" s="31" t="s">
        <v>26</v>
      </c>
      <c r="AM38" s="31" t="s">
        <v>27</v>
      </c>
      <c r="AN38" s="32" t="s">
        <v>28</v>
      </c>
      <c r="AO38" s="32" t="s">
        <v>29</v>
      </c>
    </row>
    <row r="39" spans="1:44" s="1" customFormat="1" ht="30" customHeight="1">
      <c r="A39" s="77">
        <v>1</v>
      </c>
      <c r="B39" s="80" t="s">
        <v>135</v>
      </c>
      <c r="C39" s="121" t="s">
        <v>136</v>
      </c>
      <c r="D39" s="122" t="s">
        <v>89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3">
        <f>COUNTIF(E39:AI39,"BT")</f>
        <v>0</v>
      </c>
      <c r="AK39" s="33">
        <f>COUNTIF(F39:AJ39,"D")</f>
        <v>0</v>
      </c>
      <c r="AL39" s="33">
        <f>COUNTIF(G39:AK39,"ĐP")</f>
        <v>0</v>
      </c>
      <c r="AM39" s="33">
        <f>COUNTIF(H39:AL39,"CT")</f>
        <v>0</v>
      </c>
      <c r="AN39" s="33">
        <f>COUNTIF(I39:AM39,"HT")</f>
        <v>0</v>
      </c>
      <c r="AO39" s="33">
        <f>COUNTIF(J39:AN39,"VK")</f>
        <v>0</v>
      </c>
      <c r="AP39" s="189"/>
      <c r="AQ39" s="190"/>
    </row>
    <row r="40" spans="1:44" s="1" customFormat="1" ht="30" customHeight="1">
      <c r="A40" s="77">
        <v>2</v>
      </c>
      <c r="B40" s="80" t="s">
        <v>137</v>
      </c>
      <c r="C40" s="121" t="s">
        <v>138</v>
      </c>
      <c r="D40" s="122" t="s">
        <v>65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33">
        <f t="shared" ref="AJ40:AJ64" si="3">COUNTIF(E40:AI40,"BT")</f>
        <v>0</v>
      </c>
      <c r="AK40" s="33">
        <f t="shared" ref="AK40:AK64" si="4">COUNTIF(F40:AJ40,"D")</f>
        <v>0</v>
      </c>
      <c r="AL40" s="33">
        <f t="shared" ref="AL40:AL64" si="5">COUNTIF(G40:AK40,"ĐP")</f>
        <v>0</v>
      </c>
      <c r="AM40" s="33">
        <f t="shared" ref="AM40:AM64" si="6">COUNTIF(H40:AL40,"CT")</f>
        <v>0</v>
      </c>
      <c r="AN40" s="33">
        <f t="shared" ref="AN40:AN64" si="7">COUNTIF(I40:AM40,"HT")</f>
        <v>0</v>
      </c>
      <c r="AO40" s="33">
        <f t="shared" ref="AO40:AO64" si="8">COUNTIF(J40:AN40,"VK")</f>
        <v>0</v>
      </c>
      <c r="AP40" s="25"/>
      <c r="AQ40" s="25"/>
    </row>
    <row r="41" spans="1:44" s="1" customFormat="1" ht="30" customHeight="1">
      <c r="A41" s="77">
        <v>3</v>
      </c>
      <c r="B41" s="80" t="s">
        <v>390</v>
      </c>
      <c r="C41" s="121" t="s">
        <v>391</v>
      </c>
      <c r="D41" s="122" t="s">
        <v>48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25"/>
      <c r="AQ41" s="25"/>
    </row>
    <row r="42" spans="1:44" s="1" customFormat="1" ht="30" customHeight="1">
      <c r="A42" s="77">
        <v>4</v>
      </c>
      <c r="B42" s="80" t="s">
        <v>139</v>
      </c>
      <c r="C42" s="121" t="s">
        <v>140</v>
      </c>
      <c r="D42" s="122" t="s">
        <v>71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25"/>
      <c r="AQ42" s="25"/>
    </row>
    <row r="43" spans="1:44" s="1" customFormat="1" ht="30" customHeight="1">
      <c r="A43" s="77">
        <v>5</v>
      </c>
      <c r="B43" s="80" t="s">
        <v>141</v>
      </c>
      <c r="C43" s="121" t="s">
        <v>142</v>
      </c>
      <c r="D43" s="122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6</v>
      </c>
      <c r="B44" s="123" t="s">
        <v>143</v>
      </c>
      <c r="C44" s="124" t="s">
        <v>144</v>
      </c>
      <c r="D44" s="125" t="s">
        <v>30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7</v>
      </c>
      <c r="B45" s="80" t="s">
        <v>145</v>
      </c>
      <c r="C45" s="121" t="s">
        <v>126</v>
      </c>
      <c r="D45" s="122" t="s">
        <v>112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8</v>
      </c>
      <c r="B46" s="80" t="s">
        <v>146</v>
      </c>
      <c r="C46" s="121" t="s">
        <v>147</v>
      </c>
      <c r="D46" s="122" t="s">
        <v>148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9</v>
      </c>
      <c r="B47" s="80" t="s">
        <v>392</v>
      </c>
      <c r="C47" s="121" t="s">
        <v>393</v>
      </c>
      <c r="D47" s="122" t="s">
        <v>152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10</v>
      </c>
      <c r="B48" s="80" t="s">
        <v>150</v>
      </c>
      <c r="C48" s="121" t="s">
        <v>151</v>
      </c>
      <c r="D48" s="122" t="s">
        <v>152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11</v>
      </c>
      <c r="B49" s="80" t="s">
        <v>153</v>
      </c>
      <c r="C49" s="121" t="s">
        <v>154</v>
      </c>
      <c r="D49" s="122" t="s">
        <v>152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12</v>
      </c>
      <c r="B50" s="80" t="s">
        <v>155</v>
      </c>
      <c r="C50" s="121" t="s">
        <v>37</v>
      </c>
      <c r="D50" s="122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13</v>
      </c>
      <c r="B51" s="80" t="s">
        <v>156</v>
      </c>
      <c r="C51" s="121" t="s">
        <v>42</v>
      </c>
      <c r="D51" s="122" t="s">
        <v>44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14</v>
      </c>
      <c r="B52" s="80" t="s">
        <v>157</v>
      </c>
      <c r="C52" s="121" t="s">
        <v>70</v>
      </c>
      <c r="D52" s="122" t="s">
        <v>69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189"/>
      <c r="AQ52" s="190"/>
    </row>
    <row r="53" spans="1:43" s="1" customFormat="1" ht="30" customHeight="1">
      <c r="A53" s="77">
        <v>15</v>
      </c>
      <c r="B53" s="80" t="s">
        <v>158</v>
      </c>
      <c r="C53" s="121" t="s">
        <v>159</v>
      </c>
      <c r="D53" s="122" t="s">
        <v>45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1" customFormat="1" ht="30" customHeight="1">
      <c r="A54" s="77">
        <v>16</v>
      </c>
      <c r="B54" s="80" t="s">
        <v>160</v>
      </c>
      <c r="C54" s="121" t="s">
        <v>161</v>
      </c>
      <c r="D54" s="122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77">
        <v>17</v>
      </c>
      <c r="B55" s="80" t="s">
        <v>162</v>
      </c>
      <c r="C55" s="121" t="s">
        <v>163</v>
      </c>
      <c r="D55" s="122" t="s">
        <v>55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18</v>
      </c>
      <c r="B56" s="80" t="s">
        <v>164</v>
      </c>
      <c r="C56" s="121" t="s">
        <v>165</v>
      </c>
      <c r="D56" s="122" t="s">
        <v>33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19</v>
      </c>
      <c r="B57" s="80" t="s">
        <v>167</v>
      </c>
      <c r="C57" s="121" t="s">
        <v>168</v>
      </c>
      <c r="D57" s="122" t="s">
        <v>166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20</v>
      </c>
      <c r="B58" s="80" t="s">
        <v>169</v>
      </c>
      <c r="C58" s="121" t="s">
        <v>170</v>
      </c>
      <c r="D58" s="122" t="s">
        <v>110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21</v>
      </c>
      <c r="B59" s="123" t="s">
        <v>171</v>
      </c>
      <c r="C59" s="124" t="s">
        <v>172</v>
      </c>
      <c r="D59" s="125" t="s">
        <v>91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22</v>
      </c>
      <c r="B60" s="80" t="s">
        <v>173</v>
      </c>
      <c r="C60" s="121" t="s">
        <v>174</v>
      </c>
      <c r="D60" s="122" t="s">
        <v>56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23</v>
      </c>
      <c r="B61" s="80" t="s">
        <v>175</v>
      </c>
      <c r="C61" s="121" t="s">
        <v>176</v>
      </c>
      <c r="D61" s="122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24</v>
      </c>
      <c r="B62" s="80" t="s">
        <v>177</v>
      </c>
      <c r="C62" s="121" t="s">
        <v>70</v>
      </c>
      <c r="D62" s="122" t="s">
        <v>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25</v>
      </c>
      <c r="B63" s="80" t="s">
        <v>178</v>
      </c>
      <c r="C63" s="121" t="s">
        <v>179</v>
      </c>
      <c r="D63" s="122" t="s">
        <v>38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26</v>
      </c>
      <c r="B64" s="80" t="s">
        <v>180</v>
      </c>
      <c r="C64" s="121" t="s">
        <v>120</v>
      </c>
      <c r="D64" s="122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ht="51" customHeight="1">
      <c r="A65" s="191" t="s">
        <v>16</v>
      </c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27"/>
      <c r="B66" s="27"/>
      <c r="C66" s="181"/>
      <c r="D66" s="181"/>
      <c r="E66" s="35"/>
      <c r="H66" s="37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</row>
    <row r="67" spans="1:41" ht="15.75" customHeight="1">
      <c r="C67" s="72"/>
      <c r="D67" s="35"/>
      <c r="E67" s="35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</row>
    <row r="68" spans="1:41" ht="15.75" customHeight="1">
      <c r="C68" s="72"/>
      <c r="D68" s="35"/>
      <c r="E68" s="35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</row>
    <row r="69" spans="1:41" ht="15.75" customHeight="1">
      <c r="C69" s="181"/>
      <c r="D69" s="181"/>
      <c r="E69" s="35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</row>
    <row r="70" spans="1:41" ht="15.75" customHeight="1">
      <c r="C70" s="181"/>
      <c r="D70" s="181"/>
      <c r="E70" s="181"/>
      <c r="F70" s="181"/>
      <c r="G70" s="181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181"/>
      <c r="D71" s="181"/>
      <c r="E71" s="181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181"/>
      <c r="D72" s="181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X15" sqref="X15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3.1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5" t="s">
        <v>130</v>
      </c>
      <c r="AG6" s="195"/>
      <c r="AH6" s="195"/>
      <c r="AI6" s="195"/>
      <c r="AJ6" s="195"/>
      <c r="AK6" s="195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02" t="s">
        <v>400</v>
      </c>
      <c r="C9" s="126" t="s">
        <v>401</v>
      </c>
      <c r="D9" s="127" t="s">
        <v>89</v>
      </c>
      <c r="E9" s="94"/>
      <c r="F9" s="96"/>
      <c r="G9" s="96"/>
      <c r="H9" s="96"/>
      <c r="I9" s="96"/>
      <c r="J9" s="96"/>
      <c r="K9" s="83"/>
      <c r="L9" s="96"/>
      <c r="M9" s="96"/>
      <c r="N9" s="83"/>
      <c r="O9" s="142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6" si="0">COUNTIF(E9:AI9,"P")+2*COUNTIF(F9:AJ9,"2P")</f>
        <v>0</v>
      </c>
      <c r="AL9" s="74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02" t="s">
        <v>402</v>
      </c>
      <c r="C10" s="126" t="s">
        <v>403</v>
      </c>
      <c r="D10" s="127" t="s">
        <v>65</v>
      </c>
      <c r="E10" s="94"/>
      <c r="F10" s="96"/>
      <c r="G10" s="96"/>
      <c r="H10" s="96"/>
      <c r="I10" s="96"/>
      <c r="J10" s="96"/>
      <c r="K10" s="83"/>
      <c r="L10" s="96"/>
      <c r="M10" s="96"/>
      <c r="N10" s="83"/>
      <c r="O10" s="142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6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02" t="s">
        <v>404</v>
      </c>
      <c r="C11" s="126" t="s">
        <v>405</v>
      </c>
      <c r="D11" s="127" t="s">
        <v>61</v>
      </c>
      <c r="E11" s="94"/>
      <c r="F11" s="96"/>
      <c r="G11" s="96"/>
      <c r="H11" s="96"/>
      <c r="I11" s="96"/>
      <c r="J11" s="96"/>
      <c r="K11" s="83"/>
      <c r="L11" s="96"/>
      <c r="M11" s="96"/>
      <c r="N11" s="83"/>
      <c r="O11" s="142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02" t="s">
        <v>406</v>
      </c>
      <c r="C12" s="126" t="s">
        <v>99</v>
      </c>
      <c r="D12" s="127" t="s">
        <v>61</v>
      </c>
      <c r="E12" s="94"/>
      <c r="F12" s="96"/>
      <c r="G12" s="96"/>
      <c r="H12" s="96"/>
      <c r="I12" s="96"/>
      <c r="J12" s="96"/>
      <c r="K12" s="83"/>
      <c r="L12" s="96"/>
      <c r="M12" s="96"/>
      <c r="N12" s="83"/>
      <c r="O12" s="142"/>
      <c r="P12" s="96"/>
      <c r="Q12" s="96"/>
      <c r="R12" s="96"/>
      <c r="S12" s="96" t="s">
        <v>8</v>
      </c>
      <c r="T12" s="96"/>
      <c r="U12" s="96" t="s">
        <v>8</v>
      </c>
      <c r="V12" s="96"/>
      <c r="W12" s="96" t="s">
        <v>8</v>
      </c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3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02" t="s">
        <v>407</v>
      </c>
      <c r="C13" s="126" t="s">
        <v>111</v>
      </c>
      <c r="D13" s="127" t="s">
        <v>408</v>
      </c>
      <c r="E13" s="94"/>
      <c r="F13" s="96"/>
      <c r="G13" s="96"/>
      <c r="H13" s="96"/>
      <c r="I13" s="96"/>
      <c r="J13" s="96"/>
      <c r="K13" s="83"/>
      <c r="L13" s="96"/>
      <c r="M13" s="96"/>
      <c r="N13" s="83"/>
      <c r="O13" s="142"/>
      <c r="P13" s="96"/>
      <c r="Q13" s="96"/>
      <c r="R13" s="96"/>
      <c r="S13" s="96"/>
      <c r="T13" s="96" t="s">
        <v>8</v>
      </c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1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02" t="s">
        <v>409</v>
      </c>
      <c r="C14" s="126" t="s">
        <v>410</v>
      </c>
      <c r="D14" s="127" t="s">
        <v>49</v>
      </c>
      <c r="E14" s="94"/>
      <c r="F14" s="96"/>
      <c r="G14" s="96"/>
      <c r="H14" s="96"/>
      <c r="I14" s="96"/>
      <c r="J14" s="96"/>
      <c r="K14" s="83"/>
      <c r="L14" s="96"/>
      <c r="M14" s="96"/>
      <c r="N14" s="83"/>
      <c r="O14" s="142"/>
      <c r="P14" s="96"/>
      <c r="Q14" s="96"/>
      <c r="R14" s="96"/>
      <c r="S14" s="96"/>
      <c r="T14" s="96"/>
      <c r="U14" s="96" t="s">
        <v>8</v>
      </c>
      <c r="V14" s="96"/>
      <c r="W14" s="96"/>
      <c r="X14" s="96" t="s">
        <v>8</v>
      </c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2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02" t="s">
        <v>411</v>
      </c>
      <c r="C15" s="126" t="s">
        <v>412</v>
      </c>
      <c r="D15" s="127" t="s">
        <v>67</v>
      </c>
      <c r="E15" s="94"/>
      <c r="F15" s="96"/>
      <c r="G15" s="96"/>
      <c r="H15" s="96"/>
      <c r="I15" s="96"/>
      <c r="J15" s="96"/>
      <c r="K15" s="83"/>
      <c r="L15" s="96"/>
      <c r="M15" s="96"/>
      <c r="N15" s="83"/>
      <c r="O15" s="142"/>
      <c r="P15" s="96"/>
      <c r="Q15" s="96"/>
      <c r="R15" s="96" t="s">
        <v>8</v>
      </c>
      <c r="S15" s="96"/>
      <c r="T15" s="96"/>
      <c r="U15" s="96" t="s">
        <v>8</v>
      </c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2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02" t="s">
        <v>413</v>
      </c>
      <c r="C16" s="126" t="s">
        <v>414</v>
      </c>
      <c r="D16" s="127" t="s">
        <v>181</v>
      </c>
      <c r="E16" s="94"/>
      <c r="F16" s="96"/>
      <c r="G16" s="96"/>
      <c r="H16" s="96"/>
      <c r="I16" s="96"/>
      <c r="J16" s="96"/>
      <c r="K16" s="83"/>
      <c r="L16" s="96"/>
      <c r="M16" s="96"/>
      <c r="N16" s="83"/>
      <c r="O16" s="142"/>
      <c r="P16" s="96"/>
      <c r="Q16" s="96"/>
      <c r="R16" s="96"/>
      <c r="S16" s="96"/>
      <c r="T16" s="96" t="s">
        <v>8</v>
      </c>
      <c r="U16" s="96" t="s">
        <v>8</v>
      </c>
      <c r="V16" s="96"/>
      <c r="W16" s="96" t="s">
        <v>8</v>
      </c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3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02" t="s">
        <v>415</v>
      </c>
      <c r="C17" s="126" t="s">
        <v>416</v>
      </c>
      <c r="D17" s="127" t="s">
        <v>30</v>
      </c>
      <c r="E17" s="94"/>
      <c r="F17" s="96"/>
      <c r="G17" s="96"/>
      <c r="H17" s="96"/>
      <c r="I17" s="96"/>
      <c r="J17" s="96"/>
      <c r="K17" s="83"/>
      <c r="L17" s="96"/>
      <c r="M17" s="96"/>
      <c r="N17" s="83"/>
      <c r="O17" s="142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02" t="s">
        <v>417</v>
      </c>
      <c r="C18" s="126" t="s">
        <v>418</v>
      </c>
      <c r="D18" s="127" t="s">
        <v>30</v>
      </c>
      <c r="E18" s="94"/>
      <c r="F18" s="96"/>
      <c r="G18" s="96"/>
      <c r="H18" s="96"/>
      <c r="I18" s="96"/>
      <c r="J18" s="96"/>
      <c r="K18" s="83"/>
      <c r="L18" s="96"/>
      <c r="M18" s="96"/>
      <c r="N18" s="83"/>
      <c r="O18" s="142"/>
      <c r="P18" s="96" t="s">
        <v>8</v>
      </c>
      <c r="Q18" s="96"/>
      <c r="R18" s="96"/>
      <c r="S18" s="96"/>
      <c r="T18" s="96" t="s">
        <v>8</v>
      </c>
      <c r="U18" s="96" t="s">
        <v>8</v>
      </c>
      <c r="V18" s="96"/>
      <c r="W18" s="96" t="s">
        <v>8</v>
      </c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4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02" t="s">
        <v>419</v>
      </c>
      <c r="C19" s="126" t="s">
        <v>420</v>
      </c>
      <c r="D19" s="127" t="s">
        <v>52</v>
      </c>
      <c r="E19" s="94"/>
      <c r="F19" s="96"/>
      <c r="G19" s="96"/>
      <c r="H19" s="96"/>
      <c r="I19" s="96"/>
      <c r="J19" s="96"/>
      <c r="K19" s="83"/>
      <c r="L19" s="96"/>
      <c r="M19" s="96"/>
      <c r="N19" s="83"/>
      <c r="O19" s="142"/>
      <c r="P19" s="96" t="s">
        <v>8</v>
      </c>
      <c r="Q19" s="96"/>
      <c r="R19" s="96"/>
      <c r="S19" s="96"/>
      <c r="T19" s="96"/>
      <c r="U19" s="96" t="s">
        <v>8</v>
      </c>
      <c r="V19" s="96"/>
      <c r="W19" s="96" t="s">
        <v>8</v>
      </c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74">
        <f t="shared" si="2"/>
        <v>3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02" t="s">
        <v>421</v>
      </c>
      <c r="C20" s="126" t="s">
        <v>182</v>
      </c>
      <c r="D20" s="127" t="s">
        <v>62</v>
      </c>
      <c r="E20" s="94"/>
      <c r="F20" s="96"/>
      <c r="G20" s="96"/>
      <c r="H20" s="96"/>
      <c r="I20" s="96"/>
      <c r="J20" s="96"/>
      <c r="K20" s="83"/>
      <c r="L20" s="96"/>
      <c r="M20" s="96"/>
      <c r="N20" s="83"/>
      <c r="O20" s="142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02" t="s">
        <v>422</v>
      </c>
      <c r="C21" s="126" t="s">
        <v>423</v>
      </c>
      <c r="D21" s="127" t="s">
        <v>183</v>
      </c>
      <c r="E21" s="94"/>
      <c r="F21" s="94"/>
      <c r="G21" s="94"/>
      <c r="H21" s="94"/>
      <c r="I21" s="94"/>
      <c r="J21" s="94"/>
      <c r="K21" s="83"/>
      <c r="L21" s="94"/>
      <c r="M21" s="94"/>
      <c r="N21" s="83"/>
      <c r="O21" s="142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2">
        <v>1910010069</v>
      </c>
      <c r="C22" s="126" t="s">
        <v>424</v>
      </c>
      <c r="D22" s="127" t="s">
        <v>13</v>
      </c>
      <c r="E22" s="94"/>
      <c r="F22" s="96"/>
      <c r="G22" s="96"/>
      <c r="H22" s="96"/>
      <c r="I22" s="96"/>
      <c r="J22" s="96"/>
      <c r="K22" s="83"/>
      <c r="L22" s="96"/>
      <c r="M22" s="96"/>
      <c r="N22" s="83"/>
      <c r="O22" s="142"/>
      <c r="P22" s="96" t="s">
        <v>8</v>
      </c>
      <c r="Q22" s="96"/>
      <c r="R22" s="96"/>
      <c r="S22" s="96"/>
      <c r="T22" s="96"/>
      <c r="U22" s="96" t="s">
        <v>9</v>
      </c>
      <c r="V22" s="96"/>
      <c r="W22" s="96" t="s">
        <v>8</v>
      </c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2</v>
      </c>
      <c r="AK22" s="74">
        <f t="shared" si="0"/>
        <v>1</v>
      </c>
      <c r="AL22" s="74">
        <f t="shared" si="1"/>
        <v>0</v>
      </c>
      <c r="AM22" s="189"/>
      <c r="AN22" s="190"/>
      <c r="AO22" s="25"/>
    </row>
    <row r="23" spans="1:41" s="1" customFormat="1" ht="30" customHeight="1">
      <c r="A23" s="77">
        <v>15</v>
      </c>
      <c r="B23" s="128" t="s">
        <v>425</v>
      </c>
      <c r="C23" s="129" t="s">
        <v>426</v>
      </c>
      <c r="D23" s="130" t="s">
        <v>44</v>
      </c>
      <c r="E23" s="94"/>
      <c r="F23" s="96"/>
      <c r="G23" s="96"/>
      <c r="H23" s="96"/>
      <c r="I23" s="96"/>
      <c r="J23" s="96"/>
      <c r="K23" s="83"/>
      <c r="L23" s="96"/>
      <c r="M23" s="96"/>
      <c r="N23" s="83"/>
      <c r="O23" s="142"/>
      <c r="P23" s="96"/>
      <c r="Q23" s="96"/>
      <c r="R23" s="96" t="s">
        <v>8</v>
      </c>
      <c r="S23" s="96"/>
      <c r="T23" s="96"/>
      <c r="U23" s="96" t="s">
        <v>8</v>
      </c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2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02" t="s">
        <v>427</v>
      </c>
      <c r="C24" s="131" t="s">
        <v>42</v>
      </c>
      <c r="D24" s="132" t="s">
        <v>428</v>
      </c>
      <c r="E24" s="94"/>
      <c r="F24" s="96"/>
      <c r="G24" s="96"/>
      <c r="H24" s="96"/>
      <c r="I24" s="96"/>
      <c r="J24" s="96"/>
      <c r="K24" s="83"/>
      <c r="L24" s="96"/>
      <c r="M24" s="96"/>
      <c r="N24" s="83"/>
      <c r="O24" s="142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02" t="s">
        <v>429</v>
      </c>
      <c r="C25" s="131" t="s">
        <v>430</v>
      </c>
      <c r="D25" s="132" t="s">
        <v>431</v>
      </c>
      <c r="E25" s="94"/>
      <c r="F25" s="96"/>
      <c r="G25" s="96"/>
      <c r="H25" s="96"/>
      <c r="I25" s="96"/>
      <c r="J25" s="96"/>
      <c r="K25" s="83"/>
      <c r="L25" s="96"/>
      <c r="M25" s="96"/>
      <c r="N25" s="83"/>
      <c r="O25" s="142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02" t="s">
        <v>432</v>
      </c>
      <c r="C26" s="131" t="s">
        <v>433</v>
      </c>
      <c r="D26" s="132" t="s">
        <v>88</v>
      </c>
      <c r="E26" s="94"/>
      <c r="F26" s="96"/>
      <c r="G26" s="96"/>
      <c r="H26" s="96"/>
      <c r="I26" s="96"/>
      <c r="J26" s="96"/>
      <c r="K26" s="83"/>
      <c r="L26" s="96"/>
      <c r="M26" s="96"/>
      <c r="N26" s="83"/>
      <c r="O26" s="142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02" t="s">
        <v>434</v>
      </c>
      <c r="C27" s="131" t="s">
        <v>435</v>
      </c>
      <c r="D27" s="132" t="s">
        <v>14</v>
      </c>
      <c r="E27" s="94"/>
      <c r="F27" s="96"/>
      <c r="G27" s="96"/>
      <c r="H27" s="96"/>
      <c r="I27" s="96"/>
      <c r="J27" s="96"/>
      <c r="K27" s="83"/>
      <c r="L27" s="96"/>
      <c r="M27" s="96"/>
      <c r="N27" s="83"/>
      <c r="O27" s="142"/>
      <c r="P27" s="96"/>
      <c r="Q27" s="96"/>
      <c r="R27" s="96"/>
      <c r="S27" s="96" t="s">
        <v>8</v>
      </c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74">
        <f t="shared" si="2"/>
        <v>1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02" t="s">
        <v>436</v>
      </c>
      <c r="C28" s="131" t="s">
        <v>437</v>
      </c>
      <c r="D28" s="132" t="s">
        <v>15</v>
      </c>
      <c r="E28" s="94"/>
      <c r="F28" s="96"/>
      <c r="G28" s="96"/>
      <c r="H28" s="96"/>
      <c r="I28" s="96"/>
      <c r="J28" s="96"/>
      <c r="K28" s="83"/>
      <c r="L28" s="96"/>
      <c r="M28" s="96"/>
      <c r="N28" s="83"/>
      <c r="O28" s="142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02" t="s">
        <v>438</v>
      </c>
      <c r="C29" s="131" t="s">
        <v>128</v>
      </c>
      <c r="D29" s="132" t="s">
        <v>15</v>
      </c>
      <c r="E29" s="94"/>
      <c r="F29" s="96"/>
      <c r="G29" s="96"/>
      <c r="H29" s="96"/>
      <c r="I29" s="96"/>
      <c r="J29" s="96"/>
      <c r="K29" s="83"/>
      <c r="L29" s="96"/>
      <c r="M29" s="96"/>
      <c r="N29" s="83"/>
      <c r="O29" s="142"/>
      <c r="P29" s="96"/>
      <c r="Q29" s="96"/>
      <c r="R29" s="96" t="s">
        <v>8</v>
      </c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1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02" t="s">
        <v>439</v>
      </c>
      <c r="C30" s="131" t="s">
        <v>440</v>
      </c>
      <c r="D30" s="132" t="s">
        <v>56</v>
      </c>
      <c r="E30" s="94"/>
      <c r="F30" s="96"/>
      <c r="G30" s="96"/>
      <c r="H30" s="96"/>
      <c r="I30" s="96"/>
      <c r="J30" s="96"/>
      <c r="K30" s="83"/>
      <c r="L30" s="96"/>
      <c r="M30" s="96"/>
      <c r="N30" s="83"/>
      <c r="O30" s="142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02" t="s">
        <v>441</v>
      </c>
      <c r="C31" s="131" t="s">
        <v>102</v>
      </c>
      <c r="D31" s="132" t="s">
        <v>57</v>
      </c>
      <c r="E31" s="94"/>
      <c r="F31" s="96"/>
      <c r="G31" s="96"/>
      <c r="H31" s="96"/>
      <c r="I31" s="96"/>
      <c r="J31" s="96"/>
      <c r="K31" s="83"/>
      <c r="L31" s="96"/>
      <c r="M31" s="96"/>
      <c r="N31" s="83"/>
      <c r="O31" s="142"/>
      <c r="P31" s="96"/>
      <c r="Q31" s="96"/>
      <c r="R31" s="96"/>
      <c r="S31" s="96"/>
      <c r="T31" s="96"/>
      <c r="U31" s="96" t="s">
        <v>8</v>
      </c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1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02" t="s">
        <v>442</v>
      </c>
      <c r="C32" s="131" t="s">
        <v>443</v>
      </c>
      <c r="D32" s="132" t="s">
        <v>75</v>
      </c>
      <c r="E32" s="94"/>
      <c r="F32" s="96"/>
      <c r="G32" s="96"/>
      <c r="H32" s="96"/>
      <c r="I32" s="96"/>
      <c r="J32" s="96"/>
      <c r="K32" s="83"/>
      <c r="L32" s="96"/>
      <c r="M32" s="96"/>
      <c r="N32" s="83"/>
      <c r="O32" s="142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02" t="s">
        <v>444</v>
      </c>
      <c r="C33" s="131" t="s">
        <v>445</v>
      </c>
      <c r="D33" s="132" t="s">
        <v>75</v>
      </c>
      <c r="E33" s="95"/>
      <c r="F33" s="96"/>
      <c r="G33" s="96"/>
      <c r="H33" s="96"/>
      <c r="I33" s="96"/>
      <c r="J33" s="96"/>
      <c r="K33" s="83"/>
      <c r="L33" s="96"/>
      <c r="M33" s="96"/>
      <c r="N33" s="83"/>
      <c r="O33" s="142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02" t="s">
        <v>446</v>
      </c>
      <c r="C34" s="131" t="s">
        <v>447</v>
      </c>
      <c r="D34" s="132" t="s">
        <v>63</v>
      </c>
      <c r="E34" s="95"/>
      <c r="F34" s="96"/>
      <c r="G34" s="96"/>
      <c r="H34" s="96"/>
      <c r="I34" s="96"/>
      <c r="J34" s="96"/>
      <c r="K34" s="83"/>
      <c r="L34" s="96"/>
      <c r="M34" s="96"/>
      <c r="N34" s="83"/>
      <c r="O34" s="142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02" t="s">
        <v>185</v>
      </c>
      <c r="C35" s="131" t="s">
        <v>186</v>
      </c>
      <c r="D35" s="132" t="s">
        <v>38</v>
      </c>
      <c r="E35" s="95"/>
      <c r="F35" s="96"/>
      <c r="G35" s="96"/>
      <c r="H35" s="96"/>
      <c r="I35" s="96"/>
      <c r="J35" s="96"/>
      <c r="K35" s="83"/>
      <c r="L35" s="96"/>
      <c r="M35" s="96"/>
      <c r="N35" s="83"/>
      <c r="O35" s="142"/>
      <c r="P35" s="96" t="s">
        <v>8</v>
      </c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1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02" t="s">
        <v>187</v>
      </c>
      <c r="C36" s="131" t="s">
        <v>188</v>
      </c>
      <c r="D36" s="132" t="s">
        <v>93</v>
      </c>
      <c r="E36" s="95"/>
      <c r="F36" s="96"/>
      <c r="G36" s="96"/>
      <c r="H36" s="96"/>
      <c r="I36" s="96"/>
      <c r="J36" s="96"/>
      <c r="K36" s="83"/>
      <c r="L36" s="96"/>
      <c r="M36" s="96"/>
      <c r="N36" s="83"/>
      <c r="O36" s="142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48" customHeight="1">
      <c r="A37" s="191" t="s">
        <v>16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76">
        <f>SUM(AJ9:AJ36)</f>
        <v>26</v>
      </c>
      <c r="AK37" s="76">
        <f>SUM(AK9:AK36)</f>
        <v>1</v>
      </c>
      <c r="AL37" s="76">
        <f>SUM(AL9:AL36)</f>
        <v>0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192" t="s">
        <v>17</v>
      </c>
      <c r="B39" s="192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4"/>
      <c r="AJ39" s="29" t="s">
        <v>18</v>
      </c>
      <c r="AK39" s="29" t="s">
        <v>19</v>
      </c>
      <c r="AL39" s="29" t="s">
        <v>20</v>
      </c>
      <c r="AM39" s="30" t="s">
        <v>21</v>
      </c>
      <c r="AN39" s="30" t="s">
        <v>22</v>
      </c>
      <c r="AO39" s="30" t="s">
        <v>23</v>
      </c>
    </row>
    <row r="40" spans="1:44" s="1" customFormat="1" ht="30" customHeight="1">
      <c r="A40" s="74" t="s">
        <v>5</v>
      </c>
      <c r="B40" s="73"/>
      <c r="C40" s="177" t="s">
        <v>7</v>
      </c>
      <c r="D40" s="178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32" t="s">
        <v>28</v>
      </c>
      <c r="AO40" s="32" t="s">
        <v>29</v>
      </c>
    </row>
    <row r="41" spans="1:44" s="1" customFormat="1" ht="30" customHeight="1">
      <c r="A41" s="77">
        <v>1</v>
      </c>
      <c r="B41" s="102" t="s">
        <v>400</v>
      </c>
      <c r="C41" s="126" t="s">
        <v>401</v>
      </c>
      <c r="D41" s="127" t="s">
        <v>89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189"/>
      <c r="AQ41" s="190"/>
    </row>
    <row r="42" spans="1:44" s="1" customFormat="1" ht="30" customHeight="1">
      <c r="A42" s="77">
        <v>2</v>
      </c>
      <c r="B42" s="102" t="s">
        <v>402</v>
      </c>
      <c r="C42" s="126" t="s">
        <v>403</v>
      </c>
      <c r="D42" s="127" t="s">
        <v>65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3">COUNTIF(E42:AI42,"BT")</f>
        <v>0</v>
      </c>
      <c r="AK42" s="33">
        <f t="shared" ref="AK42:AK68" si="4">COUNTIF(F42:AJ42,"D")</f>
        <v>0</v>
      </c>
      <c r="AL42" s="33">
        <f t="shared" ref="AL42:AL68" si="5">COUNTIF(G42:AK42,"ĐP")</f>
        <v>0</v>
      </c>
      <c r="AM42" s="33">
        <f t="shared" ref="AM42:AM68" si="6">COUNTIF(H42:AL42,"CT")</f>
        <v>0</v>
      </c>
      <c r="AN42" s="33">
        <f t="shared" ref="AN42:AN68" si="7">COUNTIF(I42:AM42,"HT")</f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77">
        <v>3</v>
      </c>
      <c r="B43" s="102" t="s">
        <v>404</v>
      </c>
      <c r="C43" s="126" t="s">
        <v>405</v>
      </c>
      <c r="D43" s="127" t="s">
        <v>61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4</v>
      </c>
      <c r="B44" s="102" t="s">
        <v>406</v>
      </c>
      <c r="C44" s="126" t="s">
        <v>99</v>
      </c>
      <c r="D44" s="127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5</v>
      </c>
      <c r="B45" s="102" t="s">
        <v>407</v>
      </c>
      <c r="C45" s="126" t="s">
        <v>111</v>
      </c>
      <c r="D45" s="127" t="s">
        <v>408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6</v>
      </c>
      <c r="B46" s="102" t="s">
        <v>409</v>
      </c>
      <c r="C46" s="126" t="s">
        <v>410</v>
      </c>
      <c r="D46" s="127" t="s">
        <v>49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7</v>
      </c>
      <c r="B47" s="102" t="s">
        <v>411</v>
      </c>
      <c r="C47" s="126" t="s">
        <v>412</v>
      </c>
      <c r="D47" s="127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8</v>
      </c>
      <c r="B48" s="102" t="s">
        <v>413</v>
      </c>
      <c r="C48" s="126" t="s">
        <v>414</v>
      </c>
      <c r="D48" s="127" t="s">
        <v>181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9</v>
      </c>
      <c r="B49" s="102" t="s">
        <v>415</v>
      </c>
      <c r="C49" s="126" t="s">
        <v>416</v>
      </c>
      <c r="D49" s="127" t="s">
        <v>30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10</v>
      </c>
      <c r="B50" s="102" t="s">
        <v>417</v>
      </c>
      <c r="C50" s="126" t="s">
        <v>418</v>
      </c>
      <c r="D50" s="127" t="s">
        <v>30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11</v>
      </c>
      <c r="B51" s="102" t="s">
        <v>419</v>
      </c>
      <c r="C51" s="126" t="s">
        <v>420</v>
      </c>
      <c r="D51" s="127" t="s">
        <v>52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12</v>
      </c>
      <c r="B52" s="102" t="s">
        <v>421</v>
      </c>
      <c r="C52" s="126" t="s">
        <v>182</v>
      </c>
      <c r="D52" s="127" t="s">
        <v>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13</v>
      </c>
      <c r="B53" s="102" t="s">
        <v>422</v>
      </c>
      <c r="C53" s="126" t="s">
        <v>423</v>
      </c>
      <c r="D53" s="127" t="s">
        <v>183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14</v>
      </c>
      <c r="B54" s="102">
        <v>1910010069</v>
      </c>
      <c r="C54" s="126" t="s">
        <v>424</v>
      </c>
      <c r="D54" s="127" t="s">
        <v>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189"/>
      <c r="AQ54" s="190"/>
    </row>
    <row r="55" spans="1:43" s="1" customFormat="1" ht="30" customHeight="1">
      <c r="A55" s="77">
        <v>15</v>
      </c>
      <c r="B55" s="128" t="s">
        <v>425</v>
      </c>
      <c r="C55" s="129" t="s">
        <v>426</v>
      </c>
      <c r="D55" s="130" t="s">
        <v>44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16</v>
      </c>
      <c r="B56" s="102" t="s">
        <v>427</v>
      </c>
      <c r="C56" s="131" t="s">
        <v>42</v>
      </c>
      <c r="D56" s="132" t="s">
        <v>428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17</v>
      </c>
      <c r="B57" s="102" t="s">
        <v>429</v>
      </c>
      <c r="C57" s="131" t="s">
        <v>430</v>
      </c>
      <c r="D57" s="132" t="s">
        <v>431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18</v>
      </c>
      <c r="B58" s="102" t="s">
        <v>432</v>
      </c>
      <c r="C58" s="131" t="s">
        <v>433</v>
      </c>
      <c r="D58" s="132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19</v>
      </c>
      <c r="B59" s="102" t="s">
        <v>434</v>
      </c>
      <c r="C59" s="131" t="s">
        <v>435</v>
      </c>
      <c r="D59" s="13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20</v>
      </c>
      <c r="B60" s="102" t="s">
        <v>436</v>
      </c>
      <c r="C60" s="131" t="s">
        <v>437</v>
      </c>
      <c r="D60" s="132" t="s">
        <v>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21</v>
      </c>
      <c r="B61" s="102" t="s">
        <v>438</v>
      </c>
      <c r="C61" s="131" t="s">
        <v>128</v>
      </c>
      <c r="D61" s="132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22</v>
      </c>
      <c r="B62" s="102" t="s">
        <v>439</v>
      </c>
      <c r="C62" s="131" t="s">
        <v>440</v>
      </c>
      <c r="D62" s="132" t="s">
        <v>56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23</v>
      </c>
      <c r="B63" s="102" t="s">
        <v>441</v>
      </c>
      <c r="C63" s="131" t="s">
        <v>102</v>
      </c>
      <c r="D63" s="132" t="s">
        <v>57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24</v>
      </c>
      <c r="B64" s="102" t="s">
        <v>442</v>
      </c>
      <c r="C64" s="131" t="s">
        <v>443</v>
      </c>
      <c r="D64" s="132" t="s">
        <v>75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25</v>
      </c>
      <c r="B65" s="102" t="s">
        <v>444</v>
      </c>
      <c r="C65" s="131" t="s">
        <v>445</v>
      </c>
      <c r="D65" s="132" t="s">
        <v>75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26</v>
      </c>
      <c r="B66" s="102" t="s">
        <v>446</v>
      </c>
      <c r="C66" s="131" t="s">
        <v>447</v>
      </c>
      <c r="D66" s="132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27</v>
      </c>
      <c r="B67" s="102" t="s">
        <v>185</v>
      </c>
      <c r="C67" s="131" t="s">
        <v>186</v>
      </c>
      <c r="D67" s="132" t="s">
        <v>38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28</v>
      </c>
      <c r="B68" s="102" t="s">
        <v>187</v>
      </c>
      <c r="C68" s="131" t="s">
        <v>188</v>
      </c>
      <c r="D68" s="132" t="s">
        <v>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ht="51" customHeight="1">
      <c r="A69" s="191" t="s">
        <v>16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7"/>
      <c r="B70" s="27"/>
      <c r="C70" s="181"/>
      <c r="D70" s="181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72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72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181"/>
      <c r="D73" s="181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181"/>
      <c r="D74" s="181"/>
      <c r="E74" s="181"/>
      <c r="F74" s="181"/>
      <c r="G74" s="181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181"/>
      <c r="D75" s="181"/>
      <c r="E75" s="181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181"/>
      <c r="D76" s="181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X9" sqref="X9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1.6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5" t="s">
        <v>131</v>
      </c>
      <c r="AG6" s="195"/>
      <c r="AH6" s="195"/>
      <c r="AI6" s="195"/>
      <c r="AJ6" s="195"/>
      <c r="AK6" s="195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3" t="s">
        <v>271</v>
      </c>
      <c r="C9" s="154" t="s">
        <v>272</v>
      </c>
      <c r="D9" s="155" t="s">
        <v>65</v>
      </c>
      <c r="E9" s="107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109"/>
      <c r="R9" s="109"/>
      <c r="S9" s="109"/>
      <c r="T9" s="109"/>
      <c r="U9" s="109"/>
      <c r="V9" s="109"/>
      <c r="W9" s="109"/>
      <c r="X9" s="109" t="s">
        <v>775</v>
      </c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8"/>
      <c r="AJ9" s="74">
        <f>COUNTIF(E9:AI9,"K")+2*COUNTIF(E9:AI9,"2K")+COUNTIF(E9:AI9,"TK")+COUNTIF(E9:AI9,"KT")</f>
        <v>0</v>
      </c>
      <c r="AK9" s="74">
        <f t="shared" ref="AK9:AK40" si="0">COUNTIF(E9:AI9,"P")+2*COUNTIF(F9:AJ9,"2P")</f>
        <v>0</v>
      </c>
      <c r="AL9" s="74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6" t="s">
        <v>189</v>
      </c>
      <c r="C10" s="157" t="s">
        <v>190</v>
      </c>
      <c r="D10" s="158" t="s">
        <v>61</v>
      </c>
      <c r="E10" s="107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8"/>
      <c r="AJ10" s="74">
        <f t="shared" ref="AJ10:AJ40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6" t="s">
        <v>191</v>
      </c>
      <c r="C11" s="157" t="s">
        <v>97</v>
      </c>
      <c r="D11" s="158" t="s">
        <v>66</v>
      </c>
      <c r="E11" s="107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10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8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6" t="s">
        <v>192</v>
      </c>
      <c r="C12" s="157" t="s">
        <v>193</v>
      </c>
      <c r="D12" s="158" t="s">
        <v>71</v>
      </c>
      <c r="E12" s="107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0"/>
      <c r="Q12" s="109"/>
      <c r="R12" s="109" t="s">
        <v>8</v>
      </c>
      <c r="S12" s="109"/>
      <c r="T12" s="109"/>
      <c r="U12" s="109" t="s">
        <v>8</v>
      </c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8"/>
      <c r="AJ12" s="74">
        <f t="shared" si="2"/>
        <v>2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277</v>
      </c>
      <c r="C13" s="154" t="s">
        <v>278</v>
      </c>
      <c r="D13" s="155" t="s">
        <v>67</v>
      </c>
      <c r="E13" s="107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8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6" t="s">
        <v>194</v>
      </c>
      <c r="C14" s="157" t="s">
        <v>195</v>
      </c>
      <c r="D14" s="158" t="s">
        <v>98</v>
      </c>
      <c r="E14" s="107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56" t="s">
        <v>196</v>
      </c>
      <c r="C15" s="157" t="s">
        <v>197</v>
      </c>
      <c r="D15" s="158" t="s">
        <v>198</v>
      </c>
      <c r="E15" s="107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09"/>
      <c r="R15" s="109"/>
      <c r="S15" s="109"/>
      <c r="T15" s="109"/>
      <c r="U15" s="109" t="s">
        <v>8</v>
      </c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8"/>
      <c r="AJ15" s="74">
        <f t="shared" si="2"/>
        <v>1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6" t="s">
        <v>199</v>
      </c>
      <c r="C16" s="157" t="s">
        <v>200</v>
      </c>
      <c r="D16" s="158" t="s">
        <v>30</v>
      </c>
      <c r="E16" s="107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/>
      <c r="Q16" s="109"/>
      <c r="R16" s="109" t="s">
        <v>8</v>
      </c>
      <c r="S16" s="109" t="s">
        <v>10</v>
      </c>
      <c r="T16" s="109" t="s">
        <v>8</v>
      </c>
      <c r="U16" s="109" t="s">
        <v>8</v>
      </c>
      <c r="V16" s="109"/>
      <c r="W16" s="109" t="s">
        <v>8</v>
      </c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8"/>
      <c r="AJ16" s="74">
        <f t="shared" si="2"/>
        <v>4</v>
      </c>
      <c r="AK16" s="74">
        <f t="shared" si="0"/>
        <v>0</v>
      </c>
      <c r="AL16" s="74">
        <f t="shared" si="1"/>
        <v>1</v>
      </c>
      <c r="AM16" s="25"/>
      <c r="AN16" s="25"/>
      <c r="AO16" s="25"/>
    </row>
    <row r="17" spans="1:41" s="1" customFormat="1" ht="30" customHeight="1">
      <c r="A17" s="77">
        <v>9</v>
      </c>
      <c r="B17" s="156" t="s">
        <v>202</v>
      </c>
      <c r="C17" s="157" t="s">
        <v>203</v>
      </c>
      <c r="D17" s="158" t="s">
        <v>204</v>
      </c>
      <c r="E17" s="107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10"/>
      <c r="Q17" s="109"/>
      <c r="R17" s="109" t="s">
        <v>8</v>
      </c>
      <c r="S17" s="109" t="s">
        <v>8</v>
      </c>
      <c r="T17" s="109" t="s">
        <v>8</v>
      </c>
      <c r="U17" s="109" t="s">
        <v>8</v>
      </c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8"/>
      <c r="AJ17" s="74">
        <f t="shared" si="2"/>
        <v>4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56" t="s">
        <v>205</v>
      </c>
      <c r="C18" s="157" t="s">
        <v>32</v>
      </c>
      <c r="D18" s="158" t="s">
        <v>52</v>
      </c>
      <c r="E18" s="107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6" t="s">
        <v>394</v>
      </c>
      <c r="C19" s="157" t="s">
        <v>100</v>
      </c>
      <c r="D19" s="158" t="s">
        <v>72</v>
      </c>
      <c r="E19" s="107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56" t="s">
        <v>206</v>
      </c>
      <c r="C20" s="157" t="s">
        <v>207</v>
      </c>
      <c r="D20" s="158" t="s">
        <v>208</v>
      </c>
      <c r="E20" s="107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0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6" t="s">
        <v>209</v>
      </c>
      <c r="C21" s="157" t="s">
        <v>210</v>
      </c>
      <c r="D21" s="158" t="s">
        <v>183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11"/>
      <c r="Q21" s="107"/>
      <c r="R21" s="107" t="s">
        <v>8</v>
      </c>
      <c r="S21" s="107" t="s">
        <v>8</v>
      </c>
      <c r="T21" s="107" t="s">
        <v>8</v>
      </c>
      <c r="U21" s="107" t="s">
        <v>8</v>
      </c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74"/>
      <c r="AJ21" s="74">
        <f t="shared" si="2"/>
        <v>4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56" t="s">
        <v>211</v>
      </c>
      <c r="C22" s="157" t="s">
        <v>212</v>
      </c>
      <c r="D22" s="158" t="s">
        <v>213</v>
      </c>
      <c r="E22" s="107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0"/>
      <c r="Q22" s="109"/>
      <c r="R22" s="109"/>
      <c r="S22" s="109"/>
      <c r="T22" s="109"/>
      <c r="U22" s="109" t="s">
        <v>8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8"/>
      <c r="AJ22" s="74">
        <f t="shared" si="2"/>
        <v>1</v>
      </c>
      <c r="AK22" s="74">
        <f t="shared" si="0"/>
        <v>0</v>
      </c>
      <c r="AL22" s="74">
        <f t="shared" si="1"/>
        <v>0</v>
      </c>
      <c r="AM22" s="189"/>
      <c r="AN22" s="190"/>
      <c r="AO22" s="25"/>
    </row>
    <row r="23" spans="1:41" s="1" customFormat="1" ht="30" customHeight="1">
      <c r="A23" s="77">
        <v>15</v>
      </c>
      <c r="B23" s="153" t="s">
        <v>293</v>
      </c>
      <c r="C23" s="154" t="s">
        <v>294</v>
      </c>
      <c r="D23" s="155" t="s">
        <v>53</v>
      </c>
      <c r="E23" s="107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10"/>
      <c r="Q23" s="109"/>
      <c r="R23" s="109" t="s">
        <v>8</v>
      </c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8"/>
      <c r="AJ23" s="74">
        <f t="shared" si="2"/>
        <v>1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6" t="s">
        <v>214</v>
      </c>
      <c r="C24" s="157" t="s">
        <v>215</v>
      </c>
      <c r="D24" s="158" t="s">
        <v>69</v>
      </c>
      <c r="E24" s="107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10"/>
      <c r="Q24" s="109"/>
      <c r="R24" s="109"/>
      <c r="S24" s="109"/>
      <c r="T24" s="109"/>
      <c r="U24" s="109" t="s">
        <v>8</v>
      </c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8"/>
      <c r="AJ24" s="74">
        <f t="shared" si="2"/>
        <v>1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6" t="s">
        <v>216</v>
      </c>
      <c r="C25" s="157" t="s">
        <v>106</v>
      </c>
      <c r="D25" s="158" t="s">
        <v>46</v>
      </c>
      <c r="E25" s="107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10"/>
      <c r="Q25" s="109"/>
      <c r="R25" s="109"/>
      <c r="S25" s="109" t="s">
        <v>8</v>
      </c>
      <c r="T25" s="109"/>
      <c r="U25" s="109" t="s">
        <v>8</v>
      </c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8"/>
      <c r="AJ25" s="74">
        <f t="shared" si="2"/>
        <v>2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56" t="s">
        <v>217</v>
      </c>
      <c r="C26" s="157" t="s">
        <v>218</v>
      </c>
      <c r="D26" s="158" t="s">
        <v>46</v>
      </c>
      <c r="E26" s="107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10"/>
      <c r="Q26" s="109"/>
      <c r="R26" s="109"/>
      <c r="S26" s="109"/>
      <c r="T26" s="109"/>
      <c r="U26" s="109" t="s">
        <v>8</v>
      </c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8"/>
      <c r="AJ26" s="74">
        <f t="shared" si="2"/>
        <v>1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295</v>
      </c>
      <c r="C27" s="154" t="s">
        <v>296</v>
      </c>
      <c r="D27" s="155" t="s">
        <v>55</v>
      </c>
      <c r="E27" s="107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10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8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6" t="s">
        <v>221</v>
      </c>
      <c r="C28" s="157" t="s">
        <v>222</v>
      </c>
      <c r="D28" s="158" t="s">
        <v>34</v>
      </c>
      <c r="E28" s="107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  <c r="Q28" s="109"/>
      <c r="R28" s="109"/>
      <c r="S28" s="109" t="s">
        <v>10</v>
      </c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8"/>
      <c r="AJ28" s="74">
        <f t="shared" si="2"/>
        <v>0</v>
      </c>
      <c r="AK28" s="74">
        <f t="shared" si="0"/>
        <v>0</v>
      </c>
      <c r="AL28" s="74">
        <f t="shared" si="1"/>
        <v>1</v>
      </c>
      <c r="AM28" s="25"/>
      <c r="AN28" s="25"/>
      <c r="AO28" s="25"/>
    </row>
    <row r="29" spans="1:41" s="1" customFormat="1" ht="30" customHeight="1">
      <c r="A29" s="77">
        <v>21</v>
      </c>
      <c r="B29" s="156" t="s">
        <v>223</v>
      </c>
      <c r="C29" s="157" t="s">
        <v>224</v>
      </c>
      <c r="D29" s="158" t="s">
        <v>91</v>
      </c>
      <c r="E29" s="107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10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8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6" t="s">
        <v>395</v>
      </c>
      <c r="C30" s="157" t="s">
        <v>225</v>
      </c>
      <c r="D30" s="158" t="s">
        <v>57</v>
      </c>
      <c r="E30" s="107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  <c r="Q30" s="109"/>
      <c r="R30" s="109"/>
      <c r="S30" s="109"/>
      <c r="T30" s="109" t="s">
        <v>8</v>
      </c>
      <c r="U30" s="109"/>
      <c r="V30" s="109"/>
      <c r="W30" s="109" t="s">
        <v>8</v>
      </c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8"/>
      <c r="AJ30" s="74">
        <f t="shared" si="2"/>
        <v>2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299</v>
      </c>
      <c r="C31" s="154" t="s">
        <v>300</v>
      </c>
      <c r="D31" s="155" t="s">
        <v>107</v>
      </c>
      <c r="E31" s="107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10"/>
      <c r="Q31" s="109"/>
      <c r="R31" s="109"/>
      <c r="S31" s="109" t="s">
        <v>8</v>
      </c>
      <c r="T31" s="109" t="s">
        <v>10</v>
      </c>
      <c r="U31" s="109" t="s">
        <v>8</v>
      </c>
      <c r="V31" s="109"/>
      <c r="W31" s="109" t="s">
        <v>8</v>
      </c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8"/>
      <c r="AJ31" s="74">
        <f t="shared" si="2"/>
        <v>3</v>
      </c>
      <c r="AK31" s="74">
        <f t="shared" si="0"/>
        <v>0</v>
      </c>
      <c r="AL31" s="74">
        <f t="shared" si="1"/>
        <v>1</v>
      </c>
      <c r="AM31" s="25"/>
      <c r="AN31" s="25"/>
      <c r="AO31" s="25"/>
    </row>
    <row r="32" spans="1:41" s="1" customFormat="1" ht="30" customHeight="1">
      <c r="A32" s="77">
        <v>24</v>
      </c>
      <c r="B32" s="153" t="s">
        <v>301</v>
      </c>
      <c r="C32" s="154" t="s">
        <v>127</v>
      </c>
      <c r="D32" s="155" t="s">
        <v>184</v>
      </c>
      <c r="E32" s="107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10"/>
      <c r="Q32" s="109"/>
      <c r="R32" s="109"/>
      <c r="S32" s="109"/>
      <c r="T32" s="109"/>
      <c r="U32" s="109" t="s">
        <v>8</v>
      </c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8"/>
      <c r="AJ32" s="74">
        <f t="shared" si="2"/>
        <v>1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3" t="s">
        <v>302</v>
      </c>
      <c r="C33" s="154" t="s">
        <v>303</v>
      </c>
      <c r="D33" s="155" t="s">
        <v>75</v>
      </c>
      <c r="E33" s="112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10"/>
      <c r="Q33" s="109"/>
      <c r="R33" s="109" t="s">
        <v>8</v>
      </c>
      <c r="S33" s="109"/>
      <c r="T33" s="109"/>
      <c r="U33" s="109" t="s">
        <v>8</v>
      </c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8"/>
      <c r="AJ33" s="74">
        <f t="shared" si="2"/>
        <v>2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6" t="s">
        <v>227</v>
      </c>
      <c r="C34" s="157" t="s">
        <v>228</v>
      </c>
      <c r="D34" s="158" t="s">
        <v>229</v>
      </c>
      <c r="E34" s="112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0"/>
      <c r="Q34" s="109"/>
      <c r="R34" s="109"/>
      <c r="S34" s="109" t="s">
        <v>8</v>
      </c>
      <c r="T34" s="109" t="s">
        <v>10</v>
      </c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8"/>
      <c r="AJ34" s="74">
        <f t="shared" si="2"/>
        <v>1</v>
      </c>
      <c r="AK34" s="74">
        <f t="shared" si="0"/>
        <v>0</v>
      </c>
      <c r="AL34" s="74">
        <f t="shared" si="1"/>
        <v>1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304</v>
      </c>
      <c r="C35" s="154" t="s">
        <v>305</v>
      </c>
      <c r="D35" s="155" t="s">
        <v>93</v>
      </c>
      <c r="E35" s="112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10"/>
      <c r="Q35" s="109"/>
      <c r="R35" s="109"/>
      <c r="S35" s="109"/>
      <c r="T35" s="109"/>
      <c r="U35" s="109" t="s">
        <v>8</v>
      </c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8"/>
      <c r="AJ35" s="74">
        <f t="shared" si="2"/>
        <v>1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6" t="s">
        <v>230</v>
      </c>
      <c r="C36" s="157" t="s">
        <v>149</v>
      </c>
      <c r="D36" s="158" t="s">
        <v>60</v>
      </c>
      <c r="E36" s="112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80"/>
      <c r="C37" s="81" t="s">
        <v>777</v>
      </c>
      <c r="D37" s="82" t="s">
        <v>30</v>
      </c>
      <c r="E37" s="112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0"/>
      <c r="Q37" s="109"/>
      <c r="R37" s="109"/>
      <c r="S37" s="109"/>
      <c r="T37" s="109"/>
      <c r="U37" s="109" t="s">
        <v>8</v>
      </c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8"/>
      <c r="AJ37" s="74">
        <f t="shared" si="2"/>
        <v>1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77">
        <v>30</v>
      </c>
      <c r="B38" s="80"/>
      <c r="C38" s="81"/>
      <c r="D38" s="82"/>
      <c r="E38" s="112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112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0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112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48" customHeight="1">
      <c r="A41" s="191" t="s">
        <v>16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76">
        <f>SUM(AJ9:AJ40)</f>
        <v>32</v>
      </c>
      <c r="AK41" s="76">
        <f>SUM(AK9:AK40)</f>
        <v>0</v>
      </c>
      <c r="AL41" s="76">
        <f>SUM(AL9:AL40)</f>
        <v>4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192" t="s">
        <v>17</v>
      </c>
      <c r="B43" s="192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4"/>
      <c r="AJ43" s="29" t="s">
        <v>18</v>
      </c>
      <c r="AK43" s="29" t="s">
        <v>19</v>
      </c>
      <c r="AL43" s="29" t="s">
        <v>20</v>
      </c>
      <c r="AM43" s="30" t="s">
        <v>21</v>
      </c>
      <c r="AN43" s="30" t="s">
        <v>22</v>
      </c>
      <c r="AO43" s="30" t="s">
        <v>23</v>
      </c>
    </row>
    <row r="44" spans="1:44" s="1" customFormat="1" ht="30" customHeight="1">
      <c r="A44" s="74" t="s">
        <v>5</v>
      </c>
      <c r="B44" s="73"/>
      <c r="C44" s="177" t="s">
        <v>7</v>
      </c>
      <c r="D44" s="178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24</v>
      </c>
      <c r="AK44" s="31" t="s">
        <v>25</v>
      </c>
      <c r="AL44" s="31" t="s">
        <v>26</v>
      </c>
      <c r="AM44" s="31" t="s">
        <v>27</v>
      </c>
      <c r="AN44" s="32" t="s">
        <v>28</v>
      </c>
      <c r="AO44" s="32" t="s">
        <v>29</v>
      </c>
    </row>
    <row r="45" spans="1:44" s="1" customFormat="1" ht="30" customHeight="1">
      <c r="A45" s="77">
        <v>1</v>
      </c>
      <c r="B45" s="80" t="s">
        <v>271</v>
      </c>
      <c r="C45" s="133" t="s">
        <v>272</v>
      </c>
      <c r="D45" s="134" t="s">
        <v>65</v>
      </c>
      <c r="E45" s="9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189"/>
      <c r="AQ45" s="190"/>
    </row>
    <row r="46" spans="1:44" s="1" customFormat="1" ht="30" customHeight="1">
      <c r="A46" s="77">
        <v>2</v>
      </c>
      <c r="B46" s="80" t="s">
        <v>189</v>
      </c>
      <c r="C46" s="133" t="s">
        <v>190</v>
      </c>
      <c r="D46" s="134" t="s">
        <v>61</v>
      </c>
      <c r="E46" s="9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77">
        <v>3</v>
      </c>
      <c r="B47" s="80" t="s">
        <v>191</v>
      </c>
      <c r="C47" s="133" t="s">
        <v>97</v>
      </c>
      <c r="D47" s="134" t="s">
        <v>66</v>
      </c>
      <c r="E47" s="9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4</v>
      </c>
      <c r="B48" s="80" t="s">
        <v>192</v>
      </c>
      <c r="C48" s="133" t="s">
        <v>193</v>
      </c>
      <c r="D48" s="134" t="s">
        <v>71</v>
      </c>
      <c r="E48" s="9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5</v>
      </c>
      <c r="B49" s="80" t="s">
        <v>277</v>
      </c>
      <c r="C49" s="133" t="s">
        <v>278</v>
      </c>
      <c r="D49" s="134" t="s">
        <v>67</v>
      </c>
      <c r="E49" s="9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6</v>
      </c>
      <c r="B50" s="80" t="s">
        <v>194</v>
      </c>
      <c r="C50" s="133" t="s">
        <v>195</v>
      </c>
      <c r="D50" s="134" t="s">
        <v>98</v>
      </c>
      <c r="E50" s="9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7</v>
      </c>
      <c r="B51" s="80" t="s">
        <v>196</v>
      </c>
      <c r="C51" s="133" t="s">
        <v>197</v>
      </c>
      <c r="D51" s="134" t="s">
        <v>198</v>
      </c>
      <c r="E51" s="9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8</v>
      </c>
      <c r="B52" s="80" t="s">
        <v>199</v>
      </c>
      <c r="C52" s="133" t="s">
        <v>200</v>
      </c>
      <c r="D52" s="134" t="s">
        <v>30</v>
      </c>
      <c r="E52" s="9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9</v>
      </c>
      <c r="B53" s="80" t="s">
        <v>202</v>
      </c>
      <c r="C53" s="133" t="s">
        <v>203</v>
      </c>
      <c r="D53" s="134" t="s">
        <v>204</v>
      </c>
      <c r="E53" s="9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10</v>
      </c>
      <c r="B54" s="80" t="s">
        <v>205</v>
      </c>
      <c r="C54" s="133" t="s">
        <v>32</v>
      </c>
      <c r="D54" s="134" t="s">
        <v>52</v>
      </c>
      <c r="E54" s="9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7">
        <v>11</v>
      </c>
      <c r="B55" s="80" t="s">
        <v>394</v>
      </c>
      <c r="C55" s="133" t="s">
        <v>100</v>
      </c>
      <c r="D55" s="134" t="s">
        <v>72</v>
      </c>
      <c r="E55" s="9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7">
        <v>12</v>
      </c>
      <c r="B56" s="80" t="s">
        <v>206</v>
      </c>
      <c r="C56" s="133" t="s">
        <v>207</v>
      </c>
      <c r="D56" s="134" t="s">
        <v>208</v>
      </c>
      <c r="E56" s="9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7">
        <v>13</v>
      </c>
      <c r="B57" s="80" t="s">
        <v>209</v>
      </c>
      <c r="C57" s="133" t="s">
        <v>210</v>
      </c>
      <c r="D57" s="134" t="s">
        <v>183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7">
        <v>14</v>
      </c>
      <c r="B58" s="80" t="s">
        <v>211</v>
      </c>
      <c r="C58" s="133" t="s">
        <v>212</v>
      </c>
      <c r="D58" s="134" t="s">
        <v>213</v>
      </c>
      <c r="E58" s="9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189"/>
      <c r="AQ58" s="190"/>
    </row>
    <row r="59" spans="1:43" s="1" customFormat="1" ht="30" customHeight="1">
      <c r="A59" s="77">
        <v>15</v>
      </c>
      <c r="B59" s="80" t="s">
        <v>293</v>
      </c>
      <c r="C59" s="133" t="s">
        <v>294</v>
      </c>
      <c r="D59" s="134" t="s">
        <v>53</v>
      </c>
      <c r="E59" s="9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16</v>
      </c>
      <c r="B60" s="80" t="s">
        <v>214</v>
      </c>
      <c r="C60" s="133" t="s">
        <v>215</v>
      </c>
      <c r="D60" s="134" t="s">
        <v>69</v>
      </c>
      <c r="E60" s="9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17</v>
      </c>
      <c r="B61" s="80" t="s">
        <v>216</v>
      </c>
      <c r="C61" s="133" t="s">
        <v>106</v>
      </c>
      <c r="D61" s="134" t="s">
        <v>46</v>
      </c>
      <c r="E61" s="9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18</v>
      </c>
      <c r="B62" s="80" t="s">
        <v>217</v>
      </c>
      <c r="C62" s="133" t="s">
        <v>218</v>
      </c>
      <c r="D62" s="134" t="s">
        <v>46</v>
      </c>
      <c r="E62" s="9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19</v>
      </c>
      <c r="B63" s="80" t="s">
        <v>295</v>
      </c>
      <c r="C63" s="133" t="s">
        <v>296</v>
      </c>
      <c r="D63" s="134" t="s">
        <v>55</v>
      </c>
      <c r="E63" s="99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20</v>
      </c>
      <c r="B64" s="80" t="s">
        <v>221</v>
      </c>
      <c r="C64" s="133" t="s">
        <v>222</v>
      </c>
      <c r="D64" s="134" t="s">
        <v>34</v>
      </c>
      <c r="E64" s="9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21</v>
      </c>
      <c r="B65" s="80" t="s">
        <v>223</v>
      </c>
      <c r="C65" s="133" t="s">
        <v>224</v>
      </c>
      <c r="D65" s="134" t="s">
        <v>91</v>
      </c>
      <c r="E65" s="9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22</v>
      </c>
      <c r="B66" s="80" t="s">
        <v>395</v>
      </c>
      <c r="C66" s="133" t="s">
        <v>225</v>
      </c>
      <c r="D66" s="134" t="s">
        <v>57</v>
      </c>
      <c r="E66" s="9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23</v>
      </c>
      <c r="B67" s="80" t="s">
        <v>299</v>
      </c>
      <c r="C67" s="133" t="s">
        <v>300</v>
      </c>
      <c r="D67" s="134" t="s">
        <v>107</v>
      </c>
      <c r="E67" s="9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24</v>
      </c>
      <c r="B68" s="80" t="s">
        <v>301</v>
      </c>
      <c r="C68" s="81" t="s">
        <v>127</v>
      </c>
      <c r="D68" s="82" t="s">
        <v>184</v>
      </c>
      <c r="E68" s="9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7">
        <v>25</v>
      </c>
      <c r="B69" s="80" t="s">
        <v>302</v>
      </c>
      <c r="C69" s="81" t="s">
        <v>303</v>
      </c>
      <c r="D69" s="82" t="s">
        <v>75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7">
        <v>26</v>
      </c>
      <c r="B70" s="80" t="s">
        <v>227</v>
      </c>
      <c r="C70" s="81" t="s">
        <v>228</v>
      </c>
      <c r="D70" s="82" t="s">
        <v>229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7">
        <v>27</v>
      </c>
      <c r="B71" s="80" t="s">
        <v>304</v>
      </c>
      <c r="C71" s="81" t="s">
        <v>305</v>
      </c>
      <c r="D71" s="82" t="s">
        <v>93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7">
        <v>28</v>
      </c>
      <c r="B72" s="80" t="s">
        <v>230</v>
      </c>
      <c r="C72" s="81" t="s">
        <v>149</v>
      </c>
      <c r="D72" s="82" t="s">
        <v>60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7">
        <v>29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7">
        <v>30</v>
      </c>
      <c r="B74" s="80"/>
      <c r="C74" s="81"/>
      <c r="D74" s="82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7">
        <v>31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7">
        <v>32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74">
        <v>33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74">
        <v>34</v>
      </c>
      <c r="B78" s="88"/>
      <c r="C78" s="88"/>
      <c r="D78" s="88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191" t="s">
        <v>16</v>
      </c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76" t="e">
        <f t="shared" ref="AJ79:AO79" si="9">SUM(AJ45:AJ78)</f>
        <v>#REF!</v>
      </c>
      <c r="AK79" s="76">
        <f t="shared" si="9"/>
        <v>0</v>
      </c>
      <c r="AL79" s="76">
        <f t="shared" si="9"/>
        <v>0</v>
      </c>
      <c r="AM79" s="76">
        <f t="shared" si="9"/>
        <v>0</v>
      </c>
      <c r="AN79" s="76">
        <f t="shared" si="9"/>
        <v>0</v>
      </c>
      <c r="AO79" s="76">
        <f t="shared" si="9"/>
        <v>0</v>
      </c>
    </row>
    <row r="80" spans="1:41" ht="15.75" customHeight="1">
      <c r="A80" s="27"/>
      <c r="B80" s="27"/>
      <c r="C80" s="181"/>
      <c r="D80" s="181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72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181"/>
      <c r="D83" s="181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181"/>
      <c r="D84" s="181"/>
      <c r="E84" s="181"/>
      <c r="F84" s="181"/>
      <c r="G84" s="181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181"/>
      <c r="D85" s="181"/>
      <c r="E85" s="181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181"/>
      <c r="D86" s="181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topLeftCell="A13" zoomScale="55" zoomScaleNormal="55" workbookViewId="0">
      <selection activeCell="W28" sqref="W28"/>
    </sheetView>
  </sheetViews>
  <sheetFormatPr defaultRowHeight="15.6"/>
  <cols>
    <col min="1" max="1" width="8.625" customWidth="1"/>
    <col min="2" max="2" width="26.875" customWidth="1"/>
    <col min="3" max="3" width="29.625" customWidth="1"/>
    <col min="4" max="4" width="12.125" customWidth="1"/>
    <col min="5" max="35" width="7" customWidth="1"/>
    <col min="36" max="38" width="8.375" customWidth="1"/>
    <col min="39" max="39" width="10.875" customWidth="1"/>
    <col min="40" max="40" width="12.125" customWidth="1"/>
    <col min="41" max="41" width="10.875" customWidth="1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 ht="17.39999999999999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5" t="s">
        <v>132</v>
      </c>
      <c r="AG6" s="195"/>
      <c r="AH6" s="195"/>
      <c r="AI6" s="195"/>
      <c r="AJ6" s="195"/>
      <c r="AK6" s="195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6" t="s">
        <v>231</v>
      </c>
      <c r="C9" s="157" t="s">
        <v>73</v>
      </c>
      <c r="D9" s="158" t="s">
        <v>773</v>
      </c>
      <c r="E9" s="94"/>
      <c r="F9" s="83"/>
      <c r="G9" s="96"/>
      <c r="H9" s="96"/>
      <c r="I9" s="96"/>
      <c r="J9" s="96"/>
      <c r="K9" s="96"/>
      <c r="L9" s="96"/>
      <c r="M9" s="83"/>
      <c r="N9" s="96"/>
      <c r="O9" s="96"/>
      <c r="P9" s="96"/>
      <c r="Q9" s="96"/>
      <c r="R9" s="96" t="s">
        <v>8</v>
      </c>
      <c r="S9" s="96"/>
      <c r="T9" s="96" t="s">
        <v>8</v>
      </c>
      <c r="U9" s="96" t="s">
        <v>9</v>
      </c>
      <c r="V9" s="96"/>
      <c r="W9" s="96"/>
      <c r="X9" s="96"/>
      <c r="Y9" s="96"/>
      <c r="Z9" s="96"/>
      <c r="AA9" s="83"/>
      <c r="AB9" s="83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2</v>
      </c>
      <c r="AK9" s="74">
        <f t="shared" ref="AK9:AK42" si="0">COUNTIF(E9:AI9,"P")+2*COUNTIF(F9:AJ9,"2P")</f>
        <v>1</v>
      </c>
      <c r="AL9" s="74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6" t="s">
        <v>232</v>
      </c>
      <c r="C10" s="157" t="s">
        <v>73</v>
      </c>
      <c r="D10" s="158" t="s">
        <v>71</v>
      </c>
      <c r="E10" s="94"/>
      <c r="F10" s="83"/>
      <c r="G10" s="96"/>
      <c r="H10" s="96"/>
      <c r="I10" s="96"/>
      <c r="J10" s="96"/>
      <c r="K10" s="96"/>
      <c r="L10" s="96"/>
      <c r="M10" s="83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83"/>
      <c r="AB10" s="83"/>
      <c r="AC10" s="96"/>
      <c r="AD10" s="96"/>
      <c r="AE10" s="96"/>
      <c r="AF10" s="96"/>
      <c r="AG10" s="96"/>
      <c r="AH10" s="96"/>
      <c r="AI10" s="96"/>
      <c r="AJ10" s="74">
        <f t="shared" ref="AJ10:AJ42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6" t="s">
        <v>233</v>
      </c>
      <c r="C11" s="157" t="s">
        <v>234</v>
      </c>
      <c r="D11" s="158" t="s">
        <v>181</v>
      </c>
      <c r="E11" s="94"/>
      <c r="F11" s="83"/>
      <c r="G11" s="96"/>
      <c r="H11" s="96"/>
      <c r="I11" s="96"/>
      <c r="J11" s="96"/>
      <c r="K11" s="96"/>
      <c r="L11" s="96"/>
      <c r="M11" s="83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83"/>
      <c r="AB11" s="83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6" t="s">
        <v>235</v>
      </c>
      <c r="C12" s="157" t="s">
        <v>168</v>
      </c>
      <c r="D12" s="158" t="s">
        <v>98</v>
      </c>
      <c r="E12" s="94"/>
      <c r="F12" s="83"/>
      <c r="G12" s="96"/>
      <c r="H12" s="96"/>
      <c r="I12" s="96"/>
      <c r="J12" s="96"/>
      <c r="K12" s="96"/>
      <c r="L12" s="96"/>
      <c r="M12" s="83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83"/>
      <c r="AB12" s="83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6" t="s">
        <v>237</v>
      </c>
      <c r="C13" s="157" t="s">
        <v>238</v>
      </c>
      <c r="D13" s="158" t="s">
        <v>92</v>
      </c>
      <c r="E13" s="94"/>
      <c r="F13" s="83"/>
      <c r="G13" s="96"/>
      <c r="H13" s="96"/>
      <c r="I13" s="96"/>
      <c r="J13" s="96"/>
      <c r="K13" s="96"/>
      <c r="L13" s="96"/>
      <c r="M13" s="83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83"/>
      <c r="AB13" s="83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28" t="s">
        <v>448</v>
      </c>
      <c r="C14" s="129" t="s">
        <v>449</v>
      </c>
      <c r="D14" s="137" t="s">
        <v>450</v>
      </c>
      <c r="E14" s="94"/>
      <c r="F14" s="83"/>
      <c r="G14" s="96"/>
      <c r="H14" s="96"/>
      <c r="I14" s="96"/>
      <c r="J14" s="96"/>
      <c r="K14" s="96"/>
      <c r="L14" s="96"/>
      <c r="M14" s="83"/>
      <c r="N14" s="96"/>
      <c r="O14" s="96"/>
      <c r="P14" s="96" t="s">
        <v>9</v>
      </c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83"/>
      <c r="AB14" s="83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1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56" t="s">
        <v>239</v>
      </c>
      <c r="C15" s="159" t="s">
        <v>240</v>
      </c>
      <c r="D15" s="160" t="s">
        <v>241</v>
      </c>
      <c r="E15" s="94"/>
      <c r="F15" s="83"/>
      <c r="G15" s="96"/>
      <c r="H15" s="96"/>
      <c r="I15" s="96"/>
      <c r="J15" s="96"/>
      <c r="K15" s="96"/>
      <c r="L15" s="96"/>
      <c r="M15" s="83"/>
      <c r="N15" s="96"/>
      <c r="O15" s="83"/>
      <c r="P15" s="83"/>
      <c r="Q15" s="83"/>
      <c r="R15" s="83"/>
      <c r="S15" s="83"/>
      <c r="T15" s="83"/>
      <c r="U15" s="83"/>
      <c r="V15" s="83"/>
      <c r="W15" s="96"/>
      <c r="X15" s="96"/>
      <c r="Y15" s="96"/>
      <c r="Z15" s="96"/>
      <c r="AA15" s="83"/>
      <c r="AB15" s="83"/>
      <c r="AC15" s="96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6" t="s">
        <v>396</v>
      </c>
      <c r="C16" s="159" t="s">
        <v>397</v>
      </c>
      <c r="D16" s="160" t="s">
        <v>74</v>
      </c>
      <c r="E16" s="94"/>
      <c r="F16" s="83"/>
      <c r="G16" s="96"/>
      <c r="H16" s="96"/>
      <c r="I16" s="96"/>
      <c r="J16" s="96"/>
      <c r="K16" s="96"/>
      <c r="L16" s="96"/>
      <c r="M16" s="83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83"/>
      <c r="AB16" s="83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6" t="s">
        <v>242</v>
      </c>
      <c r="C17" s="159" t="s">
        <v>243</v>
      </c>
      <c r="D17" s="160" t="s">
        <v>74</v>
      </c>
      <c r="E17" s="94"/>
      <c r="F17" s="83"/>
      <c r="G17" s="96"/>
      <c r="H17" s="96"/>
      <c r="I17" s="96"/>
      <c r="J17" s="96"/>
      <c r="K17" s="96"/>
      <c r="L17" s="96"/>
      <c r="M17" s="83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113"/>
      <c r="Y17" s="96"/>
      <c r="Z17" s="96"/>
      <c r="AA17" s="83"/>
      <c r="AB17" s="83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56" t="s">
        <v>244</v>
      </c>
      <c r="C18" s="159" t="s">
        <v>245</v>
      </c>
      <c r="D18" s="160" t="s">
        <v>183</v>
      </c>
      <c r="E18" s="94"/>
      <c r="F18" s="83"/>
      <c r="G18" s="96"/>
      <c r="H18" s="96"/>
      <c r="I18" s="96"/>
      <c r="J18" s="96"/>
      <c r="K18" s="96"/>
      <c r="L18" s="96"/>
      <c r="M18" s="83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83"/>
      <c r="AB18" s="83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6" t="s">
        <v>246</v>
      </c>
      <c r="C19" s="159" t="s">
        <v>769</v>
      </c>
      <c r="D19" s="160" t="s">
        <v>13</v>
      </c>
      <c r="E19" s="94"/>
      <c r="F19" s="83"/>
      <c r="G19" s="96"/>
      <c r="H19" s="96"/>
      <c r="I19" s="96"/>
      <c r="J19" s="96"/>
      <c r="K19" s="96"/>
      <c r="L19" s="96"/>
      <c r="M19" s="83"/>
      <c r="N19" s="96"/>
      <c r="O19" s="96"/>
      <c r="P19" s="96"/>
      <c r="Q19" s="96"/>
      <c r="R19" s="96"/>
      <c r="S19" s="96"/>
      <c r="T19" s="96"/>
      <c r="U19" s="96" t="s">
        <v>8</v>
      </c>
      <c r="V19" s="96"/>
      <c r="W19" s="96"/>
      <c r="X19" s="96"/>
      <c r="Y19" s="96"/>
      <c r="Z19" s="96"/>
      <c r="AA19" s="83"/>
      <c r="AB19" s="83"/>
      <c r="AC19" s="96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04" t="s">
        <v>289</v>
      </c>
      <c r="C20" s="140" t="s">
        <v>290</v>
      </c>
      <c r="D20" s="141" t="s">
        <v>41</v>
      </c>
      <c r="E20" s="94"/>
      <c r="F20" s="83"/>
      <c r="G20" s="96"/>
      <c r="H20" s="96"/>
      <c r="I20" s="96"/>
      <c r="J20" s="96"/>
      <c r="K20" s="96"/>
      <c r="L20" s="96"/>
      <c r="M20" s="83"/>
      <c r="N20" s="96"/>
      <c r="O20" s="96"/>
      <c r="P20" s="96"/>
      <c r="Q20" s="96" t="s">
        <v>8</v>
      </c>
      <c r="R20" s="96" t="s">
        <v>8</v>
      </c>
      <c r="S20" s="96"/>
      <c r="T20" s="96"/>
      <c r="U20" s="96" t="s">
        <v>8</v>
      </c>
      <c r="V20" s="96"/>
      <c r="W20" s="96"/>
      <c r="X20" s="96"/>
      <c r="Y20" s="96"/>
      <c r="Z20" s="96"/>
      <c r="AA20" s="83"/>
      <c r="AB20" s="83"/>
      <c r="AC20" s="96"/>
      <c r="AD20" s="96"/>
      <c r="AE20" s="96"/>
      <c r="AF20" s="96"/>
      <c r="AG20" s="96"/>
      <c r="AH20" s="96"/>
      <c r="AI20" s="96"/>
      <c r="AJ20" s="74">
        <f t="shared" si="2"/>
        <v>3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04" t="s">
        <v>291</v>
      </c>
      <c r="C21" s="140" t="s">
        <v>292</v>
      </c>
      <c r="D21" s="141" t="s">
        <v>41</v>
      </c>
      <c r="E21" s="94"/>
      <c r="F21" s="83"/>
      <c r="G21" s="94"/>
      <c r="H21" s="94"/>
      <c r="I21" s="94"/>
      <c r="J21" s="94"/>
      <c r="K21" s="94"/>
      <c r="L21" s="94"/>
      <c r="M21" s="83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83"/>
      <c r="AB21" s="83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56" t="s">
        <v>247</v>
      </c>
      <c r="C22" s="159" t="s">
        <v>248</v>
      </c>
      <c r="D22" s="160" t="s">
        <v>79</v>
      </c>
      <c r="E22" s="94"/>
      <c r="F22" s="83"/>
      <c r="G22" s="96"/>
      <c r="H22" s="96"/>
      <c r="I22" s="96"/>
      <c r="J22" s="96"/>
      <c r="K22" s="96"/>
      <c r="L22" s="96"/>
      <c r="M22" s="83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83"/>
      <c r="AB22" s="83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189"/>
      <c r="AN22" s="190"/>
      <c r="AO22" s="25"/>
    </row>
    <row r="23" spans="1:41" s="1" customFormat="1" ht="30" customHeight="1">
      <c r="A23" s="77">
        <v>15</v>
      </c>
      <c r="B23" s="156" t="s">
        <v>249</v>
      </c>
      <c r="C23" s="159" t="s">
        <v>165</v>
      </c>
      <c r="D23" s="160" t="s">
        <v>77</v>
      </c>
      <c r="E23" s="94"/>
      <c r="F23" s="83"/>
      <c r="G23" s="96"/>
      <c r="H23" s="96"/>
      <c r="I23" s="96"/>
      <c r="J23" s="96"/>
      <c r="K23" s="96"/>
      <c r="L23" s="96"/>
      <c r="M23" s="83"/>
      <c r="N23" s="96"/>
      <c r="O23" s="96"/>
      <c r="P23" s="96" t="s">
        <v>9</v>
      </c>
      <c r="Q23" s="96"/>
      <c r="R23" s="96"/>
      <c r="S23" s="96"/>
      <c r="T23" s="96" t="s">
        <v>8</v>
      </c>
      <c r="U23" s="96" t="s">
        <v>8</v>
      </c>
      <c r="V23" s="96"/>
      <c r="W23" s="96"/>
      <c r="X23" s="96"/>
      <c r="Y23" s="96"/>
      <c r="Z23" s="96"/>
      <c r="AA23" s="83"/>
      <c r="AB23" s="83"/>
      <c r="AC23" s="96"/>
      <c r="AD23" s="96"/>
      <c r="AE23" s="96"/>
      <c r="AF23" s="96"/>
      <c r="AG23" s="96"/>
      <c r="AH23" s="96"/>
      <c r="AI23" s="96"/>
      <c r="AJ23" s="74">
        <f t="shared" si="2"/>
        <v>2</v>
      </c>
      <c r="AK23" s="74">
        <f t="shared" si="0"/>
        <v>1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6" t="s">
        <v>250</v>
      </c>
      <c r="C24" s="159" t="s">
        <v>251</v>
      </c>
      <c r="D24" s="160" t="s">
        <v>45</v>
      </c>
      <c r="E24" s="94"/>
      <c r="F24" s="83"/>
      <c r="G24" s="96"/>
      <c r="H24" s="96"/>
      <c r="I24" s="96"/>
      <c r="J24" s="96"/>
      <c r="K24" s="96"/>
      <c r="L24" s="96"/>
      <c r="M24" s="83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83"/>
      <c r="AB24" s="83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6" t="s">
        <v>252</v>
      </c>
      <c r="C25" s="159" t="s">
        <v>253</v>
      </c>
      <c r="D25" s="160" t="s">
        <v>88</v>
      </c>
      <c r="E25" s="94"/>
      <c r="F25" s="83"/>
      <c r="G25" s="96"/>
      <c r="H25" s="96"/>
      <c r="I25" s="96"/>
      <c r="J25" s="96"/>
      <c r="K25" s="96"/>
      <c r="L25" s="96"/>
      <c r="M25" s="83"/>
      <c r="N25" s="96"/>
      <c r="O25" s="96"/>
      <c r="P25" s="96"/>
      <c r="Q25" s="96"/>
      <c r="R25" s="96"/>
      <c r="S25" s="96"/>
      <c r="T25" s="96"/>
      <c r="U25" s="96"/>
      <c r="V25" s="96"/>
      <c r="W25" s="96" t="s">
        <v>8</v>
      </c>
      <c r="X25" s="96"/>
      <c r="Y25" s="96"/>
      <c r="Z25" s="96"/>
      <c r="AA25" s="83"/>
      <c r="AB25" s="83"/>
      <c r="AC25" s="96"/>
      <c r="AD25" s="96"/>
      <c r="AE25" s="96"/>
      <c r="AF25" s="96"/>
      <c r="AG25" s="96"/>
      <c r="AH25" s="96"/>
      <c r="AI25" s="96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56" t="s">
        <v>254</v>
      </c>
      <c r="C26" s="159" t="s">
        <v>255</v>
      </c>
      <c r="D26" s="160" t="s">
        <v>220</v>
      </c>
      <c r="E26" s="94"/>
      <c r="F26" s="83"/>
      <c r="G26" s="96"/>
      <c r="H26" s="96"/>
      <c r="I26" s="96"/>
      <c r="J26" s="96"/>
      <c r="K26" s="96"/>
      <c r="L26" s="96"/>
      <c r="M26" s="83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83"/>
      <c r="AB26" s="83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6" t="s">
        <v>256</v>
      </c>
      <c r="C27" s="159" t="s">
        <v>257</v>
      </c>
      <c r="D27" s="160" t="s">
        <v>14</v>
      </c>
      <c r="E27" s="94"/>
      <c r="F27" s="83"/>
      <c r="G27" s="96"/>
      <c r="H27" s="96"/>
      <c r="I27" s="96"/>
      <c r="J27" s="96"/>
      <c r="K27" s="96"/>
      <c r="L27" s="96"/>
      <c r="M27" s="83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83"/>
      <c r="AB27" s="83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6" t="s">
        <v>258</v>
      </c>
      <c r="C28" s="159" t="s">
        <v>259</v>
      </c>
      <c r="D28" s="160" t="s">
        <v>35</v>
      </c>
      <c r="E28" s="94"/>
      <c r="F28" s="83"/>
      <c r="G28" s="96"/>
      <c r="H28" s="96"/>
      <c r="I28" s="96"/>
      <c r="J28" s="96"/>
      <c r="K28" s="96"/>
      <c r="L28" s="96"/>
      <c r="M28" s="83"/>
      <c r="N28" s="96"/>
      <c r="O28" s="96"/>
      <c r="P28" s="96"/>
      <c r="Q28" s="96"/>
      <c r="R28" s="96"/>
      <c r="S28" s="96"/>
      <c r="T28" s="96" t="s">
        <v>8</v>
      </c>
      <c r="U28" s="96" t="s">
        <v>8</v>
      </c>
      <c r="V28" s="96"/>
      <c r="W28" s="96"/>
      <c r="X28" s="96"/>
      <c r="Y28" s="96"/>
      <c r="Z28" s="96"/>
      <c r="AA28" s="83"/>
      <c r="AB28" s="83"/>
      <c r="AC28" s="96"/>
      <c r="AD28" s="96"/>
      <c r="AE28" s="96"/>
      <c r="AF28" s="96"/>
      <c r="AG28" s="96"/>
      <c r="AH28" s="96"/>
      <c r="AI28" s="96"/>
      <c r="AJ28" s="74">
        <f t="shared" si="2"/>
        <v>2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6" t="s">
        <v>262</v>
      </c>
      <c r="C29" s="159" t="s">
        <v>122</v>
      </c>
      <c r="D29" s="160" t="s">
        <v>226</v>
      </c>
      <c r="E29" s="94"/>
      <c r="F29" s="83"/>
      <c r="G29" s="96"/>
      <c r="H29" s="96"/>
      <c r="I29" s="96"/>
      <c r="J29" s="96"/>
      <c r="K29" s="96"/>
      <c r="L29" s="96"/>
      <c r="M29" s="83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83"/>
      <c r="AB29" s="83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6" t="s">
        <v>260</v>
      </c>
      <c r="C30" s="159" t="s">
        <v>261</v>
      </c>
      <c r="D30" s="160" t="s">
        <v>226</v>
      </c>
      <c r="E30" s="94"/>
      <c r="F30" s="83"/>
      <c r="G30" s="96"/>
      <c r="H30" s="96"/>
      <c r="I30" s="96"/>
      <c r="J30" s="96"/>
      <c r="K30" s="96"/>
      <c r="L30" s="96"/>
      <c r="M30" s="8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83"/>
      <c r="AB30" s="83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6" t="s">
        <v>398</v>
      </c>
      <c r="C31" s="159" t="s">
        <v>399</v>
      </c>
      <c r="D31" s="160" t="s">
        <v>340</v>
      </c>
      <c r="E31" s="94"/>
      <c r="F31" s="83"/>
      <c r="G31" s="96"/>
      <c r="H31" s="96"/>
      <c r="I31" s="96"/>
      <c r="J31" s="96"/>
      <c r="K31" s="96"/>
      <c r="L31" s="96"/>
      <c r="M31" s="83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83"/>
      <c r="AB31" s="83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6" t="s">
        <v>263</v>
      </c>
      <c r="C32" s="159" t="s">
        <v>264</v>
      </c>
      <c r="D32" s="160" t="s">
        <v>59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6" t="s">
        <v>265</v>
      </c>
      <c r="C33" s="159" t="s">
        <v>266</v>
      </c>
      <c r="D33" s="160" t="s">
        <v>267</v>
      </c>
      <c r="E33" s="95"/>
      <c r="F33" s="83"/>
      <c r="G33" s="96"/>
      <c r="H33" s="96"/>
      <c r="I33" s="96"/>
      <c r="J33" s="96"/>
      <c r="K33" s="96"/>
      <c r="L33" s="96"/>
      <c r="M33" s="83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83"/>
      <c r="AB33" s="83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6">
        <v>1910020169</v>
      </c>
      <c r="C34" s="159" t="s">
        <v>281</v>
      </c>
      <c r="D34" s="160" t="s">
        <v>75</v>
      </c>
      <c r="E34" s="95"/>
      <c r="F34" s="83"/>
      <c r="G34" s="96"/>
      <c r="H34" s="96"/>
      <c r="I34" s="96"/>
      <c r="J34" s="96"/>
      <c r="K34" s="96"/>
      <c r="L34" s="96"/>
      <c r="M34" s="83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83"/>
      <c r="AB34" s="83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6" t="s">
        <v>268</v>
      </c>
      <c r="C35" s="159" t="s">
        <v>770</v>
      </c>
      <c r="D35" s="160" t="s">
        <v>63</v>
      </c>
      <c r="E35" s="95"/>
      <c r="F35" s="83"/>
      <c r="G35" s="96"/>
      <c r="H35" s="96"/>
      <c r="I35" s="96"/>
      <c r="J35" s="96"/>
      <c r="K35" s="96"/>
      <c r="L35" s="96"/>
      <c r="M35" s="83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83"/>
      <c r="AB35" s="83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6" t="s">
        <v>269</v>
      </c>
      <c r="C36" s="159" t="s">
        <v>270</v>
      </c>
      <c r="D36" s="160" t="s">
        <v>60</v>
      </c>
      <c r="E36" s="95"/>
      <c r="F36" s="83"/>
      <c r="G36" s="96"/>
      <c r="H36" s="96"/>
      <c r="I36" s="96"/>
      <c r="J36" s="96"/>
      <c r="K36" s="96"/>
      <c r="L36" s="96"/>
      <c r="M36" s="83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83"/>
      <c r="AB36" s="83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80"/>
      <c r="C37" s="81"/>
      <c r="D37" s="82" t="s">
        <v>41</v>
      </c>
      <c r="E37" s="95"/>
      <c r="F37" s="83"/>
      <c r="G37" s="96"/>
      <c r="H37" s="96"/>
      <c r="I37" s="96"/>
      <c r="J37" s="96"/>
      <c r="K37" s="96"/>
      <c r="L37" s="96"/>
      <c r="M37" s="83"/>
      <c r="N37" s="96"/>
      <c r="O37" s="96"/>
      <c r="P37" s="96"/>
      <c r="Q37" s="96"/>
      <c r="R37" s="96"/>
      <c r="S37" s="96" t="s">
        <v>8</v>
      </c>
      <c r="T37" s="96"/>
      <c r="U37" s="96"/>
      <c r="V37" s="96"/>
      <c r="W37" s="96"/>
      <c r="X37" s="96"/>
      <c r="Y37" s="96"/>
      <c r="Z37" s="96"/>
      <c r="AA37" s="83"/>
      <c r="AB37" s="83"/>
      <c r="AC37" s="96"/>
      <c r="AD37" s="96"/>
      <c r="AE37" s="96"/>
      <c r="AF37" s="96"/>
      <c r="AG37" s="96"/>
      <c r="AH37" s="96"/>
      <c r="AI37" s="96"/>
      <c r="AJ37" s="74">
        <f t="shared" si="2"/>
        <v>1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77">
        <v>30</v>
      </c>
      <c r="B38" s="80"/>
      <c r="C38" s="81" t="s">
        <v>776</v>
      </c>
      <c r="D38" s="82" t="s">
        <v>53</v>
      </c>
      <c r="E38" s="95"/>
      <c r="F38" s="83"/>
      <c r="G38" s="96"/>
      <c r="H38" s="96"/>
      <c r="I38" s="96"/>
      <c r="J38" s="96"/>
      <c r="K38" s="96"/>
      <c r="L38" s="96"/>
      <c r="M38" s="83"/>
      <c r="N38" s="96"/>
      <c r="O38" s="96"/>
      <c r="P38" s="96"/>
      <c r="Q38" s="96"/>
      <c r="R38" s="96"/>
      <c r="S38" s="96"/>
      <c r="T38" s="96"/>
      <c r="U38" s="96" t="s">
        <v>8</v>
      </c>
      <c r="V38" s="96"/>
      <c r="W38" s="96"/>
      <c r="X38" s="96"/>
      <c r="Y38" s="96"/>
      <c r="Z38" s="96"/>
      <c r="AA38" s="83"/>
      <c r="AB38" s="83"/>
      <c r="AC38" s="96"/>
      <c r="AD38" s="96"/>
      <c r="AE38" s="96"/>
      <c r="AF38" s="96"/>
      <c r="AG38" s="96"/>
      <c r="AH38" s="96"/>
      <c r="AI38" s="96"/>
      <c r="AJ38" s="74">
        <f t="shared" si="2"/>
        <v>1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95"/>
      <c r="F39" s="83"/>
      <c r="G39" s="96"/>
      <c r="H39" s="96"/>
      <c r="I39" s="96"/>
      <c r="J39" s="96"/>
      <c r="K39" s="96"/>
      <c r="L39" s="96"/>
      <c r="M39" s="83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83"/>
      <c r="AB39" s="83"/>
      <c r="AC39" s="96"/>
      <c r="AD39" s="96"/>
      <c r="AE39" s="96"/>
      <c r="AF39" s="96"/>
      <c r="AG39" s="96"/>
      <c r="AH39" s="96"/>
      <c r="AI39" s="96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95"/>
      <c r="F40" s="83"/>
      <c r="G40" s="96"/>
      <c r="H40" s="96"/>
      <c r="I40" s="96"/>
      <c r="J40" s="96"/>
      <c r="K40" s="96"/>
      <c r="L40" s="96"/>
      <c r="M40" s="83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83"/>
      <c r="AB40" s="83"/>
      <c r="AC40" s="96"/>
      <c r="AD40" s="96"/>
      <c r="AE40" s="96"/>
      <c r="AF40" s="96"/>
      <c r="AG40" s="96"/>
      <c r="AH40" s="96"/>
      <c r="AI40" s="96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30" customHeight="1">
      <c r="A41" s="74">
        <v>33</v>
      </c>
      <c r="B41" s="88"/>
      <c r="C41" s="88"/>
      <c r="D41" s="88"/>
      <c r="E41" s="95"/>
      <c r="F41" s="83"/>
      <c r="G41" s="96"/>
      <c r="H41" s="96"/>
      <c r="I41" s="96"/>
      <c r="J41" s="96"/>
      <c r="K41" s="96"/>
      <c r="L41" s="96"/>
      <c r="M41" s="83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83"/>
      <c r="AB41" s="83"/>
      <c r="AC41" s="96"/>
      <c r="AD41" s="96"/>
      <c r="AE41" s="96"/>
      <c r="AF41" s="96"/>
      <c r="AG41" s="96"/>
      <c r="AH41" s="96"/>
      <c r="AI41" s="96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4" s="1" customFormat="1" ht="30" customHeight="1">
      <c r="A42" s="74">
        <v>34</v>
      </c>
      <c r="B42" s="88"/>
      <c r="C42" s="88"/>
      <c r="D42" s="88"/>
      <c r="E42" s="95"/>
      <c r="F42" s="83"/>
      <c r="G42" s="96"/>
      <c r="H42" s="96"/>
      <c r="I42" s="96"/>
      <c r="J42" s="96"/>
      <c r="K42" s="96"/>
      <c r="L42" s="96"/>
      <c r="M42" s="83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83"/>
      <c r="AB42" s="83"/>
      <c r="AC42" s="96"/>
      <c r="AD42" s="96"/>
      <c r="AE42" s="96"/>
      <c r="AF42" s="96"/>
      <c r="AG42" s="96"/>
      <c r="AH42" s="96"/>
      <c r="AI42" s="96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4" s="1" customFormat="1" ht="30" customHeight="1">
      <c r="A43" s="94"/>
      <c r="B43" s="88"/>
      <c r="C43" s="88"/>
      <c r="D43" s="88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83"/>
      <c r="AB43" s="83"/>
      <c r="AC43" s="96"/>
      <c r="AD43" s="96"/>
      <c r="AE43" s="96"/>
      <c r="AF43" s="96"/>
      <c r="AG43" s="96"/>
      <c r="AH43" s="96"/>
      <c r="AI43" s="96"/>
      <c r="AJ43" s="94"/>
      <c r="AK43" s="94"/>
      <c r="AL43" s="94"/>
      <c r="AM43" s="25"/>
      <c r="AN43" s="25"/>
      <c r="AO43" s="25"/>
    </row>
    <row r="44" spans="1:44" s="1" customFormat="1" ht="48" customHeight="1">
      <c r="A44" s="191" t="s">
        <v>16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76">
        <f>SUM(AJ9:AJ42)</f>
        <v>13</v>
      </c>
      <c r="AK44" s="76">
        <f>SUM(AK9:AK42)</f>
        <v>3</v>
      </c>
      <c r="AL44" s="76">
        <f>SUM(AL9:AL42)</f>
        <v>0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192" t="s">
        <v>17</v>
      </c>
      <c r="B46" s="192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4"/>
      <c r="AJ46" s="29" t="s">
        <v>18</v>
      </c>
      <c r="AK46" s="29" t="s">
        <v>19</v>
      </c>
      <c r="AL46" s="29" t="s">
        <v>20</v>
      </c>
      <c r="AM46" s="30" t="s">
        <v>21</v>
      </c>
      <c r="AN46" s="30" t="s">
        <v>22</v>
      </c>
      <c r="AO46" s="30" t="s">
        <v>23</v>
      </c>
    </row>
    <row r="47" spans="1:44" s="1" customFormat="1" ht="30" customHeight="1">
      <c r="A47" s="74" t="s">
        <v>5</v>
      </c>
      <c r="B47" s="73"/>
      <c r="C47" s="177" t="s">
        <v>7</v>
      </c>
      <c r="D47" s="178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24</v>
      </c>
      <c r="AK47" s="31" t="s">
        <v>25</v>
      </c>
      <c r="AL47" s="31" t="s">
        <v>26</v>
      </c>
      <c r="AM47" s="31" t="s">
        <v>27</v>
      </c>
      <c r="AN47" s="32" t="s">
        <v>28</v>
      </c>
      <c r="AO47" s="32" t="s">
        <v>29</v>
      </c>
    </row>
    <row r="48" spans="1:44" s="1" customFormat="1" ht="30" customHeight="1">
      <c r="A48" s="74">
        <v>1</v>
      </c>
      <c r="B48" s="118" t="s">
        <v>231</v>
      </c>
      <c r="C48" s="135" t="s">
        <v>73</v>
      </c>
      <c r="D48" s="136" t="s">
        <v>71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189"/>
      <c r="AQ48" s="190"/>
    </row>
    <row r="49" spans="1:43" s="1" customFormat="1" ht="30" customHeight="1">
      <c r="A49" s="74">
        <v>2</v>
      </c>
      <c r="B49" s="118" t="s">
        <v>232</v>
      </c>
      <c r="C49" s="135" t="s">
        <v>73</v>
      </c>
      <c r="D49" s="136" t="s">
        <v>71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1" si="3">COUNTIF(E49:AI49,"BT")</f>
        <v>0</v>
      </c>
      <c r="AK49" s="33">
        <f t="shared" ref="AK49:AK81" si="4">COUNTIF(F49:AJ49,"D")</f>
        <v>0</v>
      </c>
      <c r="AL49" s="33">
        <f t="shared" ref="AL49:AL81" si="5">COUNTIF(G49:AK49,"ĐP")</f>
        <v>0</v>
      </c>
      <c r="AM49" s="33">
        <f t="shared" ref="AM49:AM81" si="6">COUNTIF(H49:AL49,"CT")</f>
        <v>0</v>
      </c>
      <c r="AN49" s="33">
        <f t="shared" ref="AN49:AN81" si="7">COUNTIF(I49:AM49,"HT")</f>
        <v>0</v>
      </c>
      <c r="AO49" s="33">
        <f t="shared" ref="AO49:AO81" si="8">COUNTIF(J49:AN49,"VK")</f>
        <v>0</v>
      </c>
      <c r="AP49" s="25"/>
      <c r="AQ49" s="25"/>
    </row>
    <row r="50" spans="1:43" s="1" customFormat="1" ht="30" customHeight="1">
      <c r="A50" s="74">
        <v>3</v>
      </c>
      <c r="B50" s="118" t="s">
        <v>233</v>
      </c>
      <c r="C50" s="135" t="s">
        <v>234</v>
      </c>
      <c r="D50" s="136" t="s">
        <v>181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4</v>
      </c>
      <c r="B51" s="118" t="s">
        <v>235</v>
      </c>
      <c r="C51" s="135" t="s">
        <v>168</v>
      </c>
      <c r="D51" s="136" t="s">
        <v>98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5</v>
      </c>
      <c r="B52" s="118" t="s">
        <v>237</v>
      </c>
      <c r="C52" s="135" t="s">
        <v>238</v>
      </c>
      <c r="D52" s="136" t="s">
        <v>92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6</v>
      </c>
      <c r="B53" s="118" t="s">
        <v>448</v>
      </c>
      <c r="C53" s="135" t="s">
        <v>449</v>
      </c>
      <c r="D53" s="136" t="s">
        <v>450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7</v>
      </c>
      <c r="B54" s="128" t="s">
        <v>239</v>
      </c>
      <c r="C54" s="129" t="s">
        <v>240</v>
      </c>
      <c r="D54" s="137" t="s">
        <v>241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8</v>
      </c>
      <c r="B55" s="118" t="s">
        <v>396</v>
      </c>
      <c r="C55" s="135" t="s">
        <v>397</v>
      </c>
      <c r="D55" s="136" t="s">
        <v>74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9</v>
      </c>
      <c r="B56" s="118" t="s">
        <v>242</v>
      </c>
      <c r="C56" s="135" t="s">
        <v>243</v>
      </c>
      <c r="D56" s="136" t="s">
        <v>74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10</v>
      </c>
      <c r="B57" s="118" t="s">
        <v>244</v>
      </c>
      <c r="C57" s="135" t="s">
        <v>245</v>
      </c>
      <c r="D57" s="136" t="s">
        <v>183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11</v>
      </c>
      <c r="B58" s="118" t="s">
        <v>246</v>
      </c>
      <c r="C58" s="135" t="s">
        <v>769</v>
      </c>
      <c r="D58" s="136" t="s">
        <v>13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12</v>
      </c>
      <c r="B59" s="118" t="s">
        <v>289</v>
      </c>
      <c r="C59" s="138" t="s">
        <v>290</v>
      </c>
      <c r="D59" s="136" t="s">
        <v>41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13</v>
      </c>
      <c r="B60" s="118" t="s">
        <v>291</v>
      </c>
      <c r="C60" s="135" t="s">
        <v>292</v>
      </c>
      <c r="D60" s="136" t="s">
        <v>41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74">
        <v>14</v>
      </c>
      <c r="B61" s="118" t="s">
        <v>247</v>
      </c>
      <c r="C61" s="135" t="s">
        <v>248</v>
      </c>
      <c r="D61" s="136" t="s">
        <v>79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189"/>
      <c r="AQ61" s="190"/>
    </row>
    <row r="62" spans="1:43" s="1" customFormat="1" ht="30" customHeight="1">
      <c r="A62" s="74">
        <v>15</v>
      </c>
      <c r="B62" s="118" t="s">
        <v>249</v>
      </c>
      <c r="C62" s="135" t="s">
        <v>165</v>
      </c>
      <c r="D62" s="136" t="s">
        <v>77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16</v>
      </c>
      <c r="B63" s="118" t="s">
        <v>250</v>
      </c>
      <c r="C63" s="135" t="s">
        <v>251</v>
      </c>
      <c r="D63" s="136" t="s">
        <v>45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17</v>
      </c>
      <c r="B64" s="118" t="s">
        <v>252</v>
      </c>
      <c r="C64" s="135" t="s">
        <v>253</v>
      </c>
      <c r="D64" s="136" t="s">
        <v>88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18</v>
      </c>
      <c r="B65" s="118" t="s">
        <v>254</v>
      </c>
      <c r="C65" s="135" t="s">
        <v>255</v>
      </c>
      <c r="D65" s="136" t="s">
        <v>220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19</v>
      </c>
      <c r="B66" s="118" t="s">
        <v>256</v>
      </c>
      <c r="C66" s="135" t="s">
        <v>257</v>
      </c>
      <c r="D66" s="136" t="s">
        <v>14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20</v>
      </c>
      <c r="B67" s="118" t="s">
        <v>258</v>
      </c>
      <c r="C67" s="135" t="s">
        <v>259</v>
      </c>
      <c r="D67" s="136" t="s">
        <v>35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21</v>
      </c>
      <c r="B68" s="118" t="s">
        <v>262</v>
      </c>
      <c r="C68" s="135" t="s">
        <v>122</v>
      </c>
      <c r="D68" s="136" t="s">
        <v>226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22</v>
      </c>
      <c r="B69" s="118" t="s">
        <v>260</v>
      </c>
      <c r="C69" s="135" t="s">
        <v>261</v>
      </c>
      <c r="D69" s="136" t="s">
        <v>226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23</v>
      </c>
      <c r="B70" s="118" t="s">
        <v>398</v>
      </c>
      <c r="C70" s="135" t="s">
        <v>399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24</v>
      </c>
      <c r="B71" s="118" t="s">
        <v>263</v>
      </c>
      <c r="C71" s="135" t="s">
        <v>264</v>
      </c>
      <c r="D71" s="136" t="s">
        <v>59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25</v>
      </c>
      <c r="B72" s="118" t="s">
        <v>265</v>
      </c>
      <c r="C72" s="135" t="s">
        <v>266</v>
      </c>
      <c r="D72" s="136" t="s">
        <v>267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26</v>
      </c>
      <c r="B73" s="118">
        <v>1910020169</v>
      </c>
      <c r="C73" s="135" t="s">
        <v>281</v>
      </c>
      <c r="D73" s="136" t="s">
        <v>75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27</v>
      </c>
      <c r="B74" s="118" t="s">
        <v>268</v>
      </c>
      <c r="C74" s="135" t="s">
        <v>770</v>
      </c>
      <c r="D74" s="136" t="s">
        <v>63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28</v>
      </c>
      <c r="B75" s="80" t="s">
        <v>269</v>
      </c>
      <c r="C75" s="81" t="s">
        <v>270</v>
      </c>
      <c r="D75" s="82" t="s">
        <v>60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29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30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74">
        <v>31</v>
      </c>
      <c r="B78" s="80"/>
      <c r="C78" s="81"/>
      <c r="D78" s="82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74">
        <v>32</v>
      </c>
      <c r="B79" s="80"/>
      <c r="C79" s="81"/>
      <c r="D79" s="82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.75" customHeight="1">
      <c r="A80" s="74">
        <v>33</v>
      </c>
      <c r="B80" s="73"/>
      <c r="C80" s="9"/>
      <c r="D80" s="10"/>
      <c r="E80" s="74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74">
        <v>34</v>
      </c>
      <c r="B81" s="73"/>
      <c r="C81" s="9"/>
      <c r="D81" s="1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ht="51" customHeight="1">
      <c r="A82" s="191" t="s">
        <v>16</v>
      </c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76">
        <f t="shared" ref="AJ82:AO82" si="9">SUM(AJ48:AJ81)</f>
        <v>0</v>
      </c>
      <c r="AK82" s="76">
        <f t="shared" si="9"/>
        <v>0</v>
      </c>
      <c r="AL82" s="76">
        <f t="shared" si="9"/>
        <v>0</v>
      </c>
      <c r="AM82" s="76">
        <f t="shared" si="9"/>
        <v>0</v>
      </c>
      <c r="AN82" s="76">
        <f t="shared" si="9"/>
        <v>0</v>
      </c>
      <c r="AO82" s="76">
        <f t="shared" si="9"/>
        <v>0</v>
      </c>
    </row>
    <row r="83" spans="1:41" ht="15.75" customHeight="1">
      <c r="A83" s="27"/>
      <c r="B83" s="27"/>
      <c r="C83" s="181"/>
      <c r="D83" s="181"/>
      <c r="E83" s="35"/>
      <c r="H83" s="37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72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72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181"/>
      <c r="D86" s="181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181"/>
      <c r="D87" s="181"/>
      <c r="E87" s="181"/>
      <c r="F87" s="181"/>
      <c r="G87" s="181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181"/>
      <c r="D88" s="181"/>
      <c r="E88" s="181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181"/>
      <c r="D89" s="181"/>
      <c r="E89" s="35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8:E88"/>
    <mergeCell ref="C89:D89"/>
    <mergeCell ref="C87:G87"/>
    <mergeCell ref="C47:D47"/>
    <mergeCell ref="AP48:AQ48"/>
    <mergeCell ref="AP61:AQ61"/>
    <mergeCell ref="A82:AI82"/>
    <mergeCell ref="C83:D83"/>
    <mergeCell ref="C86:D8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CKCT20</vt:lpstr>
      <vt:lpstr>CKĐL20.1</vt:lpstr>
      <vt:lpstr>CKĐL 20.2</vt:lpstr>
      <vt:lpstr>CKĐL 20.3</vt:lpstr>
      <vt:lpstr>CKĐL 20.4</vt:lpstr>
      <vt:lpstr>CKCT19.1</vt:lpstr>
      <vt:lpstr>CKCT19.2</vt:lpstr>
      <vt:lpstr>CKĐL19.1</vt:lpstr>
      <vt:lpstr>CKĐL19.2</vt:lpstr>
      <vt:lpstr>CKĐL19.3</vt:lpstr>
      <vt:lpstr>CKĐL19.4</vt:lpstr>
      <vt:lpstr>Sheet1</vt:lpstr>
      <vt:lpstr>CKCT19.1!Print_Titles</vt:lpstr>
      <vt:lpstr>CKCT19.2!Print_Titles</vt:lpstr>
      <vt:lpstr>CKCT20!Print_Titles</vt:lpstr>
      <vt:lpstr>'CKĐL 20.2'!Print_Titles</vt:lpstr>
      <vt:lpstr>'CKĐL 20.3'!Print_Titles</vt:lpstr>
      <vt:lpstr>'CKĐL 20.4'!Print_Titles</vt:lpstr>
      <vt:lpstr>CKĐL19.1!Print_Titles</vt:lpstr>
      <vt:lpstr>CKĐL19.2!Print_Titles</vt:lpstr>
      <vt:lpstr>CKĐL19.3!Print_Titles</vt:lpstr>
      <vt:lpstr>CKĐL19.4!Print_Titles</vt:lpstr>
      <vt:lpstr>CKĐL20.1!Print_Titles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win7</cp:lastModifiedBy>
  <cp:lastPrinted>2019-11-04T08:57:32Z</cp:lastPrinted>
  <dcterms:created xsi:type="dcterms:W3CDTF">2001-09-21T17:17:00Z</dcterms:created>
  <dcterms:modified xsi:type="dcterms:W3CDTF">2020-10-20T11:46:41Z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