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7" activeTab="10"/>
  </bookViews>
  <sheets>
    <sheet name="THUD 20.2" sheetId="249" r:id="rId1"/>
    <sheet name="THUD20.3" sheetId="250" r:id="rId2"/>
    <sheet name="TQW20" sheetId="260" r:id="rId3"/>
    <sheet name="PCMT20" sheetId="255" r:id="rId4"/>
    <sheet name="TKĐH 20.1" sheetId="256" r:id="rId5"/>
    <sheet name="TKĐH 20.2" sheetId="257" r:id="rId6"/>
    <sheet name="THUD19.1" sheetId="265" r:id="rId7"/>
    <sheet name="THUD19.2" sheetId="266" r:id="rId8"/>
    <sheet name="THUD19.3" sheetId="267" r:id="rId9"/>
    <sheet name="TQW19.1" sheetId="268" r:id="rId10"/>
    <sheet name="TQW19.2" sheetId="269" r:id="rId11"/>
    <sheet name="PCMT19" sheetId="270" r:id="rId12"/>
    <sheet name="CĐT19" sheetId="271" r:id="rId13"/>
    <sheet name="ĐTCN 19" sheetId="273" r:id="rId14"/>
    <sheet name="Sheet13" sheetId="275" r:id="rId15"/>
  </sheets>
  <definedNames>
    <definedName name="_xlnm._FilterDatabase" localSheetId="12" hidden="1">CĐT19!$A$8:$AL$66</definedName>
    <definedName name="_xlnm._FilterDatabase" localSheetId="13" hidden="1">'ĐTCN 19'!$A$8:$AL$32</definedName>
    <definedName name="_xlnm._FilterDatabase" localSheetId="11" hidden="1">PCMT19!$A$8:$AL$62</definedName>
    <definedName name="_xlnm._FilterDatabase" localSheetId="3" hidden="1">PCMT20!$A$8:$AL$69</definedName>
    <definedName name="_xlnm._FilterDatabase" localSheetId="0" hidden="1">'THUD 20.2'!$A$8:$AL$87</definedName>
    <definedName name="_xlnm._FilterDatabase" localSheetId="6" hidden="1">THUD19.1!$A$8:$AL$66</definedName>
    <definedName name="_xlnm._FilterDatabase" localSheetId="7" hidden="1">THUD19.2!$A$8:$AL$62</definedName>
    <definedName name="_xlnm._FilterDatabase" localSheetId="8" hidden="1">THUD19.3!$A$8:$AL$66</definedName>
    <definedName name="_xlnm._FilterDatabase" localSheetId="1" hidden="1">THUD20.3!$A$8:$AL$80</definedName>
    <definedName name="_xlnm._FilterDatabase" localSheetId="4" hidden="1">'TKĐH 20.1'!#REF!</definedName>
    <definedName name="_xlnm._FilterDatabase" localSheetId="5" hidden="1">'TKĐH 20.2'!$A$8:$AL$94</definedName>
    <definedName name="_xlnm._FilterDatabase" localSheetId="9" hidden="1">TQW19.1!$A$8:$AL$68</definedName>
    <definedName name="_xlnm._FilterDatabase" localSheetId="10" hidden="1">TQW19.2!$A$8:$AL$56</definedName>
    <definedName name="_xlnm._FilterDatabase" localSheetId="2" hidden="1">'TQW20'!$A$8:$AL$79</definedName>
    <definedName name="_xlnm.Print_Titles" localSheetId="12">CĐT19!$8:$8</definedName>
    <definedName name="_xlnm.Print_Titles" localSheetId="13">'ĐTCN 19'!$8:$8</definedName>
    <definedName name="_xlnm.Print_Titles" localSheetId="11">PCMT19!$8:$8</definedName>
    <definedName name="_xlnm.Print_Titles" localSheetId="3">PCMT20!$8:$8</definedName>
    <definedName name="_xlnm.Print_Titles" localSheetId="0">'THUD 20.2'!$8:$8</definedName>
    <definedName name="_xlnm.Print_Titles" localSheetId="6">THUD19.1!$8:$8</definedName>
    <definedName name="_xlnm.Print_Titles" localSheetId="7">THUD19.2!$8:$8</definedName>
    <definedName name="_xlnm.Print_Titles" localSheetId="8">THUD19.3!$8:$8</definedName>
    <definedName name="_xlnm.Print_Titles" localSheetId="1">THUD20.3!$8:$8</definedName>
    <definedName name="_xlnm.Print_Titles" localSheetId="4">'TKĐH 20.1'!$8:$8</definedName>
    <definedName name="_xlnm.Print_Titles" localSheetId="5">'TKĐH 20.2'!$8:$8</definedName>
    <definedName name="_xlnm.Print_Titles" localSheetId="9">TQW19.1!$8:$8</definedName>
    <definedName name="_xlnm.Print_Titles" localSheetId="10">TQW19.2!$8:$8</definedName>
    <definedName name="_xlnm.Print_Titles" localSheetId="2">'TQW20'!$8:$8</definedName>
    <definedName name="Z_DC1AF667_86ED_4035_8279_B6038EE7C7B4_.wvu.PrintTitles" localSheetId="12" hidden="1">CĐT19!$8:$8</definedName>
    <definedName name="Z_DC1AF667_86ED_4035_8279_B6038EE7C7B4_.wvu.PrintTitles" localSheetId="13" hidden="1">'ĐTCN 19'!$8:$8</definedName>
    <definedName name="Z_DC1AF667_86ED_4035_8279_B6038EE7C7B4_.wvu.PrintTitles" localSheetId="11" hidden="1">PCMT19!$8:$8</definedName>
    <definedName name="Z_DC1AF667_86ED_4035_8279_B6038EE7C7B4_.wvu.PrintTitles" localSheetId="3" hidden="1">PCMT20!$8:$8</definedName>
    <definedName name="Z_DC1AF667_86ED_4035_8279_B6038EE7C7B4_.wvu.PrintTitles" localSheetId="0" hidden="1">'THUD 20.2'!$8:$8</definedName>
    <definedName name="Z_DC1AF667_86ED_4035_8279_B6038EE7C7B4_.wvu.PrintTitles" localSheetId="6" hidden="1">THUD19.1!$8:$8</definedName>
    <definedName name="Z_DC1AF667_86ED_4035_8279_B6038EE7C7B4_.wvu.PrintTitles" localSheetId="7" hidden="1">THUD19.2!$8:$8</definedName>
    <definedName name="Z_DC1AF667_86ED_4035_8279_B6038EE7C7B4_.wvu.PrintTitles" localSheetId="8" hidden="1">THUD19.3!$8:$8</definedName>
    <definedName name="Z_DC1AF667_86ED_4035_8279_B6038EE7C7B4_.wvu.PrintTitles" localSheetId="1" hidden="1">THUD20.3!$8:$8</definedName>
    <definedName name="Z_DC1AF667_86ED_4035_8279_B6038EE7C7B4_.wvu.PrintTitles" localSheetId="4" hidden="1">'TKĐH 20.1'!$8:$8</definedName>
    <definedName name="Z_DC1AF667_86ED_4035_8279_B6038EE7C7B4_.wvu.PrintTitles" localSheetId="5" hidden="1">'TKĐH 20.2'!$8:$8</definedName>
    <definedName name="Z_DC1AF667_86ED_4035_8279_B6038EE7C7B4_.wvu.PrintTitles" localSheetId="9" hidden="1">TQW19.1!$8:$8</definedName>
    <definedName name="Z_DC1AF667_86ED_4035_8279_B6038EE7C7B4_.wvu.PrintTitles" localSheetId="10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K51" i="256" l="1"/>
  <c r="AL51" i="256"/>
  <c r="AJ10" i="256"/>
  <c r="AK10" i="256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/>
  <c r="AL19" i="256"/>
  <c r="AJ20" i="256"/>
  <c r="AK20" i="256" s="1"/>
  <c r="AL20" i="256"/>
  <c r="AJ21" i="256"/>
  <c r="AK21" i="256" s="1"/>
  <c r="AL21" i="256"/>
  <c r="AJ22" i="256"/>
  <c r="AK22" i="256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J20" i="255" l="1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/>
  <c r="AL29" i="255"/>
  <c r="AJ30" i="255"/>
  <c r="AK30" i="255" s="1"/>
  <c r="AL30" i="255"/>
  <c r="AJ31" i="255"/>
  <c r="AK31" i="255" s="1"/>
  <c r="AL31" i="255"/>
  <c r="AJ32" i="255"/>
  <c r="AK32" i="255"/>
  <c r="AL32" i="255"/>
  <c r="AJ33" i="255"/>
  <c r="AK33" i="255"/>
  <c r="AL33" i="255"/>
  <c r="AJ34" i="255"/>
  <c r="AK34" i="255" s="1"/>
  <c r="AL34" i="255"/>
  <c r="AJ53" i="255"/>
  <c r="AL53" i="255" s="1"/>
  <c r="AK53" i="255"/>
  <c r="AJ54" i="255"/>
  <c r="AK54" i="255" s="1"/>
  <c r="AJ55" i="255"/>
  <c r="AJ56" i="255"/>
  <c r="AJ57" i="255"/>
  <c r="AK57" i="255" s="1"/>
  <c r="AL57" i="255" s="1"/>
  <c r="AJ58" i="255"/>
  <c r="AL58" i="255" s="1"/>
  <c r="AK58" i="255"/>
  <c r="AJ59" i="255"/>
  <c r="AM52" i="255"/>
  <c r="AM53" i="255"/>
  <c r="AM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M65" i="255"/>
  <c r="AN65" i="255"/>
  <c r="AO65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5" i="257"/>
  <c r="AK55" i="257" s="1"/>
  <c r="AJ56" i="257"/>
  <c r="AK56" i="257" s="1"/>
  <c r="AJ57" i="257"/>
  <c r="AK57" i="257" s="1"/>
  <c r="AL57" i="257" s="1"/>
  <c r="AJ58" i="257"/>
  <c r="AK58" i="257" s="1"/>
  <c r="AL58" i="257" s="1"/>
  <c r="AJ59" i="257"/>
  <c r="AK59" i="257" s="1"/>
  <c r="AJ60" i="257"/>
  <c r="AK60" i="257" s="1"/>
  <c r="AJ61" i="257"/>
  <c r="AK61" i="257" s="1"/>
  <c r="AL61" i="257" s="1"/>
  <c r="AJ62" i="257"/>
  <c r="AK62" i="257" s="1"/>
  <c r="AL62" i="257" s="1"/>
  <c r="AJ63" i="257"/>
  <c r="AK63" i="257" s="1"/>
  <c r="AJ64" i="257"/>
  <c r="AK64" i="257" s="1"/>
  <c r="AJ65" i="257"/>
  <c r="AK65" i="257" s="1"/>
  <c r="AL65" i="257" s="1"/>
  <c r="AJ66" i="257"/>
  <c r="AK66" i="257" s="1"/>
  <c r="AL66" i="257" s="1"/>
  <c r="AJ67" i="257"/>
  <c r="AK67" i="257" s="1"/>
  <c r="AJ68" i="257"/>
  <c r="AK68" i="257" s="1"/>
  <c r="AJ69" i="257"/>
  <c r="AK69" i="257" s="1"/>
  <c r="AL69" i="257" s="1"/>
  <c r="AJ70" i="257"/>
  <c r="AK70" i="257" s="1"/>
  <c r="AL70" i="257" s="1"/>
  <c r="AJ71" i="257"/>
  <c r="AK71" i="257" s="1"/>
  <c r="AJ72" i="257"/>
  <c r="AK72" i="257" s="1"/>
  <c r="AJ73" i="257"/>
  <c r="AK73" i="257" s="1"/>
  <c r="AL73" i="257" s="1"/>
  <c r="AJ74" i="257"/>
  <c r="AK74" i="257" s="1"/>
  <c r="AL74" i="257" s="1"/>
  <c r="AJ75" i="257"/>
  <c r="AK75" i="257" s="1"/>
  <c r="AJ76" i="257"/>
  <c r="AK76" i="257" s="1"/>
  <c r="AJ77" i="257"/>
  <c r="AK77" i="257"/>
  <c r="AL77" i="257" s="1"/>
  <c r="AJ78" i="257"/>
  <c r="AK78" i="257" s="1"/>
  <c r="AL78" i="257" s="1"/>
  <c r="AJ79" i="257"/>
  <c r="AK79" i="257" s="1"/>
  <c r="AJ80" i="257"/>
  <c r="AK80" i="257" s="1"/>
  <c r="AJ81" i="257"/>
  <c r="AK81" i="257" s="1"/>
  <c r="AL81" i="257" s="1"/>
  <c r="AJ82" i="257"/>
  <c r="AK82" i="257" s="1"/>
  <c r="AL82" i="257" s="1"/>
  <c r="AJ83" i="257"/>
  <c r="AK83" i="257" s="1"/>
  <c r="AJ84" i="257"/>
  <c r="AK84" i="257" s="1"/>
  <c r="AJ85" i="257"/>
  <c r="AK85" i="257"/>
  <c r="AL85" i="257" s="1"/>
  <c r="AJ86" i="257"/>
  <c r="AK86" i="257" s="1"/>
  <c r="AL86" i="257" s="1"/>
  <c r="AJ87" i="257"/>
  <c r="AK87" i="257" s="1"/>
  <c r="AJ88" i="257"/>
  <c r="AK88" i="257" s="1"/>
  <c r="AJ89" i="257"/>
  <c r="AK89" i="257" s="1"/>
  <c r="AL89" i="257" s="1"/>
  <c r="AJ90" i="257"/>
  <c r="AK90" i="257" s="1"/>
  <c r="AL90" i="257" s="1"/>
  <c r="AJ91" i="257"/>
  <c r="AK91" i="257" s="1"/>
  <c r="AJ92" i="257"/>
  <c r="AK92" i="257" s="1"/>
  <c r="AJ93" i="257"/>
  <c r="AK93" i="257" s="1"/>
  <c r="AL93" i="257" s="1"/>
  <c r="AJ94" i="257"/>
  <c r="AK94" i="257" s="1"/>
  <c r="AL94" i="257" s="1"/>
  <c r="AJ54" i="257"/>
  <c r="AK54" i="257" s="1"/>
  <c r="AL54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K10" i="257" s="1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K25" i="257" s="1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J9" i="256"/>
  <c r="AK9" i="256" s="1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L56" i="255" l="1"/>
  <c r="AL54" i="255"/>
  <c r="AK56" i="255"/>
  <c r="AL55" i="255"/>
  <c r="AK59" i="255"/>
  <c r="AL59" i="255" s="1"/>
  <c r="AK55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1" i="257"/>
  <c r="AL87" i="257"/>
  <c r="AL83" i="257"/>
  <c r="AL79" i="257"/>
  <c r="AL75" i="257"/>
  <c r="AL71" i="257"/>
  <c r="AL67" i="257"/>
  <c r="AL63" i="257"/>
  <c r="AL59" i="257"/>
  <c r="AL55" i="257"/>
  <c r="AL92" i="257"/>
  <c r="AL88" i="257"/>
  <c r="AL84" i="257"/>
  <c r="AL80" i="257"/>
  <c r="AL76" i="257"/>
  <c r="AL72" i="257"/>
  <c r="AL68" i="257"/>
  <c r="AL64" i="257"/>
  <c r="AL60" i="257"/>
  <c r="AL56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4" i="249"/>
  <c r="AK74" i="249" s="1"/>
  <c r="AL74" i="249" s="1"/>
  <c r="AJ75" i="249"/>
  <c r="AK75" i="249" s="1"/>
  <c r="AJ76" i="249"/>
  <c r="AK76" i="249" s="1"/>
  <c r="AM76" i="249"/>
  <c r="AJ77" i="249"/>
  <c r="AK77" i="249" s="1"/>
  <c r="AM77" i="249"/>
  <c r="AJ78" i="249"/>
  <c r="AK78" i="249" s="1"/>
  <c r="AM78" i="249"/>
  <c r="AJ72" i="249"/>
  <c r="AK72" i="249" s="1"/>
  <c r="AJ73" i="249"/>
  <c r="AK73" i="249" s="1"/>
  <c r="AJ79" i="249"/>
  <c r="AK79" i="249" s="1"/>
  <c r="AM79" i="249"/>
  <c r="AJ81" i="249"/>
  <c r="AK81" i="249" s="1"/>
  <c r="AM81" i="249"/>
  <c r="AJ83" i="249"/>
  <c r="AK83" i="249" s="1"/>
  <c r="AM83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8" i="249" l="1"/>
  <c r="AN78" i="249" s="1"/>
  <c r="AO78" i="249" s="1"/>
  <c r="AL72" i="249"/>
  <c r="AN81" i="249"/>
  <c r="AL81" i="249"/>
  <c r="AL73" i="249"/>
  <c r="AL76" i="249"/>
  <c r="AN76" i="249" s="1"/>
  <c r="AO76" i="249" s="1"/>
  <c r="AO58" i="260"/>
  <c r="AO67" i="260"/>
  <c r="AK67" i="256"/>
  <c r="AL55" i="256"/>
  <c r="AL77" i="249"/>
  <c r="AN77" i="249" s="1"/>
  <c r="AO77" i="249" s="1"/>
  <c r="AL75" i="249"/>
  <c r="AL79" i="249"/>
  <c r="AN79" i="249" s="1"/>
  <c r="AO79" i="249" s="1"/>
  <c r="AN83" i="249"/>
  <c r="AO83" i="249" s="1"/>
  <c r="AL83" i="249"/>
  <c r="AO81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40" i="269"/>
  <c r="AM38" i="269"/>
  <c r="AM36" i="269"/>
  <c r="AK57" i="269"/>
  <c r="AN40" i="269"/>
  <c r="AN36" i="269"/>
  <c r="AN35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K45" i="257" s="1"/>
  <c r="AL44" i="257"/>
  <c r="AJ44" i="257"/>
  <c r="AK44" i="257" s="1"/>
  <c r="AL34" i="257"/>
  <c r="AJ34" i="257"/>
  <c r="AK34" i="257" s="1"/>
  <c r="AL33" i="257"/>
  <c r="AJ33" i="257"/>
  <c r="AK33" i="257" s="1"/>
  <c r="AJ64" i="255"/>
  <c r="AJ63" i="255"/>
  <c r="AJ62" i="255"/>
  <c r="AJ61" i="255"/>
  <c r="AK61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7" i="249"/>
  <c r="AJ86" i="249"/>
  <c r="AJ85" i="249"/>
  <c r="AJ84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2" i="249"/>
  <c r="AL52" i="249" s="1"/>
  <c r="AK53" i="249"/>
  <c r="AL53" i="249" s="1"/>
  <c r="AK54" i="249"/>
  <c r="AL54" i="249" s="1"/>
  <c r="AK55" i="249"/>
  <c r="AK56" i="249"/>
  <c r="AL56" i="249" s="1"/>
  <c r="AK57" i="249"/>
  <c r="AL57" i="249" s="1"/>
  <c r="AK58" i="249"/>
  <c r="AL58" i="249" s="1"/>
  <c r="AM53" i="249" s="1"/>
  <c r="AN53" i="249" s="1"/>
  <c r="AO53" i="249" s="1"/>
  <c r="AK59" i="249"/>
  <c r="AK60" i="249"/>
  <c r="AL60" i="249" s="1"/>
  <c r="AM55" i="249" s="1"/>
  <c r="AK61" i="249"/>
  <c r="AL61" i="249" s="1"/>
  <c r="AM57" i="249" s="1"/>
  <c r="AN57" i="249" s="1"/>
  <c r="AO57" i="249" s="1"/>
  <c r="AK62" i="249"/>
  <c r="AK63" i="249"/>
  <c r="AL63" i="249" s="1"/>
  <c r="AK64" i="249"/>
  <c r="AL64" i="249" s="1"/>
  <c r="AK65" i="249"/>
  <c r="AL65" i="249" s="1"/>
  <c r="AK66" i="249"/>
  <c r="AL66" i="249" s="1"/>
  <c r="AK67" i="249"/>
  <c r="AK68" i="249"/>
  <c r="AL68" i="249" s="1"/>
  <c r="AK69" i="249"/>
  <c r="AL69" i="249" s="1"/>
  <c r="AM64" i="249" s="1"/>
  <c r="AK70" i="249"/>
  <c r="AK71" i="249"/>
  <c r="AL71" i="249" s="1"/>
  <c r="AK84" i="249"/>
  <c r="AL84" i="249" s="1"/>
  <c r="AK85" i="249"/>
  <c r="AL85" i="249" s="1"/>
  <c r="AM68" i="249" s="1"/>
  <c r="AK86" i="249"/>
  <c r="AL86" i="249" s="1"/>
  <c r="AK87" i="249"/>
  <c r="AL87" i="249" s="1"/>
  <c r="AM70" i="249" s="1"/>
  <c r="AM84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59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L50" i="257" l="1"/>
  <c r="AN84" i="249"/>
  <c r="AO84" i="249" s="1"/>
  <c r="AN68" i="249"/>
  <c r="AO68" i="249" s="1"/>
  <c r="AN64" i="249"/>
  <c r="AO64" i="249" s="1"/>
  <c r="AM72" i="249"/>
  <c r="AJ88" i="249"/>
  <c r="AK88" i="249"/>
  <c r="AM74" i="249"/>
  <c r="AM33" i="273"/>
  <c r="AN43" i="269"/>
  <c r="AN55" i="269"/>
  <c r="AO55" i="269" s="1"/>
  <c r="AM69" i="268"/>
  <c r="AL63" i="266"/>
  <c r="AO53" i="265"/>
  <c r="AK63" i="255"/>
  <c r="AK64" i="255"/>
  <c r="AO53" i="255" s="1"/>
  <c r="AK62" i="255"/>
  <c r="AL75" i="260"/>
  <c r="AL78" i="260"/>
  <c r="AM51" i="249"/>
  <c r="AN51" i="249" s="1"/>
  <c r="AM66" i="249"/>
  <c r="AN66" i="249" s="1"/>
  <c r="AL67" i="249"/>
  <c r="AM62" i="249" s="1"/>
  <c r="AM59" i="249"/>
  <c r="AN59" i="249" s="1"/>
  <c r="AO59" i="249" s="1"/>
  <c r="AM86" i="249"/>
  <c r="AN86" i="249" s="1"/>
  <c r="AO86" i="249" s="1"/>
  <c r="AL77" i="250"/>
  <c r="AM77" i="250" s="1"/>
  <c r="AK81" i="250"/>
  <c r="AM51" i="250"/>
  <c r="AM69" i="249"/>
  <c r="AN69" i="249" s="1"/>
  <c r="AO69" i="249" s="1"/>
  <c r="AM61" i="249"/>
  <c r="AN61" i="249" s="1"/>
  <c r="AO61" i="249" s="1"/>
  <c r="AM54" i="249"/>
  <c r="AN54" i="249" s="1"/>
  <c r="AO54" i="249" s="1"/>
  <c r="AJ81" i="250"/>
  <c r="AJ95" i="257"/>
  <c r="AN55" i="268"/>
  <c r="AL63" i="270"/>
  <c r="AM67" i="250"/>
  <c r="AL70" i="249"/>
  <c r="AM65" i="249" s="1"/>
  <c r="AN65" i="249" s="1"/>
  <c r="AO65" i="249" s="1"/>
  <c r="AL62" i="249"/>
  <c r="AM58" i="249" s="1"/>
  <c r="AN58" i="249" s="1"/>
  <c r="AO58" i="249" s="1"/>
  <c r="AL55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7" i="249"/>
  <c r="AJ43" i="250"/>
  <c r="AJ65" i="255"/>
  <c r="AM63" i="270"/>
  <c r="AM71" i="249"/>
  <c r="AN71" i="249" s="1"/>
  <c r="AO71" i="249" s="1"/>
  <c r="AM67" i="249"/>
  <c r="AM60" i="249"/>
  <c r="AN60" i="249" s="1"/>
  <c r="AO60" i="249" s="1"/>
  <c r="AM56" i="249"/>
  <c r="AN56" i="249" s="1"/>
  <c r="AO56" i="249" s="1"/>
  <c r="AM52" i="249"/>
  <c r="AN52" i="249" s="1"/>
  <c r="AO52" i="249" s="1"/>
  <c r="AM63" i="249"/>
  <c r="AN63" i="249" s="1"/>
  <c r="AO63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5" i="255"/>
  <c r="AL40" i="255"/>
  <c r="AL42" i="255"/>
  <c r="AL44" i="255"/>
  <c r="AL46" i="255"/>
  <c r="AM40" i="255" s="1"/>
  <c r="AL48" i="255"/>
  <c r="AL50" i="255"/>
  <c r="AM44" i="255" s="1"/>
  <c r="AL52" i="255"/>
  <c r="AM46" i="255" s="1"/>
  <c r="AL64" i="255"/>
  <c r="AN53" i="255" s="1"/>
  <c r="AL41" i="255"/>
  <c r="AL43" i="255"/>
  <c r="AL45" i="255"/>
  <c r="AM39" i="255" s="1"/>
  <c r="AL47" i="255"/>
  <c r="AL49" i="255"/>
  <c r="AM43" i="255" s="1"/>
  <c r="AL51" i="255"/>
  <c r="AM45" i="255" s="1"/>
  <c r="AL61" i="255"/>
  <c r="AM47" i="255" s="1"/>
  <c r="AL63" i="255"/>
  <c r="AN52" i="255" s="1"/>
  <c r="AK39" i="255"/>
  <c r="AJ50" i="257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57" i="269" s="1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O36" i="269"/>
  <c r="AN38" i="269"/>
  <c r="AO38" i="269" s="1"/>
  <c r="AO40" i="269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5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7" i="249"/>
  <c r="AK10" i="249"/>
  <c r="AK47" i="249" s="1"/>
  <c r="AK35" i="255"/>
  <c r="AL43" i="250"/>
  <c r="AK43" i="250"/>
  <c r="AJ42" i="260"/>
  <c r="AK42" i="260"/>
  <c r="AK50" i="257"/>
  <c r="AM85" i="249" l="1"/>
  <c r="AN85" i="249" s="1"/>
  <c r="AO85" i="249" s="1"/>
  <c r="AN74" i="249"/>
  <c r="AO74" i="249" s="1"/>
  <c r="AN72" i="249"/>
  <c r="AO72" i="249"/>
  <c r="AM63" i="266"/>
  <c r="AO52" i="255"/>
  <c r="AO51" i="255"/>
  <c r="AL62" i="255"/>
  <c r="AM48" i="255" s="1"/>
  <c r="AN45" i="255" s="1"/>
  <c r="AO76" i="260"/>
  <c r="AM49" i="260"/>
  <c r="AN76" i="260"/>
  <c r="AO72" i="260" s="1"/>
  <c r="AN43" i="260"/>
  <c r="AO43" i="260"/>
  <c r="AK95" i="257"/>
  <c r="AN67" i="249"/>
  <c r="AO67" i="249" s="1"/>
  <c r="AN55" i="249"/>
  <c r="AO55" i="249" s="1"/>
  <c r="AO66" i="249"/>
  <c r="AN70" i="249"/>
  <c r="AO70" i="249" s="1"/>
  <c r="AO51" i="249"/>
  <c r="AN62" i="249"/>
  <c r="AO62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9" i="255"/>
  <c r="AN49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40" i="255"/>
  <c r="AM41" i="255"/>
  <c r="AN41" i="255" s="1"/>
  <c r="AM50" i="255"/>
  <c r="AN50" i="255" s="1"/>
  <c r="AN44" i="255"/>
  <c r="AM42" i="255"/>
  <c r="AN42" i="255" s="1"/>
  <c r="AK65" i="255"/>
  <c r="AL39" i="255"/>
  <c r="AL65" i="255" s="1"/>
  <c r="AO54" i="255" s="1"/>
  <c r="AN43" i="255"/>
  <c r="AL9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88" i="249" l="1"/>
  <c r="AM87" i="249" s="1"/>
  <c r="AN87" i="249" s="1"/>
  <c r="AO87" i="249" s="1"/>
  <c r="AM73" i="249"/>
  <c r="AN47" i="255"/>
  <c r="AM51" i="255"/>
  <c r="AN48" i="255" s="1"/>
  <c r="AO45" i="255" s="1"/>
  <c r="AN51" i="255"/>
  <c r="AO48" i="255" s="1"/>
  <c r="AN54" i="255"/>
  <c r="AN46" i="255"/>
  <c r="AO46" i="255" s="1"/>
  <c r="AO47" i="255"/>
  <c r="AO42" i="255"/>
  <c r="AO49" i="255"/>
  <c r="AO44" i="255"/>
  <c r="AN39" i="255"/>
  <c r="AO39" i="255" s="1"/>
  <c r="AO40" i="255"/>
  <c r="AO41" i="255"/>
  <c r="AO42" i="260"/>
  <c r="AO46" i="260"/>
  <c r="AM75" i="249"/>
  <c r="AN57" i="269"/>
  <c r="AO57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73" i="249" l="1"/>
  <c r="AO73" i="249" s="1"/>
  <c r="AO43" i="255"/>
  <c r="AN75" i="249"/>
  <c r="AO75" i="249" s="1"/>
  <c r="AN81" i="250"/>
  <c r="AO50" i="255" l="1"/>
</calcChain>
</file>

<file path=xl/sharedStrings.xml><?xml version="1.0" encoding="utf-8"?>
<sst xmlns="http://schemas.openxmlformats.org/spreadsheetml/2006/main" count="2831" uniqueCount="908">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</sst>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1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19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5"/>
  <sheetViews>
    <sheetView view="pageLayout" zoomScale="60" zoomScaleNormal="55" zoomScalePageLayoutView="60" workbookViewId="0">
      <selection activeCell="W29" sqref="W2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69" t="s">
        <v>582</v>
      </c>
      <c r="AG6" s="169"/>
      <c r="AH6" s="169"/>
      <c r="AI6" s="169"/>
      <c r="AJ6" s="169"/>
      <c r="AK6" s="16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0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74"/>
      <c r="AN22" s="175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1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3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3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3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51" t="s">
        <v>575</v>
      </c>
      <c r="C41" s="151" t="s">
        <v>93</v>
      </c>
      <c r="D41" s="151" t="s">
        <v>94</v>
      </c>
      <c r="E41" s="12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  <c r="Q41" s="115"/>
      <c r="R41" s="115"/>
      <c r="S41" s="115"/>
      <c r="T41" s="115"/>
      <c r="U41" s="115"/>
      <c r="V41" s="116"/>
      <c r="W41" s="115"/>
      <c r="X41" s="115"/>
      <c r="Y41" s="115"/>
      <c r="Z41" s="115"/>
      <c r="AA41" s="115"/>
      <c r="AB41" s="115"/>
      <c r="AC41" s="116"/>
      <c r="AD41" s="115"/>
      <c r="AE41" s="115"/>
      <c r="AF41" s="115"/>
      <c r="AG41" s="115"/>
      <c r="AH41" s="115"/>
      <c r="AI41" s="115"/>
      <c r="AJ41" s="3">
        <f t="shared" si="4"/>
        <v>0</v>
      </c>
      <c r="AK41" s="3">
        <f t="shared" si="2"/>
        <v>0</v>
      </c>
      <c r="AL41" s="3">
        <f t="shared" si="3"/>
        <v>0</v>
      </c>
      <c r="AM41" s="56"/>
      <c r="AN41" s="56"/>
      <c r="AO41" s="56"/>
    </row>
    <row r="42" spans="1:44" s="53" customFormat="1" ht="25.5" customHeight="1">
      <c r="A42" s="163">
        <v>34</v>
      </c>
      <c r="B42" s="151" t="s">
        <v>576</v>
      </c>
      <c r="C42" s="151" t="s">
        <v>577</v>
      </c>
      <c r="D42" s="151" t="s">
        <v>121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41">
        <f t="shared" si="4"/>
        <v>0</v>
      </c>
      <c r="AK42" s="41">
        <f t="shared" si="2"/>
        <v>0</v>
      </c>
      <c r="AL42" s="41">
        <f t="shared" si="3"/>
        <v>0</v>
      </c>
      <c r="AM42" s="56"/>
      <c r="AN42" s="26"/>
      <c r="AO42" s="26"/>
      <c r="AP42" s="50"/>
      <c r="AQ42" s="50"/>
      <c r="AR42" s="50"/>
    </row>
    <row r="43" spans="1:44" s="53" customFormat="1" ht="30" customHeight="1">
      <c r="A43" s="97">
        <v>35</v>
      </c>
      <c r="B43" s="151" t="s">
        <v>578</v>
      </c>
      <c r="C43" s="151" t="s">
        <v>579</v>
      </c>
      <c r="D43" s="15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56"/>
      <c r="AO43" s="56"/>
    </row>
    <row r="44" spans="1:44" s="53" customFormat="1" ht="27" customHeight="1">
      <c r="A44" s="163">
        <v>36</v>
      </c>
      <c r="B44" s="166" t="s">
        <v>580</v>
      </c>
      <c r="C44" s="166" t="s">
        <v>581</v>
      </c>
      <c r="D44" s="166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 t="s">
        <v>8</v>
      </c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3">
        <f t="shared" si="4"/>
        <v>1</v>
      </c>
      <c r="AK44" s="3">
        <f t="shared" si="2"/>
        <v>0</v>
      </c>
      <c r="AL44" s="3">
        <f t="shared" si="3"/>
        <v>0</v>
      </c>
    </row>
    <row r="45" spans="1:44" s="53" customFormat="1" ht="30" customHeight="1">
      <c r="A45" s="97">
        <v>37</v>
      </c>
      <c r="B45" s="164">
        <v>2010210004</v>
      </c>
      <c r="C45" s="151" t="s">
        <v>906</v>
      </c>
      <c r="D45" s="15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0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3">
        <v>38</v>
      </c>
      <c r="B46" s="86"/>
      <c r="C46" s="87"/>
      <c r="D46" s="88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  <c r="AM46" s="174"/>
      <c r="AN46" s="175"/>
    </row>
    <row r="47" spans="1:44" s="53" customFormat="1" ht="30" customHeight="1">
      <c r="A47" s="176" t="s">
        <v>12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3">
        <f>SUM(AJ10:AJ46)</f>
        <v>4</v>
      </c>
      <c r="AK47" s="3">
        <f>SUM(AK10:AK46)</f>
        <v>0</v>
      </c>
      <c r="AL47" s="3">
        <f>SUM(AL10:AL46)</f>
        <v>1</v>
      </c>
      <c r="AM47" s="56"/>
      <c r="AN47" s="56"/>
    </row>
    <row r="48" spans="1:44" s="53" customFormat="1" ht="15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56"/>
      <c r="AN48" s="56"/>
    </row>
    <row r="49" spans="1:43" s="53" customFormat="1" ht="30" customHeight="1">
      <c r="A49" s="177" t="s">
        <v>13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8"/>
      <c r="AJ49" s="41" t="s">
        <v>14</v>
      </c>
      <c r="AK49" s="41" t="s">
        <v>15</v>
      </c>
      <c r="AL49" s="41" t="s">
        <v>16</v>
      </c>
      <c r="AM49" s="57" t="s">
        <v>17</v>
      </c>
      <c r="AN49" s="57" t="s">
        <v>18</v>
      </c>
      <c r="AO49" s="57" t="s">
        <v>19</v>
      </c>
      <c r="AP49" s="56"/>
      <c r="AQ49" s="56"/>
    </row>
    <row r="50" spans="1:43" s="53" customFormat="1" ht="30" customHeight="1">
      <c r="A50" s="3" t="s">
        <v>5</v>
      </c>
      <c r="B50" s="48"/>
      <c r="C50" s="170" t="s">
        <v>7</v>
      </c>
      <c r="D50" s="171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0" t="s">
        <v>23</v>
      </c>
      <c r="AN50" s="58" t="s">
        <v>24</v>
      </c>
      <c r="AO50" s="58" t="s">
        <v>25</v>
      </c>
      <c r="AP50" s="56"/>
      <c r="AQ50" s="56"/>
    </row>
    <row r="51" spans="1:43" s="53" customFormat="1" ht="27" customHeight="1">
      <c r="A51" s="3">
        <v>1</v>
      </c>
      <c r="B51" s="151" t="s">
        <v>524</v>
      </c>
      <c r="C51" s="151" t="s">
        <v>141</v>
      </c>
      <c r="D51" s="151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 t="shared" ref="AM51:AM66" si="8">COUNTIF(H56:AL56,"CT")</f>
        <v>0</v>
      </c>
      <c r="AN51" s="32">
        <f t="shared" ref="AN51:AN87" si="9">COUNTIF(I51:AM51,"HT")</f>
        <v>0</v>
      </c>
      <c r="AO51" s="32">
        <f t="shared" ref="AO51:AO87" si="10">COUNTIF(J51:AN51,"VK")</f>
        <v>0</v>
      </c>
      <c r="AP51" s="56"/>
      <c r="AQ51" s="56"/>
    </row>
    <row r="52" spans="1:43" s="53" customFormat="1" ht="27" customHeight="1">
      <c r="A52" s="3">
        <v>2</v>
      </c>
      <c r="B52" s="151" t="s">
        <v>525</v>
      </c>
      <c r="C52" s="151" t="s">
        <v>383</v>
      </c>
      <c r="D52" s="151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7" si="11">COUNTIF(E52:AI52,"BT")</f>
        <v>0</v>
      </c>
      <c r="AK52" s="32">
        <f t="shared" ref="AK52:AK87" si="12">COUNTIF(F52:AJ52,"D")</f>
        <v>0</v>
      </c>
      <c r="AL52" s="32">
        <f t="shared" ref="AL52:AL87" si="13">COUNTIF(G52:AK52,"ĐP")</f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7">
        <v>3</v>
      </c>
      <c r="B53" s="151" t="s">
        <v>526</v>
      </c>
      <c r="C53" s="151" t="s">
        <v>475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4</v>
      </c>
      <c r="B54" s="151" t="s">
        <v>527</v>
      </c>
      <c r="C54" s="151" t="s">
        <v>366</v>
      </c>
      <c r="D54" s="151" t="s">
        <v>127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5</v>
      </c>
      <c r="B55" s="151" t="s">
        <v>528</v>
      </c>
      <c r="C55" s="151" t="s">
        <v>529</v>
      </c>
      <c r="D55" s="151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6</v>
      </c>
      <c r="B56" s="151" t="s">
        <v>530</v>
      </c>
      <c r="C56" s="151" t="s">
        <v>531</v>
      </c>
      <c r="D56" s="151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 t="e">
        <f>COUNTIF(#REF!,"CT")</f>
        <v>#REF!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7</v>
      </c>
      <c r="B57" s="151" t="s">
        <v>532</v>
      </c>
      <c r="C57" s="151" t="s">
        <v>82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8</v>
      </c>
      <c r="B58" s="151" t="s">
        <v>533</v>
      </c>
      <c r="C58" s="151" t="s">
        <v>48</v>
      </c>
      <c r="D58" s="151" t="s">
        <v>534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9</v>
      </c>
      <c r="B59" s="151" t="s">
        <v>535</v>
      </c>
      <c r="C59" s="151" t="s">
        <v>536</v>
      </c>
      <c r="D59" s="151" t="s">
        <v>88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174"/>
      <c r="AQ59" s="175"/>
    </row>
    <row r="60" spans="1:43" s="53" customFormat="1" ht="27" customHeight="1">
      <c r="A60" s="147">
        <v>10</v>
      </c>
      <c r="B60" s="151" t="s">
        <v>537</v>
      </c>
      <c r="C60" s="151" t="s">
        <v>538</v>
      </c>
      <c r="D60" s="15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3">
        <v>11</v>
      </c>
      <c r="B61" s="151" t="s">
        <v>539</v>
      </c>
      <c r="C61" s="151" t="s">
        <v>402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12</v>
      </c>
      <c r="B62" s="151" t="s">
        <v>540</v>
      </c>
      <c r="C62" s="151" t="s">
        <v>541</v>
      </c>
      <c r="D62" s="151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13</v>
      </c>
      <c r="B63" s="151" t="s">
        <v>542</v>
      </c>
      <c r="C63" s="151" t="s">
        <v>77</v>
      </c>
      <c r="D63" s="151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14</v>
      </c>
      <c r="B64" s="151" t="s">
        <v>543</v>
      </c>
      <c r="C64" s="151" t="s">
        <v>129</v>
      </c>
      <c r="D64" s="151" t="s">
        <v>54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15</v>
      </c>
      <c r="B65" s="151" t="s">
        <v>544</v>
      </c>
      <c r="C65" s="151" t="s">
        <v>89</v>
      </c>
      <c r="D65" s="151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16</v>
      </c>
      <c r="B66" s="151" t="s">
        <v>545</v>
      </c>
      <c r="C66" s="151" t="s">
        <v>546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17</v>
      </c>
      <c r="B67" s="151" t="s">
        <v>547</v>
      </c>
      <c r="C67" s="151" t="s">
        <v>108</v>
      </c>
      <c r="D67" s="151" t="s">
        <v>27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ref="AM67:AM70" si="14">COUNTIF(H84:AL84,"CT")</f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18</v>
      </c>
      <c r="B68" s="151" t="s">
        <v>548</v>
      </c>
      <c r="C68" s="151" t="s">
        <v>549</v>
      </c>
      <c r="D68" s="151" t="s">
        <v>107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si="14"/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19</v>
      </c>
      <c r="B69" s="151" t="s">
        <v>550</v>
      </c>
      <c r="C69" s="151" t="s">
        <v>551</v>
      </c>
      <c r="D69" s="151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20</v>
      </c>
      <c r="B70" s="151" t="s">
        <v>552</v>
      </c>
      <c r="C70" s="151" t="s">
        <v>64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21</v>
      </c>
      <c r="B71" s="151" t="s">
        <v>553</v>
      </c>
      <c r="C71" s="151" t="s">
        <v>554</v>
      </c>
      <c r="D71" s="151" t="s">
        <v>120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 t="e">
        <f>COUNTIF(#REF!,"CT")</f>
        <v>#REF!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22</v>
      </c>
      <c r="B72" s="151" t="s">
        <v>555</v>
      </c>
      <c r="C72" s="151" t="s">
        <v>28</v>
      </c>
      <c r="D72" s="151" t="s">
        <v>40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2"/>
      <c r="W72" s="8"/>
      <c r="X72" s="8"/>
      <c r="Y72" s="8"/>
      <c r="Z72" s="8"/>
      <c r="AA72" s="8"/>
      <c r="AB72" s="8"/>
      <c r="AC72" s="152"/>
      <c r="AD72" s="8"/>
      <c r="AE72" s="8"/>
      <c r="AF72" s="8"/>
      <c r="AG72" s="8"/>
      <c r="AH72" s="8"/>
      <c r="AI72" s="8"/>
      <c r="AJ72" s="32">
        <f t="shared" ref="AJ72" si="15">COUNTIF(E72:AI72,"BT")</f>
        <v>0</v>
      </c>
      <c r="AK72" s="32">
        <f t="shared" ref="AK72" si="16">COUNTIF(F72:AJ72,"D")</f>
        <v>0</v>
      </c>
      <c r="AL72" s="32">
        <f t="shared" ref="AL72" si="17">COUNTIF(G72:AK72,"ĐP")</f>
        <v>0</v>
      </c>
      <c r="AM72" s="32" t="e">
        <f>COUNTIF(#REF!,"CT")</f>
        <v>#REF!</v>
      </c>
      <c r="AN72" s="32">
        <f t="shared" ref="AN72" si="18">COUNTIF(I72:AM72,"HT")</f>
        <v>0</v>
      </c>
      <c r="AO72" s="32">
        <f t="shared" ref="AO72" si="19">COUNTIF(J72:AN72,"VK")</f>
        <v>0</v>
      </c>
    </row>
    <row r="73" spans="1:41" s="53" customFormat="1" ht="27" customHeight="1">
      <c r="A73" s="163">
        <v>23</v>
      </c>
      <c r="B73" s="151" t="s">
        <v>556</v>
      </c>
      <c r="C73" s="151" t="s">
        <v>557</v>
      </c>
      <c r="D73" s="151" t="s">
        <v>501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20">COUNTIF(E73:AI73,"BT")</f>
        <v>0</v>
      </c>
      <c r="AK73" s="32">
        <f t="shared" ref="AK73" si="21">COUNTIF(F73:AJ73,"D")</f>
        <v>0</v>
      </c>
      <c r="AL73" s="32">
        <f t="shared" ref="AL73" si="22">COUNTIF(G73:AK73,"ĐP")</f>
        <v>0</v>
      </c>
      <c r="AM73" s="32" t="e">
        <f>COUNTIF(#REF!,"CT")</f>
        <v>#REF!</v>
      </c>
      <c r="AN73" s="32">
        <f t="shared" ref="AN73" si="23">COUNTIF(I73:AM73,"HT")</f>
        <v>0</v>
      </c>
      <c r="AO73" s="32">
        <f t="shared" ref="AO73" si="24">COUNTIF(J73:AN73,"VK")</f>
        <v>0</v>
      </c>
    </row>
    <row r="74" spans="1:41" s="53" customFormat="1" ht="27" customHeight="1">
      <c r="A74" s="163">
        <v>24</v>
      </c>
      <c r="B74" s="151" t="s">
        <v>558</v>
      </c>
      <c r="C74" s="151" t="s">
        <v>77</v>
      </c>
      <c r="D74" s="151" t="s">
        <v>68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:AJ78" si="25">COUNTIF(E74:AI74,"BT")</f>
        <v>0</v>
      </c>
      <c r="AK74" s="32">
        <f t="shared" ref="AK74:AK78" si="26">COUNTIF(F74:AJ74,"D")</f>
        <v>0</v>
      </c>
      <c r="AL74" s="32">
        <f t="shared" ref="AL74:AL78" si="27">COUNTIF(G74:AK74,"ĐP")</f>
        <v>0</v>
      </c>
      <c r="AM74" s="32" t="e">
        <f>COUNTIF(#REF!,"CT")</f>
        <v>#REF!</v>
      </c>
      <c r="AN74" s="32">
        <f t="shared" ref="AN74:AN78" si="28">COUNTIF(I74:AM74,"HT")</f>
        <v>0</v>
      </c>
      <c r="AO74" s="32">
        <f t="shared" ref="AO74:AO78" si="29">COUNTIF(J74:AN74,"VK")</f>
        <v>0</v>
      </c>
    </row>
    <row r="75" spans="1:41" s="53" customFormat="1" ht="27" customHeight="1">
      <c r="A75" s="163">
        <v>25</v>
      </c>
      <c r="B75" s="151" t="s">
        <v>559</v>
      </c>
      <c r="C75" s="151" t="s">
        <v>560</v>
      </c>
      <c r="D75" s="151" t="s">
        <v>91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COUNTIF(H88:AL88,"CT")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3">
        <v>26</v>
      </c>
      <c r="B76" s="151" t="s">
        <v>561</v>
      </c>
      <c r="C76" s="151" t="s">
        <v>562</v>
      </c>
      <c r="D76" s="151" t="s">
        <v>56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27</v>
      </c>
      <c r="B77" s="151" t="s">
        <v>563</v>
      </c>
      <c r="C77" s="151" t="s">
        <v>564</v>
      </c>
      <c r="D77" s="151" t="s">
        <v>57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28</v>
      </c>
      <c r="B78" s="151" t="s">
        <v>565</v>
      </c>
      <c r="C78" s="151" t="s">
        <v>109</v>
      </c>
      <c r="D78" s="151" t="s">
        <v>58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ht="27" customHeight="1">
      <c r="A79" s="163">
        <v>29</v>
      </c>
      <c r="B79" s="151" t="s">
        <v>566</v>
      </c>
      <c r="C79" s="151" t="s">
        <v>567</v>
      </c>
      <c r="D79" s="151" t="s">
        <v>213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ref="AJ79" si="30">COUNTIF(E79:AI79,"BT")</f>
        <v>0</v>
      </c>
      <c r="AK79" s="32">
        <f t="shared" ref="AK79" si="31">COUNTIF(F79:AJ79,"D")</f>
        <v>0</v>
      </c>
      <c r="AL79" s="32">
        <f t="shared" ref="AL79" si="32">COUNTIF(G79:AK79,"ĐP")</f>
        <v>0</v>
      </c>
      <c r="AM79" s="32">
        <f t="shared" ref="AM79" si="33">COUNTIF(H92:AL92,"CT")</f>
        <v>0</v>
      </c>
      <c r="AN79" s="32">
        <f t="shared" ref="AN79" si="34">COUNTIF(I79:AM79,"HT")</f>
        <v>0</v>
      </c>
      <c r="AO79" s="32">
        <f t="shared" ref="AO79" si="35">COUNTIF(J79:AN79,"VK")</f>
        <v>0</v>
      </c>
    </row>
    <row r="80" spans="1:41" ht="27" customHeight="1">
      <c r="A80" s="163">
        <v>30</v>
      </c>
      <c r="B80" s="151" t="s">
        <v>568</v>
      </c>
      <c r="C80" s="151" t="s">
        <v>569</v>
      </c>
      <c r="D80" s="151" t="s">
        <v>570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3">
        <v>31</v>
      </c>
      <c r="B81" s="151" t="s">
        <v>571</v>
      </c>
      <c r="C81" s="151" t="s">
        <v>572</v>
      </c>
      <c r="D81" s="151" t="s">
        <v>112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>
        <f t="shared" ref="AJ81" si="36">COUNTIF(E81:AI81,"BT")</f>
        <v>0</v>
      </c>
      <c r="AK81" s="32">
        <f t="shared" ref="AK81" si="37">COUNTIF(F81:AJ81,"D")</f>
        <v>0</v>
      </c>
      <c r="AL81" s="32">
        <f t="shared" ref="AL81" si="38">COUNTIF(G81:AK81,"ĐP")</f>
        <v>0</v>
      </c>
      <c r="AM81" s="32">
        <f t="shared" ref="AM81" si="39">COUNTIF(H94:AL94,"CT")</f>
        <v>0</v>
      </c>
      <c r="AN81" s="32">
        <f t="shared" ref="AN81" si="40">COUNTIF(I81:AM81,"HT")</f>
        <v>0</v>
      </c>
      <c r="AO81" s="32">
        <f t="shared" ref="AO81" si="41">COUNTIF(J81:AN81,"VK")</f>
        <v>0</v>
      </c>
    </row>
    <row r="82" spans="1:41" ht="27" customHeight="1">
      <c r="A82" s="163">
        <v>32</v>
      </c>
      <c r="B82" s="151" t="s">
        <v>573</v>
      </c>
      <c r="C82" s="151" t="s">
        <v>574</v>
      </c>
      <c r="D82" s="151" t="s">
        <v>59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/>
      <c r="AK82" s="32"/>
      <c r="AL82" s="32"/>
      <c r="AM82" s="32"/>
      <c r="AN82" s="32"/>
      <c r="AO82" s="32"/>
    </row>
    <row r="83" spans="1:41" ht="27" customHeight="1">
      <c r="A83" s="163">
        <v>33</v>
      </c>
      <c r="B83" s="151" t="s">
        <v>575</v>
      </c>
      <c r="C83" s="151" t="s">
        <v>93</v>
      </c>
      <c r="D83" s="151" t="s">
        <v>94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>
        <f t="shared" ref="AJ83" si="42">COUNTIF(E83:AI83,"BT")</f>
        <v>0</v>
      </c>
      <c r="AK83" s="32">
        <f t="shared" ref="AK83" si="43">COUNTIF(F83:AJ83,"D")</f>
        <v>0</v>
      </c>
      <c r="AL83" s="32">
        <f t="shared" ref="AL83" si="44">COUNTIF(G83:AK83,"ĐP")</f>
        <v>0</v>
      </c>
      <c r="AM83" s="32">
        <f t="shared" ref="AM83" si="45">COUNTIF(H96:AL96,"CT")</f>
        <v>0</v>
      </c>
      <c r="AN83" s="32">
        <f t="shared" ref="AN83" si="46">COUNTIF(I83:AM83,"HT")</f>
        <v>0</v>
      </c>
      <c r="AO83" s="32">
        <f t="shared" ref="AO83" si="47">COUNTIF(J83:AN83,"VK")</f>
        <v>0</v>
      </c>
    </row>
    <row r="84" spans="1:41" ht="27" customHeight="1">
      <c r="A84" s="163">
        <v>34</v>
      </c>
      <c r="B84" s="151" t="s">
        <v>576</v>
      </c>
      <c r="C84" s="151" t="s">
        <v>577</v>
      </c>
      <c r="D84" s="151" t="s">
        <v>121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 ht="27" customHeight="1">
      <c r="A85" s="163">
        <v>35</v>
      </c>
      <c r="B85" s="151" t="s">
        <v>578</v>
      </c>
      <c r="C85" s="151" t="s">
        <v>579</v>
      </c>
      <c r="D85" s="15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36</v>
      </c>
      <c r="B86" s="151" t="s">
        <v>580</v>
      </c>
      <c r="C86" s="151" t="s">
        <v>581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37</v>
      </c>
      <c r="B87" s="132">
        <v>2010210004</v>
      </c>
      <c r="C87" s="79" t="s">
        <v>906</v>
      </c>
      <c r="D87" s="131" t="s">
        <v>63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>
        <f>COUNTIF(H88:AL88,"CT")</f>
        <v>0</v>
      </c>
      <c r="AN87" s="32">
        <f t="shared" si="9"/>
        <v>0</v>
      </c>
      <c r="AO87" s="32">
        <f t="shared" si="10"/>
        <v>0</v>
      </c>
    </row>
    <row r="88" spans="1:41">
      <c r="A88" s="176" t="s">
        <v>12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3">
        <f>SUM(AJ51:AJ87)</f>
        <v>0</v>
      </c>
      <c r="AK88" s="3">
        <f>SUM(AK51:AK87)</f>
        <v>0</v>
      </c>
      <c r="AL88" s="3">
        <f>SUM(AL51:AL87)</f>
        <v>0</v>
      </c>
    </row>
    <row r="89" spans="1:41">
      <c r="A89" s="26"/>
      <c r="B89" s="26"/>
      <c r="C89" s="173"/>
      <c r="D89" s="173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173"/>
      <c r="D92" s="17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73"/>
      <c r="D93" s="173"/>
      <c r="E93" s="173"/>
      <c r="F93" s="173"/>
      <c r="G93" s="17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73"/>
      <c r="D94" s="173"/>
      <c r="E94" s="173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73"/>
      <c r="D95" s="173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</sheetData>
  <mergeCells count="20">
    <mergeCell ref="AM46:AN46"/>
    <mergeCell ref="AP59:AQ59"/>
    <mergeCell ref="A88:AI88"/>
    <mergeCell ref="C89:D89"/>
    <mergeCell ref="AM22:AN22"/>
    <mergeCell ref="A47:AI47"/>
    <mergeCell ref="A49:AI49"/>
    <mergeCell ref="C94:E94"/>
    <mergeCell ref="C95:D95"/>
    <mergeCell ref="C93:G93"/>
    <mergeCell ref="C50:D50"/>
    <mergeCell ref="C92:D9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X19" sqref="X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161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5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83"/>
      <c r="AN22" s="184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185" t="s">
        <v>12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76">
        <f>SUM(AJ9:AJ36)</f>
        <v>11</v>
      </c>
      <c r="AK37" s="76">
        <f>SUM(AK9:AK36)</f>
        <v>1</v>
      </c>
      <c r="AL37" s="76">
        <f>SUM(AL9:AL36)</f>
        <v>4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186" t="s">
        <v>13</v>
      </c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70" t="s">
        <v>7</v>
      </c>
      <c r="D40" s="17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83"/>
      <c r="AQ41" s="184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83"/>
      <c r="AQ54" s="184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185" t="s">
        <v>12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73"/>
      <c r="D70" s="173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3"/>
      <c r="D73" s="17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3"/>
      <c r="D74" s="173"/>
      <c r="E74" s="173"/>
      <c r="F74" s="173"/>
      <c r="G74" s="17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73"/>
      <c r="D75" s="173"/>
      <c r="E75" s="17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73"/>
      <c r="D76" s="17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topLeftCell="A8" zoomScale="55" zoomScaleNormal="55" workbookViewId="0">
      <selection activeCell="AA18" sqref="AA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162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 t="s">
        <v>9</v>
      </c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10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384</v>
      </c>
      <c r="C15" s="87" t="s">
        <v>385</v>
      </c>
      <c r="D15" s="88" t="s">
        <v>65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386</v>
      </c>
      <c r="C16" s="87" t="s">
        <v>135</v>
      </c>
      <c r="D16" s="88" t="s">
        <v>116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8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387</v>
      </c>
      <c r="C17" s="87" t="s">
        <v>388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13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389</v>
      </c>
      <c r="C18" s="87" t="s">
        <v>390</v>
      </c>
      <c r="D18" s="88" t="s">
        <v>100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391</v>
      </c>
      <c r="C19" s="87" t="s">
        <v>392</v>
      </c>
      <c r="D19" s="88" t="s">
        <v>68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 t="s">
        <v>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08" customFormat="1" ht="30" customHeight="1">
      <c r="A20" s="72">
        <v>12</v>
      </c>
      <c r="B20" s="133" t="s">
        <v>393</v>
      </c>
      <c r="C20" s="87" t="s">
        <v>394</v>
      </c>
      <c r="D20" s="88" t="s">
        <v>69</v>
      </c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72">
        <f t="shared" si="2"/>
        <v>0</v>
      </c>
      <c r="AK20" s="72">
        <f t="shared" si="0"/>
        <v>0</v>
      </c>
      <c r="AL20" s="72">
        <f t="shared" si="1"/>
        <v>0</v>
      </c>
      <c r="AM20" s="107"/>
      <c r="AN20" s="107"/>
      <c r="AO20" s="107"/>
    </row>
    <row r="21" spans="1:44" s="1" customFormat="1" ht="30" customHeight="1">
      <c r="A21" s="75">
        <v>13</v>
      </c>
      <c r="B21" s="133" t="s">
        <v>395</v>
      </c>
      <c r="C21" s="87" t="s">
        <v>396</v>
      </c>
      <c r="D21" s="88" t="s">
        <v>397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398</v>
      </c>
      <c r="C22" s="87" t="s">
        <v>399</v>
      </c>
      <c r="D22" s="88" t="s">
        <v>33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3"/>
      <c r="AN22" s="184"/>
      <c r="AO22" s="25"/>
    </row>
    <row r="23" spans="1:44" s="1" customFormat="1" ht="30" customHeight="1">
      <c r="A23" s="75">
        <v>15</v>
      </c>
      <c r="B23" s="133" t="s">
        <v>400</v>
      </c>
      <c r="C23" s="87" t="s">
        <v>401</v>
      </c>
      <c r="D23" s="88" t="s">
        <v>111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4" s="1" customFormat="1" ht="30" customHeight="1">
      <c r="A24" s="75">
        <v>16</v>
      </c>
      <c r="B24" s="133" t="s">
        <v>403</v>
      </c>
      <c r="C24" s="87" t="s">
        <v>404</v>
      </c>
      <c r="D24" s="88" t="s">
        <v>213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75">
        <v>17</v>
      </c>
      <c r="B25" s="133" t="s">
        <v>405</v>
      </c>
      <c r="C25" s="87" t="s">
        <v>406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75">
        <v>18</v>
      </c>
      <c r="B26" s="133" t="s">
        <v>407</v>
      </c>
      <c r="C26" s="87" t="s">
        <v>408</v>
      </c>
      <c r="D26" s="88" t="s">
        <v>409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75">
        <v>19</v>
      </c>
      <c r="B27" s="133" t="s">
        <v>410</v>
      </c>
      <c r="C27" s="87" t="s">
        <v>411</v>
      </c>
      <c r="D27" s="88" t="s">
        <v>412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10</v>
      </c>
      <c r="Q27" s="8"/>
      <c r="R27" s="8" t="s">
        <v>8</v>
      </c>
      <c r="S27" s="8"/>
      <c r="T27" s="8"/>
      <c r="U27" s="8" t="s">
        <v>8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4" s="1" customFormat="1" ht="30" customHeight="1">
      <c r="A28" s="75">
        <v>20</v>
      </c>
      <c r="B28" s="133" t="s">
        <v>413</v>
      </c>
      <c r="C28" s="87" t="s">
        <v>414</v>
      </c>
      <c r="D28" s="88" t="s">
        <v>415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75">
        <v>21</v>
      </c>
      <c r="B29" s="133" t="s">
        <v>416</v>
      </c>
      <c r="C29" s="87" t="s">
        <v>417</v>
      </c>
      <c r="D29" s="88" t="s">
        <v>119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 t="s">
        <v>8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75">
        <v>22</v>
      </c>
      <c r="B30" s="133">
        <v>1910120074</v>
      </c>
      <c r="C30" s="87" t="s">
        <v>516</v>
      </c>
      <c r="D30" s="88" t="s">
        <v>517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185" t="s">
        <v>12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76">
        <f>SUM(AJ9:AJ30)</f>
        <v>12</v>
      </c>
      <c r="AK31" s="76">
        <f>SUM(AK9:AK30)</f>
        <v>10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186" t="s">
        <v>13</v>
      </c>
      <c r="B33" s="186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170" t="s">
        <v>7</v>
      </c>
      <c r="D34" s="17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3" t="s">
        <v>509</v>
      </c>
      <c r="C35" s="87" t="s">
        <v>510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183"/>
      <c r="AQ35" s="184"/>
    </row>
    <row r="36" spans="1:43" s="1" customFormat="1" ht="30" customHeight="1">
      <c r="A36" s="75">
        <v>2</v>
      </c>
      <c r="B36" s="133" t="s">
        <v>373</v>
      </c>
      <c r="C36" s="87" t="s">
        <v>269</v>
      </c>
      <c r="D36" s="88" t="s">
        <v>374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3" t="s">
        <v>375</v>
      </c>
      <c r="C37" s="87" t="s">
        <v>511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3" t="s">
        <v>376</v>
      </c>
      <c r="C38" s="87" t="s">
        <v>377</v>
      </c>
      <c r="D38" s="88" t="s">
        <v>378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3" t="s">
        <v>379</v>
      </c>
      <c r="C39" s="87" t="s">
        <v>380</v>
      </c>
      <c r="D39" s="88" t="s">
        <v>381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3" t="s">
        <v>382</v>
      </c>
      <c r="C40" s="87" t="s">
        <v>383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3" t="s">
        <v>384</v>
      </c>
      <c r="C41" s="87" t="s">
        <v>385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3" t="s">
        <v>386</v>
      </c>
      <c r="C42" s="87" t="s">
        <v>135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3" t="s">
        <v>387</v>
      </c>
      <c r="C43" s="87" t="s">
        <v>388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3" t="s">
        <v>389</v>
      </c>
      <c r="C44" s="87" t="s">
        <v>390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3" t="s">
        <v>391</v>
      </c>
      <c r="C45" s="87" t="s">
        <v>392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3" t="s">
        <v>393</v>
      </c>
      <c r="C46" s="87" t="s">
        <v>394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3" t="s">
        <v>395</v>
      </c>
      <c r="C47" s="87" t="s">
        <v>396</v>
      </c>
      <c r="D47" s="88" t="s">
        <v>397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3" t="s">
        <v>398</v>
      </c>
      <c r="C48" s="87" t="s">
        <v>399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183"/>
      <c r="AQ48" s="184"/>
    </row>
    <row r="49" spans="1:41" s="1" customFormat="1" ht="30" customHeight="1">
      <c r="A49" s="75">
        <v>15</v>
      </c>
      <c r="B49" s="133" t="s">
        <v>400</v>
      </c>
      <c r="C49" s="87" t="s">
        <v>401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3" t="s">
        <v>403</v>
      </c>
      <c r="C50" s="87" t="s">
        <v>404</v>
      </c>
      <c r="D50" s="88" t="s">
        <v>213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3" t="s">
        <v>405</v>
      </c>
      <c r="C51" s="87" t="s">
        <v>406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3" t="s">
        <v>407</v>
      </c>
      <c r="C52" s="87" t="s">
        <v>408</v>
      </c>
      <c r="D52" s="88" t="s">
        <v>409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3" t="s">
        <v>410</v>
      </c>
      <c r="C53" s="87" t="s">
        <v>411</v>
      </c>
      <c r="D53" s="88" t="s">
        <v>412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3" t="s">
        <v>413</v>
      </c>
      <c r="C54" s="87" t="s">
        <v>414</v>
      </c>
      <c r="D54" s="88" t="s">
        <v>415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3" t="s">
        <v>416</v>
      </c>
      <c r="C55" s="87" t="s">
        <v>417</v>
      </c>
      <c r="D55" s="88" t="s">
        <v>119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3">
        <v>1910120074</v>
      </c>
      <c r="C56" s="87" t="s">
        <v>516</v>
      </c>
      <c r="D56" s="88" t="s">
        <v>517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185" t="s">
        <v>12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173"/>
      <c r="D58" s="173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173"/>
      <c r="D61" s="17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173"/>
      <c r="D62" s="173"/>
      <c r="E62" s="173"/>
      <c r="F62" s="173"/>
      <c r="G62" s="17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173"/>
      <c r="D63" s="173"/>
      <c r="E63" s="173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173"/>
      <c r="D64" s="173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Y14" sqref="Y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163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5</v>
      </c>
      <c r="AK22" s="75">
        <f t="shared" si="0"/>
        <v>0</v>
      </c>
      <c r="AL22" s="75">
        <f t="shared" si="1"/>
        <v>0</v>
      </c>
      <c r="AM22" s="183"/>
      <c r="AN22" s="184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5" t="s">
        <v>12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76">
        <f>SUM(AJ9:AJ33)</f>
        <v>10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6" t="s">
        <v>13</v>
      </c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0" t="s">
        <v>7</v>
      </c>
      <c r="D37" s="17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3"/>
      <c r="AQ38" s="184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3"/>
      <c r="AQ51" s="184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5" t="s">
        <v>12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3"/>
      <c r="D64" s="17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3"/>
      <c r="D67" s="17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3"/>
      <c r="D68" s="173"/>
      <c r="E68" s="173"/>
      <c r="F68" s="173"/>
      <c r="G68" s="17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3"/>
      <c r="D69" s="173"/>
      <c r="E69" s="17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3"/>
      <c r="D70" s="17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3" zoomScale="55" zoomScaleNormal="55" workbookViewId="0">
      <selection activeCell="U16" sqref="U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164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83"/>
      <c r="AN22" s="184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185" t="s">
        <v>12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76">
        <f>SUM(AJ9:AJ28)</f>
        <v>5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186" t="s">
        <v>13</v>
      </c>
      <c r="B31" s="186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70" t="s">
        <v>7</v>
      </c>
      <c r="D32" s="17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83"/>
      <c r="AQ33" s="184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83"/>
      <c r="AQ46" s="184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85" t="s">
        <v>12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3"/>
      <c r="D68" s="17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3"/>
      <c r="D71" s="17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3"/>
      <c r="D72" s="173"/>
      <c r="E72" s="173"/>
      <c r="F72" s="173"/>
      <c r="G72" s="17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3"/>
      <c r="D73" s="173"/>
      <c r="E73" s="17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3"/>
      <c r="D74" s="17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S16" sqref="S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515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185" t="s">
        <v>12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76">
        <f>SUM(AJ9:AJ18)</f>
        <v>1</v>
      </c>
      <c r="AK19" s="76">
        <f>SUM(AK9:AK18)</f>
        <v>1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186" t="s">
        <v>13</v>
      </c>
      <c r="B21" s="186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70" t="s">
        <v>7</v>
      </c>
      <c r="D22" s="171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83"/>
      <c r="AQ23" s="184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185" t="s">
        <v>12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73"/>
      <c r="D34" s="173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73"/>
      <c r="D37" s="173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73"/>
      <c r="D38" s="173"/>
      <c r="E38" s="173"/>
      <c r="F38" s="173"/>
      <c r="G38" s="17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73"/>
      <c r="D39" s="173"/>
      <c r="E39" s="17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73"/>
      <c r="D40" s="17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8" zoomScale="55" zoomScaleNormal="55" workbookViewId="0">
      <selection activeCell="T38" sqref="T3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69" t="s">
        <v>645</v>
      </c>
      <c r="AG6" s="169"/>
      <c r="AH6" s="169"/>
      <c r="AI6" s="169"/>
      <c r="AJ6" s="169"/>
      <c r="AK6" s="16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74"/>
      <c r="AN22" s="175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0</v>
      </c>
      <c r="AM42" s="56"/>
      <c r="AN42" s="56"/>
      <c r="AO42" s="56"/>
    </row>
    <row r="43" spans="1:44" s="53" customFormat="1" ht="48" customHeight="1">
      <c r="A43" s="176" t="s">
        <v>12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3">
        <f>SUM(AJ9:AJ42)</f>
        <v>2</v>
      </c>
      <c r="AK43" s="3">
        <f>SUM(AK9:AK42)</f>
        <v>0</v>
      </c>
      <c r="AL43" s="3">
        <f>SUM(AL9:AL42)</f>
        <v>2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77" t="s">
        <v>13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8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70" t="s">
        <v>7</v>
      </c>
      <c r="D46" s="17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74"/>
      <c r="AQ47" s="175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74"/>
      <c r="AQ60" s="175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76" t="s">
        <v>12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73"/>
      <c r="D82" s="173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73"/>
      <c r="D85" s="173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73"/>
      <c r="D86" s="173"/>
      <c r="E86" s="173"/>
      <c r="F86" s="173"/>
      <c r="G86" s="173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73"/>
      <c r="D87" s="173"/>
      <c r="E87" s="173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73"/>
      <c r="D88" s="173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X13" sqref="X13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82" t="s">
        <v>863</v>
      </c>
      <c r="AG6" s="182"/>
      <c r="AH6" s="182"/>
      <c r="AI6" s="182"/>
      <c r="AJ6" s="182"/>
      <c r="AK6" s="182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905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83"/>
      <c r="AN22" s="184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0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8">
        <f t="shared" si="3"/>
        <v>0</v>
      </c>
      <c r="AK29" s="148">
        <f t="shared" si="4"/>
        <v>0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8">
        <f t="shared" si="3"/>
        <v>0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8">
        <f t="shared" si="3"/>
        <v>0</v>
      </c>
      <c r="AK33" s="148">
        <f t="shared" si="4"/>
        <v>0</v>
      </c>
      <c r="AL33" s="148">
        <f t="shared" si="5"/>
        <v>0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8">
        <f t="shared" si="3"/>
        <v>0</v>
      </c>
      <c r="AK35" s="148">
        <f t="shared" si="4"/>
        <v>0</v>
      </c>
      <c r="AL35" s="148">
        <f t="shared" si="5"/>
        <v>0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0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0</v>
      </c>
      <c r="AL37" s="148">
        <f t="shared" si="5"/>
        <v>0</v>
      </c>
      <c r="AM37" s="25"/>
      <c r="AN37" s="25"/>
      <c r="AO37" s="25"/>
    </row>
    <row r="38" spans="1:44" s="1" customFormat="1" ht="48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185" t="s">
        <v>12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45">
        <f>SUM(AJ9:AJ41)</f>
        <v>0</v>
      </c>
      <c r="AK42" s="45">
        <f>SUM(AK9:AK41)</f>
        <v>0</v>
      </c>
      <c r="AL42" s="150">
        <f>SUM(AL9:AL41)</f>
        <v>0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186" t="s">
        <v>13</v>
      </c>
      <c r="B44" s="186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8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70" t="s">
        <v>7</v>
      </c>
      <c r="D45" s="17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83"/>
      <c r="AQ47" s="184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25">
      <c r="A80" s="185" t="s">
        <v>12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9.5">
      <c r="A81" s="26"/>
      <c r="B81" s="26"/>
      <c r="C81" s="173"/>
      <c r="D81" s="173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9.5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9.5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9.5">
      <c r="C84" s="173"/>
      <c r="D84" s="173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9.5">
      <c r="C85" s="173"/>
      <c r="D85" s="173"/>
      <c r="E85" s="173"/>
      <c r="F85" s="173"/>
      <c r="G85" s="17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9.5">
      <c r="C86" s="173"/>
      <c r="D86" s="173"/>
      <c r="E86" s="17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173"/>
      <c r="D87" s="17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P47:AQ47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10" sqref="U1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69" t="s">
        <v>904</v>
      </c>
      <c r="AG6" s="169"/>
      <c r="AH6" s="169"/>
      <c r="AI6" s="169"/>
      <c r="AJ6" s="169"/>
      <c r="AK6" s="16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1</v>
      </c>
      <c r="AK9" s="3">
        <f t="shared" ref="AK9:AK19" si="0">COUNTIF(E9:AI9,"P")+2*COUNTIF(F9:AJ9,"2P")</f>
        <v>0</v>
      </c>
      <c r="AL9" s="3">
        <f t="shared" ref="AL9:AL19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ref="AJ10:AJ19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2"/>
        <v>1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ref="AJ20:AJ34" si="3">COUNTIF(E20:AI20,"K")+2*COUNTIF(E20:AI20,"2K")+COUNTIF(E20:AI20,"TK")+COUNTIF(E20:AI20,"KT")</f>
        <v>0</v>
      </c>
      <c r="AK20" s="148">
        <f t="shared" ref="AK20:AK34" si="4">COUNTIF(E20:AI20,"P")+2*COUNTIF(F20:AJ20,"2P")</f>
        <v>0</v>
      </c>
      <c r="AL20" s="148">
        <f t="shared" ref="AL20:AL34" si="5">COUNTIF(E20:AI20,"T")+2*COUNTIF(E20:AI20,"2T")+COUNTIF(E20:AI20,"TK")+COUNTIF(E20:AI20,"KT")</f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48">
        <f t="shared" si="3"/>
        <v>1</v>
      </c>
      <c r="AK21" s="148">
        <f t="shared" si="4"/>
        <v>0</v>
      </c>
      <c r="AL21" s="148">
        <f t="shared" si="5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3"/>
        <v>0</v>
      </c>
      <c r="AK22" s="148">
        <f t="shared" si="4"/>
        <v>0</v>
      </c>
      <c r="AL22" s="148">
        <f t="shared" si="5"/>
        <v>0</v>
      </c>
      <c r="AM22" s="174"/>
      <c r="AN22" s="175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3"/>
        <v>0</v>
      </c>
      <c r="AK23" s="148">
        <f t="shared" si="4"/>
        <v>0</v>
      </c>
      <c r="AL23" s="148">
        <f t="shared" si="5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/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48">
        <f t="shared" si="3"/>
        <v>0</v>
      </c>
      <c r="AK24" s="148">
        <f t="shared" si="4"/>
        <v>0</v>
      </c>
      <c r="AL24" s="148">
        <f t="shared" si="5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3"/>
        <v>1</v>
      </c>
      <c r="AK25" s="148">
        <f t="shared" si="4"/>
        <v>0</v>
      </c>
      <c r="AL25" s="148">
        <f t="shared" si="5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3"/>
        <v>0</v>
      </c>
      <c r="AK26" s="148">
        <f t="shared" si="4"/>
        <v>0</v>
      </c>
      <c r="AL26" s="148">
        <f t="shared" si="5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3"/>
        <v>0</v>
      </c>
      <c r="AK27" s="148">
        <f t="shared" si="4"/>
        <v>0</v>
      </c>
      <c r="AL27" s="148">
        <f t="shared" si="5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/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48">
        <f t="shared" si="3"/>
        <v>2</v>
      </c>
      <c r="AK28" s="148">
        <f t="shared" si="4"/>
        <v>0</v>
      </c>
      <c r="AL28" s="148">
        <f t="shared" si="5"/>
        <v>0</v>
      </c>
      <c r="AM28" s="56"/>
      <c r="AN28" s="56"/>
      <c r="AO28" s="56"/>
    </row>
    <row r="29" spans="1:44" s="53" customFormat="1" ht="30" customHeight="1">
      <c r="A29" s="148">
        <v>21</v>
      </c>
      <c r="B29" s="151" t="s">
        <v>893</v>
      </c>
      <c r="C29" s="151" t="s">
        <v>894</v>
      </c>
      <c r="D29" s="151" t="s">
        <v>59</v>
      </c>
      <c r="E29" s="47"/>
      <c r="F29" s="152"/>
      <c r="G29" s="8"/>
      <c r="H29" s="152"/>
      <c r="I29" s="8"/>
      <c r="J29" s="8"/>
      <c r="K29" s="8"/>
      <c r="L29" s="8"/>
      <c r="M29" s="152"/>
      <c r="N29" s="152"/>
      <c r="O29" s="8"/>
      <c r="P29" s="8"/>
      <c r="Q29" s="8"/>
      <c r="R29" s="8"/>
      <c r="S29" s="8"/>
      <c r="T29" s="8"/>
      <c r="U29" s="152"/>
      <c r="V29" s="152"/>
      <c r="W29" s="8"/>
      <c r="X29" s="152"/>
      <c r="Y29" s="8"/>
      <c r="Z29" s="8"/>
      <c r="AA29" s="8"/>
      <c r="AB29" s="152"/>
      <c r="AC29" s="8"/>
      <c r="AD29" s="8"/>
      <c r="AE29" s="8"/>
      <c r="AF29" s="8"/>
      <c r="AG29" s="8"/>
      <c r="AH29" s="8"/>
      <c r="AI29" s="8"/>
      <c r="AJ29" s="148">
        <f t="shared" si="3"/>
        <v>0</v>
      </c>
      <c r="AK29" s="148">
        <f t="shared" si="4"/>
        <v>0</v>
      </c>
      <c r="AL29" s="148">
        <f t="shared" si="5"/>
        <v>0</v>
      </c>
      <c r="AM29" s="56"/>
      <c r="AN29" s="56"/>
      <c r="AO29" s="56"/>
    </row>
    <row r="30" spans="1:44" s="53" customFormat="1" ht="30" customHeight="1">
      <c r="A30" s="148">
        <v>22</v>
      </c>
      <c r="B30" s="151" t="s">
        <v>895</v>
      </c>
      <c r="C30" s="151" t="s">
        <v>896</v>
      </c>
      <c r="D30" s="151" t="s">
        <v>59</v>
      </c>
      <c r="E30" s="95"/>
      <c r="F30" s="85"/>
      <c r="G30" s="89"/>
      <c r="H30" s="85"/>
      <c r="I30" s="89"/>
      <c r="J30" s="89"/>
      <c r="K30" s="89"/>
      <c r="L30" s="89"/>
      <c r="M30" s="85"/>
      <c r="N30" s="85"/>
      <c r="O30" s="89"/>
      <c r="P30" s="89"/>
      <c r="Q30" s="89"/>
      <c r="R30" s="89" t="s">
        <v>8</v>
      </c>
      <c r="S30" s="89"/>
      <c r="T30" s="89"/>
      <c r="U30" s="85" t="s">
        <v>8</v>
      </c>
      <c r="V30" s="85"/>
      <c r="W30" s="89"/>
      <c r="X30" s="85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148">
        <f t="shared" si="3"/>
        <v>2</v>
      </c>
      <c r="AK30" s="148">
        <f t="shared" si="4"/>
        <v>0</v>
      </c>
      <c r="AL30" s="148">
        <f t="shared" si="5"/>
        <v>0</v>
      </c>
      <c r="AM30" s="56"/>
      <c r="AN30" s="56"/>
      <c r="AO30" s="56"/>
    </row>
    <row r="31" spans="1:44" s="53" customFormat="1" ht="30" customHeight="1">
      <c r="A31" s="148">
        <v>23</v>
      </c>
      <c r="B31" s="151" t="s">
        <v>897</v>
      </c>
      <c r="C31" s="151" t="s">
        <v>30</v>
      </c>
      <c r="D31" s="151" t="s">
        <v>29</v>
      </c>
      <c r="E31" s="94"/>
      <c r="F31" s="85"/>
      <c r="G31" s="94"/>
      <c r="H31" s="85"/>
      <c r="I31" s="94"/>
      <c r="J31" s="94"/>
      <c r="K31" s="94"/>
      <c r="L31" s="94"/>
      <c r="M31" s="85"/>
      <c r="N31" s="85"/>
      <c r="O31" s="94"/>
      <c r="P31" s="94"/>
      <c r="Q31" s="94"/>
      <c r="R31" s="94"/>
      <c r="S31" s="94"/>
      <c r="T31" s="94"/>
      <c r="U31" s="85"/>
      <c r="V31" s="85"/>
      <c r="W31" s="94"/>
      <c r="X31" s="85"/>
      <c r="Y31" s="94"/>
      <c r="Z31" s="94"/>
      <c r="AA31" s="94"/>
      <c r="AB31" s="85"/>
      <c r="AC31" s="94"/>
      <c r="AD31" s="94"/>
      <c r="AE31" s="94"/>
      <c r="AF31" s="94"/>
      <c r="AG31" s="94"/>
      <c r="AH31" s="94"/>
      <c r="AI31" s="94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56"/>
      <c r="AN31" s="56"/>
      <c r="AO31" s="56"/>
    </row>
    <row r="32" spans="1:44" s="53" customFormat="1" ht="48" customHeight="1">
      <c r="A32" s="148">
        <v>24</v>
      </c>
      <c r="B32" s="151" t="s">
        <v>898</v>
      </c>
      <c r="C32" s="151" t="s">
        <v>899</v>
      </c>
      <c r="D32" s="151" t="s">
        <v>81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56"/>
      <c r="AN32" s="26"/>
      <c r="AO32" s="26"/>
      <c r="AP32" s="50"/>
      <c r="AQ32" s="50"/>
      <c r="AR32" s="50"/>
    </row>
    <row r="33" spans="1:43" s="53" customFormat="1" ht="30" customHeight="1">
      <c r="A33" s="148">
        <v>25</v>
      </c>
      <c r="B33" s="151" t="s">
        <v>900</v>
      </c>
      <c r="C33" s="151" t="s">
        <v>901</v>
      </c>
      <c r="D33" s="151" t="s">
        <v>113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 t="s">
        <v>8</v>
      </c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3"/>
        <v>1</v>
      </c>
      <c r="AK33" s="148">
        <f t="shared" si="4"/>
        <v>0</v>
      </c>
      <c r="AL33" s="148">
        <f t="shared" si="5"/>
        <v>0</v>
      </c>
      <c r="AM33" s="56"/>
      <c r="AN33" s="56"/>
      <c r="AO33" s="56"/>
    </row>
    <row r="34" spans="1:43" s="53" customFormat="1" ht="41.25" customHeight="1">
      <c r="A34" s="148">
        <v>26</v>
      </c>
      <c r="B34" s="151" t="s">
        <v>902</v>
      </c>
      <c r="C34" s="151" t="s">
        <v>903</v>
      </c>
      <c r="D34" s="151" t="s">
        <v>73</v>
      </c>
      <c r="E34" s="95"/>
      <c r="F34" s="85"/>
      <c r="G34" s="89"/>
      <c r="H34" s="85"/>
      <c r="I34" s="89"/>
      <c r="J34" s="89"/>
      <c r="K34" s="89"/>
      <c r="L34" s="89"/>
      <c r="M34" s="85"/>
      <c r="N34" s="85"/>
      <c r="O34" s="89"/>
      <c r="P34" s="89"/>
      <c r="Q34" s="89"/>
      <c r="R34" s="89"/>
      <c r="S34" s="89"/>
      <c r="T34" s="89"/>
      <c r="U34" s="85"/>
      <c r="V34" s="85"/>
      <c r="W34" s="89"/>
      <c r="X34" s="85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57"/>
      <c r="AN34" s="57"/>
      <c r="AO34" s="57"/>
    </row>
    <row r="35" spans="1:43" s="53" customFormat="1" ht="30" customHeight="1">
      <c r="A35" s="176" t="s">
        <v>12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3">
        <f>SUM(AJ9:AJ34)</f>
        <v>10</v>
      </c>
      <c r="AK35" s="3">
        <f>SUM(AK9:AK34)</f>
        <v>0</v>
      </c>
      <c r="AL35" s="3">
        <f>SUM(AL9:AL34)</f>
        <v>0</v>
      </c>
      <c r="AM35" s="30"/>
      <c r="AN35" s="58"/>
      <c r="AO35" s="58"/>
    </row>
    <row r="36" spans="1:43" s="53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32"/>
      <c r="AN36" s="32"/>
      <c r="AO36" s="32"/>
      <c r="AP36" s="174"/>
      <c r="AQ36" s="175"/>
    </row>
    <row r="37" spans="1:43" s="53" customFormat="1" ht="30" customHeight="1">
      <c r="A37" s="177" t="s">
        <v>13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8"/>
      <c r="AJ37" s="41" t="s">
        <v>14</v>
      </c>
      <c r="AK37" s="41" t="s">
        <v>15</v>
      </c>
      <c r="AL37" s="41" t="s">
        <v>16</v>
      </c>
      <c r="AM37" s="57" t="s">
        <v>17</v>
      </c>
      <c r="AN37" s="57" t="s">
        <v>18</v>
      </c>
      <c r="AO37" s="57" t="s">
        <v>19</v>
      </c>
      <c r="AP37" s="56"/>
      <c r="AQ37" s="56"/>
    </row>
    <row r="38" spans="1:43" s="53" customFormat="1" ht="30" customHeight="1">
      <c r="A38" s="3" t="s">
        <v>5</v>
      </c>
      <c r="B38" s="48"/>
      <c r="C38" s="170" t="s">
        <v>7</v>
      </c>
      <c r="D38" s="171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0" t="s">
        <v>20</v>
      </c>
      <c r="AK38" s="30" t="s">
        <v>21</v>
      </c>
      <c r="AL38" s="30" t="s">
        <v>22</v>
      </c>
      <c r="AM38" s="30" t="s">
        <v>23</v>
      </c>
      <c r="AN38" s="58" t="s">
        <v>24</v>
      </c>
      <c r="AO38" s="58" t="s">
        <v>25</v>
      </c>
      <c r="AP38" s="56"/>
      <c r="AQ38" s="56"/>
    </row>
    <row r="39" spans="1:43" s="53" customFormat="1" ht="30" customHeight="1">
      <c r="A39" s="3">
        <v>1</v>
      </c>
      <c r="B39" s="151" t="s">
        <v>864</v>
      </c>
      <c r="C39" s="151" t="s">
        <v>865</v>
      </c>
      <c r="D39" s="151" t="s">
        <v>76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>COUNTIF(E39:AI39,"BT")</f>
        <v>0</v>
      </c>
      <c r="AK39" s="32">
        <f>COUNTIF(F39:AJ39,"D")</f>
        <v>0</v>
      </c>
      <c r="AL39" s="32">
        <f>COUNTIF(G39:AK39,"ĐP")</f>
        <v>0</v>
      </c>
      <c r="AM39" s="32">
        <f t="shared" ref="AM39:AM46" si="6">COUNTIF(H45:AL45,"CT")</f>
        <v>0</v>
      </c>
      <c r="AN39" s="32">
        <f t="shared" ref="AN39:AN49" si="7">COUNTIF(I42:AM42,"HT")</f>
        <v>0</v>
      </c>
      <c r="AO39" s="32">
        <f t="shared" ref="AO39:AO49" si="8">COUNTIF(J42:AN42,"VK")</f>
        <v>0</v>
      </c>
      <c r="AP39" s="56"/>
      <c r="AQ39" s="56"/>
    </row>
    <row r="40" spans="1:43" s="53" customFormat="1" ht="30" customHeight="1">
      <c r="A40" s="3">
        <v>2</v>
      </c>
      <c r="B40" s="151" t="s">
        <v>866</v>
      </c>
      <c r="C40" s="151" t="s">
        <v>867</v>
      </c>
      <c r="D40" s="151" t="s">
        <v>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32">
        <f t="shared" ref="AJ40:AJ64" si="9">COUNTIF(E40:AI40,"BT")</f>
        <v>0</v>
      </c>
      <c r="AK40" s="32">
        <f t="shared" ref="AK40:AK64" si="10">COUNTIF(F40:AJ40,"D")</f>
        <v>0</v>
      </c>
      <c r="AL40" s="32">
        <f t="shared" ref="AL40:AL64" si="11">COUNTIF(G40:AK40,"ĐP")</f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6"/>
      <c r="AQ40" s="56"/>
    </row>
    <row r="41" spans="1:43" s="53" customFormat="1" ht="30" customHeight="1">
      <c r="A41" s="3">
        <v>3</v>
      </c>
      <c r="B41" s="151" t="s">
        <v>868</v>
      </c>
      <c r="C41" s="151" t="s">
        <v>869</v>
      </c>
      <c r="D41" s="151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9"/>
        <v>0</v>
      </c>
      <c r="AK41" s="32">
        <f t="shared" si="10"/>
        <v>0</v>
      </c>
      <c r="AL41" s="32">
        <f t="shared" si="11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6"/>
      <c r="AQ41" s="56"/>
    </row>
    <row r="42" spans="1:43" s="53" customFormat="1" ht="30" customHeight="1">
      <c r="A42" s="3">
        <v>4</v>
      </c>
      <c r="B42" s="151" t="s">
        <v>870</v>
      </c>
      <c r="C42" s="151" t="s">
        <v>871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9"/>
        <v>0</v>
      </c>
      <c r="AK42" s="32">
        <f t="shared" si="10"/>
        <v>0</v>
      </c>
      <c r="AL42" s="32">
        <f t="shared" si="11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6"/>
      <c r="AQ42" s="56"/>
    </row>
    <row r="43" spans="1:43" s="53" customFormat="1" ht="30" customHeight="1">
      <c r="A43" s="3">
        <v>5</v>
      </c>
      <c r="B43" s="151" t="s">
        <v>872</v>
      </c>
      <c r="C43" s="151" t="s">
        <v>77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9"/>
        <v>0</v>
      </c>
      <c r="AK43" s="32">
        <f t="shared" si="10"/>
        <v>0</v>
      </c>
      <c r="AL43" s="32">
        <f t="shared" si="11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6"/>
      <c r="AQ43" s="56"/>
    </row>
    <row r="44" spans="1:43" s="53" customFormat="1" ht="30" customHeight="1">
      <c r="A44" s="3">
        <v>6</v>
      </c>
      <c r="B44" s="151" t="s">
        <v>873</v>
      </c>
      <c r="C44" s="151" t="s">
        <v>837</v>
      </c>
      <c r="D44" s="151" t="s">
        <v>52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9"/>
        <v>0</v>
      </c>
      <c r="AK44" s="32">
        <f t="shared" si="10"/>
        <v>0</v>
      </c>
      <c r="AL44" s="32">
        <f t="shared" si="11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6"/>
      <c r="AQ44" s="56"/>
    </row>
    <row r="45" spans="1:43" s="53" customFormat="1" ht="30" customHeight="1">
      <c r="A45" s="3">
        <v>7</v>
      </c>
      <c r="B45" s="151" t="s">
        <v>874</v>
      </c>
      <c r="C45" s="151" t="s">
        <v>875</v>
      </c>
      <c r="D45" s="151" t="s">
        <v>876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9"/>
        <v>0</v>
      </c>
      <c r="AK45" s="32">
        <f t="shared" si="10"/>
        <v>0</v>
      </c>
      <c r="AL45" s="32">
        <f t="shared" si="11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6"/>
      <c r="AQ45" s="56"/>
    </row>
    <row r="46" spans="1:43" s="53" customFormat="1" ht="30" customHeight="1">
      <c r="A46" s="3">
        <v>8</v>
      </c>
      <c r="B46" s="151" t="s">
        <v>877</v>
      </c>
      <c r="C46" s="151" t="s">
        <v>132</v>
      </c>
      <c r="D46" s="151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9"/>
        <v>0</v>
      </c>
      <c r="AK46" s="32">
        <f t="shared" si="10"/>
        <v>0</v>
      </c>
      <c r="AL46" s="32">
        <f t="shared" si="11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6"/>
      <c r="AQ46" s="56"/>
    </row>
    <row r="47" spans="1:43" s="53" customFormat="1" ht="30" customHeight="1">
      <c r="A47" s="3">
        <v>9</v>
      </c>
      <c r="B47" s="151" t="s">
        <v>878</v>
      </c>
      <c r="C47" s="151" t="s">
        <v>879</v>
      </c>
      <c r="D47" s="151" t="s">
        <v>42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9"/>
        <v>0</v>
      </c>
      <c r="AK47" s="32">
        <f t="shared" si="10"/>
        <v>0</v>
      </c>
      <c r="AL47" s="32">
        <f t="shared" si="11"/>
        <v>0</v>
      </c>
      <c r="AM47" s="32">
        <f>COUNTIF(H61:AL61,"CT")</f>
        <v>0</v>
      </c>
      <c r="AN47" s="32">
        <f t="shared" si="7"/>
        <v>0</v>
      </c>
      <c r="AO47" s="32">
        <f t="shared" si="8"/>
        <v>0</v>
      </c>
      <c r="AP47" s="56"/>
      <c r="AQ47" s="56"/>
    </row>
    <row r="48" spans="1:43" s="53" customFormat="1" ht="30" customHeight="1">
      <c r="A48" s="3">
        <v>10</v>
      </c>
      <c r="B48" s="151" t="s">
        <v>880</v>
      </c>
      <c r="C48" s="151" t="s">
        <v>70</v>
      </c>
      <c r="D48" s="15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9"/>
        <v>0</v>
      </c>
      <c r="AK48" s="32">
        <f t="shared" si="10"/>
        <v>0</v>
      </c>
      <c r="AL48" s="32">
        <f t="shared" si="11"/>
        <v>0</v>
      </c>
      <c r="AM48" s="32">
        <f>COUNTIF(H62:AL62,"CT")</f>
        <v>0</v>
      </c>
      <c r="AN48" s="32">
        <f t="shared" si="7"/>
        <v>0</v>
      </c>
      <c r="AO48" s="32">
        <f t="shared" si="8"/>
        <v>0</v>
      </c>
      <c r="AP48" s="56"/>
      <c r="AQ48" s="56"/>
    </row>
    <row r="49" spans="1:43" s="53" customFormat="1" ht="30" customHeight="1">
      <c r="A49" s="3">
        <v>11</v>
      </c>
      <c r="B49" s="151" t="s">
        <v>881</v>
      </c>
      <c r="C49" s="151" t="s">
        <v>48</v>
      </c>
      <c r="D49" s="151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9"/>
        <v>0</v>
      </c>
      <c r="AK49" s="32">
        <f t="shared" si="10"/>
        <v>0</v>
      </c>
      <c r="AL49" s="32">
        <f t="shared" si="11"/>
        <v>0</v>
      </c>
      <c r="AM49" s="32">
        <f>COUNTIF(H63:AL63,"CT")</f>
        <v>0</v>
      </c>
      <c r="AN49" s="32">
        <f t="shared" si="7"/>
        <v>0</v>
      </c>
      <c r="AO49" s="32">
        <f t="shared" si="8"/>
        <v>0</v>
      </c>
      <c r="AP49" s="174"/>
      <c r="AQ49" s="175"/>
    </row>
    <row r="50" spans="1:43" s="53" customFormat="1" ht="30" customHeight="1">
      <c r="A50" s="3">
        <v>12</v>
      </c>
      <c r="B50" s="151" t="s">
        <v>882</v>
      </c>
      <c r="C50" s="151" t="s">
        <v>604</v>
      </c>
      <c r="D50" s="151" t="s">
        <v>45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9"/>
        <v>0</v>
      </c>
      <c r="AK50" s="32">
        <f t="shared" si="10"/>
        <v>0</v>
      </c>
      <c r="AL50" s="32">
        <f t="shared" si="11"/>
        <v>0</v>
      </c>
      <c r="AM50" s="32">
        <f>COUNTIF(H64:AL64,"CT")</f>
        <v>0</v>
      </c>
      <c r="AN50" s="32">
        <f>COUNTIF(I61:AM61,"HT")</f>
        <v>0</v>
      </c>
      <c r="AO50" s="32">
        <f>COUNTIF(J61:AN61,"VK")</f>
        <v>0</v>
      </c>
    </row>
    <row r="51" spans="1:43" s="53" customFormat="1" ht="30" customHeight="1">
      <c r="A51" s="3">
        <v>13</v>
      </c>
      <c r="B51" s="151" t="s">
        <v>883</v>
      </c>
      <c r="C51" s="151" t="s">
        <v>884</v>
      </c>
      <c r="D51" s="151" t="s">
        <v>45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2">
        <f t="shared" si="9"/>
        <v>0</v>
      </c>
      <c r="AK51" s="32">
        <f t="shared" si="10"/>
        <v>0</v>
      </c>
      <c r="AL51" s="32">
        <f t="shared" si="11"/>
        <v>0</v>
      </c>
      <c r="AM51" s="32">
        <f t="shared" ref="AM51:AM65" si="12">COUNTIF(H65:AL65,"CT")</f>
        <v>0</v>
      </c>
      <c r="AN51" s="32">
        <f t="shared" ref="AN51:AN65" si="13">COUNTIF(I62:AM62,"HT")</f>
        <v>0</v>
      </c>
      <c r="AO51" s="32">
        <f t="shared" ref="AO51:AO65" si="14">COUNTIF(J62:AN62,"VK")</f>
        <v>0</v>
      </c>
    </row>
    <row r="52" spans="1:43" s="53" customFormat="1" ht="30" customHeight="1">
      <c r="A52" s="3">
        <v>14</v>
      </c>
      <c r="B52" s="151" t="s">
        <v>885</v>
      </c>
      <c r="C52" s="151" t="s">
        <v>89</v>
      </c>
      <c r="D52" s="151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12"/>
        <v>0</v>
      </c>
      <c r="AN52" s="32">
        <f t="shared" si="13"/>
        <v>0</v>
      </c>
      <c r="AO52" s="32">
        <f t="shared" si="14"/>
        <v>0</v>
      </c>
    </row>
    <row r="53" spans="1:43" s="53" customFormat="1" ht="30" customHeight="1">
      <c r="A53" s="97"/>
      <c r="B53" s="151" t="s">
        <v>886</v>
      </c>
      <c r="C53" s="151" t="s">
        <v>137</v>
      </c>
      <c r="D53" s="151" t="s">
        <v>38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ref="AJ53:AJ59" si="15">COUNTIF(E53:AI53,"BT")</f>
        <v>0</v>
      </c>
      <c r="AK53" s="32">
        <f t="shared" ref="AK53:AK59" si="16">COUNTIF(F53:AJ53,"D")</f>
        <v>0</v>
      </c>
      <c r="AL53" s="32">
        <f t="shared" ref="AL53:AL59" si="17">COUNTIF(G53:AK53,"ĐP")</f>
        <v>0</v>
      </c>
      <c r="AM53" s="32">
        <f t="shared" si="12"/>
        <v>0</v>
      </c>
      <c r="AN53" s="32">
        <f t="shared" si="13"/>
        <v>0</v>
      </c>
      <c r="AO53" s="32">
        <f t="shared" si="14"/>
        <v>0</v>
      </c>
    </row>
    <row r="54" spans="1:43" s="53" customFormat="1" ht="30" customHeight="1">
      <c r="A54" s="97"/>
      <c r="B54" s="151" t="s">
        <v>887</v>
      </c>
      <c r="C54" s="151" t="s">
        <v>551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5"/>
        <v>0</v>
      </c>
      <c r="AK54" s="32">
        <f t="shared" si="16"/>
        <v>0</v>
      </c>
      <c r="AL54" s="32">
        <f t="shared" si="17"/>
        <v>0</v>
      </c>
      <c r="AM54" s="32">
        <f t="shared" si="12"/>
        <v>0</v>
      </c>
      <c r="AN54" s="32">
        <f t="shared" si="13"/>
        <v>0</v>
      </c>
      <c r="AO54" s="32">
        <f t="shared" si="14"/>
        <v>0</v>
      </c>
    </row>
    <row r="55" spans="1:43" s="53" customFormat="1" ht="30" customHeight="1">
      <c r="A55" s="97"/>
      <c r="B55" s="151" t="s">
        <v>888</v>
      </c>
      <c r="C55" s="151" t="s">
        <v>101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5"/>
        <v>0</v>
      </c>
      <c r="AK55" s="32">
        <f t="shared" si="16"/>
        <v>0</v>
      </c>
      <c r="AL55" s="32">
        <f t="shared" si="17"/>
        <v>0</v>
      </c>
      <c r="AM55" s="32">
        <f t="shared" si="12"/>
        <v>0</v>
      </c>
      <c r="AN55" s="32">
        <f t="shared" si="13"/>
        <v>0</v>
      </c>
      <c r="AO55" s="32">
        <f t="shared" si="14"/>
        <v>0</v>
      </c>
    </row>
    <row r="56" spans="1:43" s="53" customFormat="1" ht="30" customHeight="1">
      <c r="A56" s="97"/>
      <c r="B56" s="151" t="s">
        <v>889</v>
      </c>
      <c r="C56" s="151" t="s">
        <v>812</v>
      </c>
      <c r="D56" s="151" t="s">
        <v>91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5"/>
        <v>0</v>
      </c>
      <c r="AK56" s="32">
        <f t="shared" si="16"/>
        <v>0</v>
      </c>
      <c r="AL56" s="32">
        <f t="shared" si="17"/>
        <v>0</v>
      </c>
      <c r="AM56" s="32">
        <f t="shared" si="12"/>
        <v>0</v>
      </c>
      <c r="AN56" s="32">
        <f t="shared" si="13"/>
        <v>0</v>
      </c>
      <c r="AO56" s="32">
        <f t="shared" si="14"/>
        <v>0</v>
      </c>
    </row>
    <row r="57" spans="1:43" s="53" customFormat="1" ht="30" customHeight="1">
      <c r="A57" s="97"/>
      <c r="B57" s="151" t="s">
        <v>890</v>
      </c>
      <c r="C57" s="151" t="s">
        <v>891</v>
      </c>
      <c r="D57" s="151" t="s">
        <v>56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5"/>
        <v>0</v>
      </c>
      <c r="AK57" s="32">
        <f t="shared" si="16"/>
        <v>0</v>
      </c>
      <c r="AL57" s="32">
        <f t="shared" si="17"/>
        <v>0</v>
      </c>
      <c r="AM57" s="32">
        <f t="shared" si="12"/>
        <v>0</v>
      </c>
      <c r="AN57" s="32">
        <f t="shared" si="13"/>
        <v>0</v>
      </c>
      <c r="AO57" s="32">
        <f t="shared" si="14"/>
        <v>0</v>
      </c>
    </row>
    <row r="58" spans="1:43" s="53" customFormat="1" ht="30" customHeight="1">
      <c r="A58" s="97"/>
      <c r="B58" s="151" t="s">
        <v>892</v>
      </c>
      <c r="C58" s="151" t="s">
        <v>551</v>
      </c>
      <c r="D58" s="151" t="s">
        <v>76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5"/>
        <v>0</v>
      </c>
      <c r="AK58" s="32">
        <f t="shared" si="16"/>
        <v>0</v>
      </c>
      <c r="AL58" s="32">
        <f t="shared" si="17"/>
        <v>0</v>
      </c>
      <c r="AM58" s="32">
        <f t="shared" si="12"/>
        <v>0</v>
      </c>
      <c r="AN58" s="32">
        <f t="shared" si="13"/>
        <v>0</v>
      </c>
      <c r="AO58" s="32">
        <f t="shared" si="14"/>
        <v>0</v>
      </c>
    </row>
    <row r="59" spans="1:43" ht="51" customHeight="1">
      <c r="A59" s="97"/>
      <c r="B59" s="151" t="s">
        <v>893</v>
      </c>
      <c r="C59" s="151" t="s">
        <v>894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5"/>
        <v>0</v>
      </c>
      <c r="AK59" s="32">
        <f t="shared" si="16"/>
        <v>0</v>
      </c>
      <c r="AL59" s="32">
        <f t="shared" si="17"/>
        <v>0</v>
      </c>
      <c r="AM59" s="32">
        <f t="shared" si="12"/>
        <v>0</v>
      </c>
      <c r="AN59" s="32">
        <f t="shared" si="13"/>
        <v>0</v>
      </c>
      <c r="AO59" s="32">
        <f t="shared" si="14"/>
        <v>0</v>
      </c>
    </row>
    <row r="60" spans="1:43" ht="15.75" customHeight="1">
      <c r="A60" s="97"/>
      <c r="B60" s="151" t="s">
        <v>895</v>
      </c>
      <c r="C60" s="151" t="s">
        <v>896</v>
      </c>
      <c r="D60" s="151" t="s">
        <v>59</v>
      </c>
      <c r="E60" s="15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/>
      <c r="AK60" s="32"/>
      <c r="AL60" s="32"/>
      <c r="AM60" s="32">
        <f t="shared" si="12"/>
        <v>0</v>
      </c>
      <c r="AN60" s="32">
        <f t="shared" si="13"/>
        <v>0</v>
      </c>
      <c r="AO60" s="32">
        <f t="shared" si="14"/>
        <v>0</v>
      </c>
    </row>
    <row r="61" spans="1:43" ht="15.75" customHeight="1">
      <c r="A61" s="3">
        <v>15</v>
      </c>
      <c r="B61" s="151" t="s">
        <v>897</v>
      </c>
      <c r="C61" s="151" t="s">
        <v>30</v>
      </c>
      <c r="D61" s="151" t="s">
        <v>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12"/>
        <v>0</v>
      </c>
      <c r="AN61" s="32">
        <f t="shared" si="13"/>
        <v>0</v>
      </c>
      <c r="AO61" s="32">
        <f t="shared" si="14"/>
        <v>0</v>
      </c>
    </row>
    <row r="62" spans="1:43" ht="15.75" customHeight="1">
      <c r="A62" s="3">
        <v>16</v>
      </c>
      <c r="B62" s="151" t="s">
        <v>898</v>
      </c>
      <c r="C62" s="151" t="s">
        <v>899</v>
      </c>
      <c r="D62" s="15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12"/>
        <v>0</v>
      </c>
      <c r="AN62" s="32">
        <f t="shared" si="13"/>
        <v>0</v>
      </c>
      <c r="AO62" s="32">
        <f t="shared" si="14"/>
        <v>0</v>
      </c>
    </row>
    <row r="63" spans="1:43" ht="15.75" customHeight="1">
      <c r="A63" s="3">
        <v>17</v>
      </c>
      <c r="B63" s="151" t="s">
        <v>900</v>
      </c>
      <c r="C63" s="151" t="s">
        <v>901</v>
      </c>
      <c r="D63" s="151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12"/>
        <v>0</v>
      </c>
      <c r="AN63" s="32">
        <f t="shared" si="13"/>
        <v>0</v>
      </c>
      <c r="AO63" s="32">
        <f t="shared" si="14"/>
        <v>0</v>
      </c>
    </row>
    <row r="64" spans="1:43" ht="15.75" customHeight="1">
      <c r="A64" s="3">
        <v>18</v>
      </c>
      <c r="B64" s="151" t="s">
        <v>902</v>
      </c>
      <c r="C64" s="151" t="s">
        <v>903</v>
      </c>
      <c r="D64" s="15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12"/>
        <v>0</v>
      </c>
      <c r="AN64" s="32">
        <f t="shared" si="13"/>
        <v>0</v>
      </c>
      <c r="AO64" s="32">
        <f t="shared" si="14"/>
        <v>0</v>
      </c>
    </row>
    <row r="65" spans="1:41" ht="15.75" customHeight="1">
      <c r="A65" s="3">
        <v>19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3">
        <f>SUM(AJ39:AJ64)</f>
        <v>0</v>
      </c>
      <c r="AK65" s="3">
        <f>SUM(AK39:AK64)</f>
        <v>0</v>
      </c>
      <c r="AL65" s="3">
        <f>SUM(AL39:AL64)</f>
        <v>0</v>
      </c>
      <c r="AM65" s="32">
        <f t="shared" si="12"/>
        <v>0</v>
      </c>
      <c r="AN65" s="32">
        <f t="shared" si="13"/>
        <v>0</v>
      </c>
      <c r="AO65" s="32">
        <f t="shared" si="14"/>
        <v>0</v>
      </c>
    </row>
    <row r="66" spans="1:41" ht="15.75" customHeight="1">
      <c r="A66" s="148" t="s">
        <v>12</v>
      </c>
      <c r="B66" s="26"/>
      <c r="C66" s="173"/>
      <c r="D66" s="173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41">
      <c r="A67" s="26"/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41">
      <c r="C68" s="4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41">
      <c r="C69" s="173"/>
      <c r="D69" s="173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41">
      <c r="C70" s="173"/>
      <c r="D70" s="173"/>
      <c r="E70" s="173"/>
      <c r="F70" s="173"/>
      <c r="G70" s="173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41">
      <c r="C71" s="173"/>
      <c r="D71" s="173"/>
      <c r="E71" s="173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  <row r="72" spans="1:41">
      <c r="C72" s="173"/>
      <c r="D72" s="173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</row>
  </sheetData>
  <mergeCells count="19">
    <mergeCell ref="AP36:AQ36"/>
    <mergeCell ref="AP49:AQ49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opLeftCell="A43" zoomScale="55" zoomScaleNormal="55" workbookViewId="0">
      <selection activeCell="AB48" sqref="AB4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69" t="s">
        <v>797</v>
      </c>
      <c r="AG6" s="169"/>
      <c r="AH6" s="169"/>
      <c r="AI6" s="169"/>
      <c r="AJ6" s="169"/>
      <c r="AK6" s="169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648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1" si="3">COUNTIF(E10:AI10,"P")+2*COUNTIF(F10:AJ10,"2P")</f>
        <v>0</v>
      </c>
      <c r="AL10" s="167">
        <f t="shared" ref="AL10:AL51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7">
        <f t="shared" si="2"/>
        <v>0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7">
        <f t="shared" si="2"/>
        <v>1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0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0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7">
        <f t="shared" si="2"/>
        <v>0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67">
        <f t="shared" si="2"/>
        <v>2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67">
        <f t="shared" si="2"/>
        <v>0</v>
      </c>
      <c r="AK40" s="167">
        <f t="shared" si="3"/>
        <v>0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/>
      <c r="X50" s="85"/>
      <c r="Y50" s="85"/>
      <c r="Z50" s="89"/>
      <c r="AA50" s="85"/>
      <c r="AB50" s="89"/>
      <c r="AC50" s="85"/>
      <c r="AD50" s="89"/>
      <c r="AE50" s="89"/>
      <c r="AF50" s="89"/>
      <c r="AG50" s="89"/>
      <c r="AH50" s="89"/>
      <c r="AI50" s="89"/>
      <c r="AJ50" s="167">
        <f t="shared" si="2"/>
        <v>1</v>
      </c>
      <c r="AK50" s="167">
        <f t="shared" si="3"/>
        <v>0</v>
      </c>
      <c r="AL50" s="167">
        <f t="shared" si="4"/>
        <v>0</v>
      </c>
    </row>
    <row r="51" spans="1:38" ht="20.25">
      <c r="A51" s="185" t="s">
        <v>12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67">
        <v>0</v>
      </c>
      <c r="AK51" s="167">
        <f t="shared" si="3"/>
        <v>0</v>
      </c>
      <c r="AL51" s="167">
        <f t="shared" si="4"/>
        <v>0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186" t="s">
        <v>13</v>
      </c>
      <c r="B53" s="186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8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70" t="s">
        <v>7</v>
      </c>
      <c r="D54" s="171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5">COUNTIF(E56:AI56,"BT")</f>
        <v>0</v>
      </c>
      <c r="AK56" s="32">
        <f t="shared" ref="AK56:AK66" si="6">COUNTIF(F56:AJ56,"D")</f>
        <v>0</v>
      </c>
      <c r="AL56" s="32">
        <f t="shared" ref="AL56:AL66" si="7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5"/>
        <v>0</v>
      </c>
      <c r="AK57" s="32">
        <f t="shared" si="6"/>
        <v>0</v>
      </c>
      <c r="AL57" s="32">
        <f t="shared" si="7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5"/>
        <v>0</v>
      </c>
      <c r="AK58" s="32">
        <f t="shared" si="6"/>
        <v>0</v>
      </c>
      <c r="AL58" s="32">
        <f t="shared" si="7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5"/>
        <v>0</v>
      </c>
      <c r="AK59" s="32">
        <f t="shared" si="6"/>
        <v>0</v>
      </c>
      <c r="AL59" s="32">
        <f t="shared" si="7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5"/>
        <v>0</v>
      </c>
      <c r="AK60" s="32">
        <f t="shared" si="6"/>
        <v>0</v>
      </c>
      <c r="AL60" s="32">
        <f t="shared" si="7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5"/>
        <v>0</v>
      </c>
      <c r="AK61" s="32">
        <f t="shared" si="6"/>
        <v>0</v>
      </c>
      <c r="AL61" s="32">
        <f t="shared" si="7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5"/>
        <v>0</v>
      </c>
      <c r="AK62" s="32">
        <f t="shared" si="6"/>
        <v>0</v>
      </c>
      <c r="AL62" s="32">
        <f t="shared" si="7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5"/>
        <v>0</v>
      </c>
      <c r="AK63" s="32">
        <f t="shared" si="6"/>
        <v>0</v>
      </c>
      <c r="AL63" s="32">
        <f t="shared" si="7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5"/>
        <v>0</v>
      </c>
      <c r="AK64" s="32">
        <f t="shared" si="6"/>
        <v>0</v>
      </c>
      <c r="AL64" s="32">
        <f t="shared" si="7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5"/>
        <v>0</v>
      </c>
      <c r="AK65" s="32">
        <f t="shared" si="6"/>
        <v>0</v>
      </c>
      <c r="AL65" s="32">
        <f t="shared" si="7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5"/>
        <v>0</v>
      </c>
      <c r="AK66" s="32">
        <f t="shared" si="6"/>
        <v>0</v>
      </c>
      <c r="AL66" s="32">
        <f t="shared" si="7"/>
        <v>0</v>
      </c>
    </row>
    <row r="67" spans="1:38" ht="20.25">
      <c r="A67" s="185" t="s">
        <v>12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50">
        <f t="shared" ref="AJ67:AL67" si="8">SUM(AJ55:AJ66)</f>
        <v>0</v>
      </c>
      <c r="AK67" s="150">
        <f t="shared" si="8"/>
        <v>0</v>
      </c>
      <c r="AL67" s="150">
        <f t="shared" si="8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73"/>
      <c r="D119" s="173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73"/>
      <c r="D120" s="173"/>
      <c r="E120" s="173"/>
      <c r="F120" s="173"/>
      <c r="G120" s="173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73"/>
      <c r="D121" s="173"/>
      <c r="E121" s="173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73"/>
      <c r="D122" s="173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182" t="s">
        <v>796</v>
      </c>
      <c r="AG6" s="182"/>
      <c r="AH6" s="182"/>
      <c r="AI6" s="182"/>
      <c r="AJ6" s="182"/>
      <c r="AK6" s="182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3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8">
        <f t="shared" si="2"/>
        <v>0</v>
      </c>
      <c r="AK12" s="148">
        <f t="shared" si="3"/>
        <v>0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0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8">
        <f t="shared" si="2"/>
        <v>2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0</v>
      </c>
      <c r="AM25" s="183"/>
      <c r="AN25" s="184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0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/>
      <c r="AB42" s="8"/>
      <c r="AC42" s="152"/>
      <c r="AD42" s="8"/>
      <c r="AE42" s="8"/>
      <c r="AF42" s="8"/>
      <c r="AG42" s="8"/>
      <c r="AH42" s="8"/>
      <c r="AI42" s="8"/>
      <c r="AJ42" s="148">
        <f t="shared" si="8"/>
        <v>0</v>
      </c>
      <c r="AK42" s="148">
        <f t="shared" si="9"/>
        <v>0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3">
        <f t="shared" si="7"/>
        <v>1</v>
      </c>
      <c r="AK45" s="3">
        <f t="shared" si="5"/>
        <v>0</v>
      </c>
      <c r="AL45" s="3">
        <f t="shared" si="6"/>
        <v>1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51" t="s">
        <v>795</v>
      </c>
      <c r="C49" s="151" t="s">
        <v>28</v>
      </c>
      <c r="D49" s="15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20.25">
      <c r="A50" s="185" t="s">
        <v>12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39">
        <f>SUM(AJ33:AJ49)</f>
        <v>2</v>
      </c>
      <c r="AK50" s="39">
        <f>SUM(AK33:AK49)</f>
        <v>1</v>
      </c>
      <c r="AL50" s="39">
        <f>SUM(AL33:AL49)</f>
        <v>3</v>
      </c>
    </row>
    <row r="51" spans="1:38" ht="18">
      <c r="A51" s="11"/>
      <c r="B51" s="11"/>
      <c r="C51" s="12"/>
      <c r="D51" s="1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1"/>
      <c r="AK51" s="11"/>
      <c r="AL51" s="11"/>
    </row>
    <row r="52" spans="1:38" ht="20.25">
      <c r="A52" s="186" t="s">
        <v>13</v>
      </c>
      <c r="B52" s="186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8"/>
      <c r="AJ52" s="28" t="s">
        <v>14</v>
      </c>
      <c r="AK52" s="28" t="s">
        <v>15</v>
      </c>
      <c r="AL52" s="28" t="s">
        <v>16</v>
      </c>
    </row>
    <row r="53" spans="1:38">
      <c r="A53" s="3" t="s">
        <v>5</v>
      </c>
      <c r="B53" s="38"/>
      <c r="C53" s="170" t="s">
        <v>7</v>
      </c>
      <c r="D53" s="171"/>
      <c r="E53" s="4">
        <v>1</v>
      </c>
      <c r="F53" s="4">
        <v>2</v>
      </c>
      <c r="G53" s="4">
        <v>3</v>
      </c>
      <c r="H53" s="4">
        <v>4</v>
      </c>
      <c r="I53" s="4">
        <v>5</v>
      </c>
      <c r="J53" s="4">
        <v>6</v>
      </c>
      <c r="K53" s="4">
        <v>7</v>
      </c>
      <c r="L53" s="4">
        <v>8</v>
      </c>
      <c r="M53" s="4">
        <v>9</v>
      </c>
      <c r="N53" s="4">
        <v>10</v>
      </c>
      <c r="O53" s="4">
        <v>11</v>
      </c>
      <c r="P53" s="4">
        <v>12</v>
      </c>
      <c r="Q53" s="4">
        <v>13</v>
      </c>
      <c r="R53" s="4">
        <v>14</v>
      </c>
      <c r="S53" s="4">
        <v>15</v>
      </c>
      <c r="T53" s="4">
        <v>16</v>
      </c>
      <c r="U53" s="4">
        <v>17</v>
      </c>
      <c r="V53" s="4">
        <v>18</v>
      </c>
      <c r="W53" s="4">
        <v>19</v>
      </c>
      <c r="X53" s="4">
        <v>20</v>
      </c>
      <c r="Y53" s="4">
        <v>21</v>
      </c>
      <c r="Z53" s="4">
        <v>22</v>
      </c>
      <c r="AA53" s="4">
        <v>23</v>
      </c>
      <c r="AB53" s="4">
        <v>24</v>
      </c>
      <c r="AC53" s="4">
        <v>25</v>
      </c>
      <c r="AD53" s="4">
        <v>26</v>
      </c>
      <c r="AE53" s="4">
        <v>27</v>
      </c>
      <c r="AF53" s="4">
        <v>28</v>
      </c>
      <c r="AG53" s="4">
        <v>29</v>
      </c>
      <c r="AH53" s="4">
        <v>30</v>
      </c>
      <c r="AI53" s="4">
        <v>31</v>
      </c>
      <c r="AJ53" s="30" t="s">
        <v>20</v>
      </c>
      <c r="AK53" s="30" t="s">
        <v>21</v>
      </c>
      <c r="AL53" s="30" t="s">
        <v>22</v>
      </c>
    </row>
    <row r="54" spans="1:38" ht="18">
      <c r="A54" s="148">
        <v>1</v>
      </c>
      <c r="B54" s="151" t="s">
        <v>726</v>
      </c>
      <c r="C54" s="151" t="s">
        <v>727</v>
      </c>
      <c r="D54" s="151" t="s">
        <v>74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>COUNTIF(E54:AI54,"BT")</f>
        <v>0</v>
      </c>
      <c r="AK54" s="32">
        <f>COUNTIF(F54:AJ54,"D")</f>
        <v>0</v>
      </c>
      <c r="AL54" s="32">
        <f>COUNTIF(G54:AK54,"ĐP")</f>
        <v>0</v>
      </c>
    </row>
    <row r="55" spans="1:38" ht="18">
      <c r="A55" s="148">
        <v>2</v>
      </c>
      <c r="B55" s="151" t="s">
        <v>728</v>
      </c>
      <c r="C55" s="151" t="s">
        <v>729</v>
      </c>
      <c r="D55" s="151" t="s">
        <v>730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ref="AJ55:AJ94" si="11">COUNTIF(E55:AI55,"BT")</f>
        <v>0</v>
      </c>
      <c r="AK55" s="32">
        <f t="shared" ref="AK55:AK94" si="12">COUNTIF(F55:AJ55,"D")</f>
        <v>0</v>
      </c>
      <c r="AL55" s="32">
        <f t="shared" ref="AL55:AL94" si="13">COUNTIF(G55:AK55,"ĐP")</f>
        <v>0</v>
      </c>
    </row>
    <row r="56" spans="1:38" ht="18">
      <c r="A56" s="148">
        <v>3</v>
      </c>
      <c r="B56" s="151" t="s">
        <v>731</v>
      </c>
      <c r="C56" s="151" t="s">
        <v>732</v>
      </c>
      <c r="D56" s="151" t="s">
        <v>733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">
      <c r="A57" s="148">
        <v>4</v>
      </c>
      <c r="B57" s="151" t="s">
        <v>734</v>
      </c>
      <c r="C57" s="151" t="s">
        <v>735</v>
      </c>
      <c r="D57" s="151" t="s">
        <v>53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18">
      <c r="A58" s="148">
        <v>5</v>
      </c>
      <c r="B58" s="151" t="s">
        <v>736</v>
      </c>
      <c r="C58" s="151" t="s">
        <v>108</v>
      </c>
      <c r="D58" s="151" t="s">
        <v>167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">
      <c r="A59" s="148">
        <v>6</v>
      </c>
      <c r="B59" s="151" t="s">
        <v>737</v>
      </c>
      <c r="C59" s="151" t="s">
        <v>738</v>
      </c>
      <c r="D59" s="151" t="s">
        <v>88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">
      <c r="A60" s="148">
        <v>7</v>
      </c>
      <c r="B60" s="151" t="s">
        <v>739</v>
      </c>
      <c r="C60" s="151" t="s">
        <v>93</v>
      </c>
      <c r="D60" s="151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">
      <c r="A61" s="148">
        <v>8</v>
      </c>
      <c r="B61" s="151" t="s">
        <v>740</v>
      </c>
      <c r="C61" s="151" t="s">
        <v>741</v>
      </c>
      <c r="D61" s="151" t="s">
        <v>26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">
      <c r="A62" s="148">
        <v>9</v>
      </c>
      <c r="B62" s="151" t="s">
        <v>742</v>
      </c>
      <c r="C62" s="151" t="s">
        <v>28</v>
      </c>
      <c r="D62" s="151" t="s">
        <v>54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">
      <c r="A63" s="148">
        <v>10</v>
      </c>
      <c r="B63" s="151" t="s">
        <v>743</v>
      </c>
      <c r="C63" s="151" t="s">
        <v>744</v>
      </c>
      <c r="D63" s="151" t="s">
        <v>245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">
      <c r="A64" s="148">
        <v>11</v>
      </c>
      <c r="B64" s="151" t="s">
        <v>745</v>
      </c>
      <c r="C64" s="151" t="s">
        <v>746</v>
      </c>
      <c r="D64" s="151" t="s">
        <v>44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">
      <c r="A65" s="148">
        <v>12</v>
      </c>
      <c r="B65" s="151" t="s">
        <v>747</v>
      </c>
      <c r="C65" s="151" t="s">
        <v>748</v>
      </c>
      <c r="D65" s="151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">
      <c r="A66" s="148">
        <v>13</v>
      </c>
      <c r="B66" s="151" t="s">
        <v>749</v>
      </c>
      <c r="C66" s="151" t="s">
        <v>115</v>
      </c>
      <c r="D66" s="151" t="s">
        <v>750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31.5" customHeight="1">
      <c r="A67" s="148">
        <v>14</v>
      </c>
      <c r="B67" s="151" t="s">
        <v>751</v>
      </c>
      <c r="C67" s="151" t="s">
        <v>752</v>
      </c>
      <c r="D67" s="151" t="s">
        <v>98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">
      <c r="A68" s="148">
        <v>15</v>
      </c>
      <c r="B68" s="151" t="s">
        <v>753</v>
      </c>
      <c r="C68" s="151" t="s">
        <v>754</v>
      </c>
      <c r="D68" s="151" t="s">
        <v>120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">
      <c r="A69" s="148">
        <v>16</v>
      </c>
      <c r="B69" s="151" t="s">
        <v>755</v>
      </c>
      <c r="C69" s="151" t="s">
        <v>296</v>
      </c>
      <c r="D69" s="151" t="s">
        <v>40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">
      <c r="A70" s="148">
        <v>17</v>
      </c>
      <c r="B70" s="151" t="s">
        <v>756</v>
      </c>
      <c r="C70" s="151" t="s">
        <v>757</v>
      </c>
      <c r="D70" s="151" t="s">
        <v>68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">
      <c r="A71" s="148">
        <v>18</v>
      </c>
      <c r="B71" s="151" t="s">
        <v>758</v>
      </c>
      <c r="C71" s="151" t="s">
        <v>759</v>
      </c>
      <c r="D71" s="151" t="s">
        <v>68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">
      <c r="A72" s="148">
        <v>19</v>
      </c>
      <c r="B72" s="151" t="s">
        <v>760</v>
      </c>
      <c r="C72" s="151" t="s">
        <v>761</v>
      </c>
      <c r="D72" s="151" t="s">
        <v>91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">
      <c r="A73" s="148">
        <v>20</v>
      </c>
      <c r="B73" s="151" t="s">
        <v>762</v>
      </c>
      <c r="C73" s="151" t="s">
        <v>754</v>
      </c>
      <c r="D73" s="151" t="s">
        <v>314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">
      <c r="A74" s="148">
        <v>21</v>
      </c>
      <c r="B74" s="151" t="s">
        <v>763</v>
      </c>
      <c r="C74" s="151" t="s">
        <v>764</v>
      </c>
      <c r="D74" s="151" t="s">
        <v>765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18">
      <c r="A75" s="148">
        <v>22</v>
      </c>
      <c r="B75" s="151" t="s">
        <v>766</v>
      </c>
      <c r="C75" s="151" t="s">
        <v>77</v>
      </c>
      <c r="D75" s="151" t="s">
        <v>11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1"/>
        <v>0</v>
      </c>
      <c r="AK75" s="32">
        <f t="shared" si="12"/>
        <v>0</v>
      </c>
      <c r="AL75" s="32">
        <f t="shared" si="13"/>
        <v>0</v>
      </c>
    </row>
    <row r="76" spans="1:38" ht="18">
      <c r="A76" s="148">
        <v>23</v>
      </c>
      <c r="B76" s="151" t="s">
        <v>767</v>
      </c>
      <c r="C76" s="151" t="s">
        <v>37</v>
      </c>
      <c r="D76" s="151" t="s">
        <v>11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1"/>
        <v>0</v>
      </c>
      <c r="AK76" s="32">
        <f t="shared" si="12"/>
        <v>0</v>
      </c>
      <c r="AL76" s="32">
        <f t="shared" si="13"/>
        <v>0</v>
      </c>
    </row>
    <row r="77" spans="1:38" ht="18">
      <c r="A77" s="148">
        <v>24</v>
      </c>
      <c r="B77" s="151" t="s">
        <v>768</v>
      </c>
      <c r="C77" s="151" t="s">
        <v>46</v>
      </c>
      <c r="D77" s="151" t="s">
        <v>57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1"/>
        <v>0</v>
      </c>
      <c r="AK77" s="32">
        <f t="shared" si="12"/>
        <v>0</v>
      </c>
      <c r="AL77" s="32">
        <f t="shared" si="13"/>
        <v>0</v>
      </c>
    </row>
    <row r="78" spans="1:38" ht="18">
      <c r="A78" s="148">
        <v>25</v>
      </c>
      <c r="B78" s="151" t="s">
        <v>769</v>
      </c>
      <c r="C78" s="151" t="s">
        <v>770</v>
      </c>
      <c r="D78" s="151" t="s">
        <v>57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1"/>
        <v>0</v>
      </c>
      <c r="AK78" s="32">
        <f t="shared" si="12"/>
        <v>0</v>
      </c>
      <c r="AL78" s="32">
        <f t="shared" si="13"/>
        <v>0</v>
      </c>
    </row>
    <row r="79" spans="1:38" ht="18">
      <c r="A79" s="148">
        <v>26</v>
      </c>
      <c r="B79" s="151" t="s">
        <v>771</v>
      </c>
      <c r="C79" s="151" t="s">
        <v>93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1"/>
        <v>0</v>
      </c>
      <c r="AK79" s="32">
        <f t="shared" si="12"/>
        <v>0</v>
      </c>
      <c r="AL79" s="32">
        <f t="shared" si="13"/>
        <v>0</v>
      </c>
    </row>
    <row r="80" spans="1:38" ht="18">
      <c r="A80" s="148">
        <v>27</v>
      </c>
      <c r="B80" s="151" t="s">
        <v>772</v>
      </c>
      <c r="C80" s="151" t="s">
        <v>166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1"/>
        <v>0</v>
      </c>
      <c r="AK80" s="32">
        <f t="shared" si="12"/>
        <v>0</v>
      </c>
      <c r="AL80" s="32">
        <f t="shared" si="13"/>
        <v>0</v>
      </c>
    </row>
    <row r="81" spans="1:38" ht="18">
      <c r="A81" s="148">
        <v>28</v>
      </c>
      <c r="B81" s="151" t="s">
        <v>773</v>
      </c>
      <c r="C81" s="151" t="s">
        <v>110</v>
      </c>
      <c r="D81" s="151" t="s">
        <v>134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1"/>
        <v>0</v>
      </c>
      <c r="AK81" s="32">
        <f t="shared" si="12"/>
        <v>0</v>
      </c>
      <c r="AL81" s="32">
        <f t="shared" si="13"/>
        <v>0</v>
      </c>
    </row>
    <row r="82" spans="1:38" ht="18">
      <c r="A82" s="148">
        <v>29</v>
      </c>
      <c r="B82" s="151" t="s">
        <v>774</v>
      </c>
      <c r="C82" s="151" t="s">
        <v>36</v>
      </c>
      <c r="D82" s="151" t="s">
        <v>126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1"/>
        <v>0</v>
      </c>
      <c r="AK82" s="32">
        <f t="shared" si="12"/>
        <v>0</v>
      </c>
      <c r="AL82" s="32">
        <f t="shared" si="13"/>
        <v>0</v>
      </c>
    </row>
    <row r="83" spans="1:38" ht="36">
      <c r="A83" s="148">
        <v>30</v>
      </c>
      <c r="B83" s="151" t="s">
        <v>775</v>
      </c>
      <c r="C83" s="151" t="s">
        <v>776</v>
      </c>
      <c r="D83" s="151" t="s">
        <v>777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1"/>
        <v>0</v>
      </c>
      <c r="AK83" s="32">
        <f t="shared" si="12"/>
        <v>0</v>
      </c>
      <c r="AL83" s="32">
        <f t="shared" si="13"/>
        <v>0</v>
      </c>
    </row>
    <row r="84" spans="1:38" ht="18">
      <c r="A84" s="148">
        <v>31</v>
      </c>
      <c r="B84" s="151" t="s">
        <v>778</v>
      </c>
      <c r="C84" s="151" t="s">
        <v>36</v>
      </c>
      <c r="D84" s="151" t="s">
        <v>59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1"/>
        <v>0</v>
      </c>
      <c r="AK84" s="32">
        <f t="shared" si="12"/>
        <v>0</v>
      </c>
      <c r="AL84" s="32">
        <f t="shared" si="13"/>
        <v>0</v>
      </c>
    </row>
    <row r="85" spans="1:38" ht="18">
      <c r="A85" s="148">
        <v>32</v>
      </c>
      <c r="B85" s="151" t="s">
        <v>779</v>
      </c>
      <c r="C85" s="151" t="s">
        <v>77</v>
      </c>
      <c r="D85" s="151" t="s">
        <v>716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1"/>
        <v>0</v>
      </c>
      <c r="AK85" s="32">
        <f t="shared" si="12"/>
        <v>0</v>
      </c>
      <c r="AL85" s="32">
        <f t="shared" si="13"/>
        <v>0</v>
      </c>
    </row>
    <row r="86" spans="1:38" ht="18">
      <c r="A86" s="148">
        <v>33</v>
      </c>
      <c r="B86" s="151" t="s">
        <v>780</v>
      </c>
      <c r="C86" s="151" t="s">
        <v>781</v>
      </c>
      <c r="D86" s="151" t="s">
        <v>782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1"/>
        <v>0</v>
      </c>
      <c r="AK86" s="32">
        <f t="shared" si="12"/>
        <v>0</v>
      </c>
      <c r="AL86" s="32">
        <f t="shared" si="13"/>
        <v>0</v>
      </c>
    </row>
    <row r="87" spans="1:38" ht="18">
      <c r="A87" s="148">
        <v>34</v>
      </c>
      <c r="B87" s="151" t="s">
        <v>783</v>
      </c>
      <c r="C87" s="151" t="s">
        <v>784</v>
      </c>
      <c r="D87" s="151" t="s">
        <v>785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1"/>
        <v>0</v>
      </c>
      <c r="AK87" s="32">
        <f t="shared" si="12"/>
        <v>0</v>
      </c>
      <c r="AL87" s="32">
        <f t="shared" si="13"/>
        <v>0</v>
      </c>
    </row>
    <row r="88" spans="1:38" ht="18">
      <c r="A88" s="148">
        <v>35</v>
      </c>
      <c r="B88" s="151" t="s">
        <v>786</v>
      </c>
      <c r="C88" s="151" t="s">
        <v>787</v>
      </c>
      <c r="D88" s="151" t="s">
        <v>490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1"/>
        <v>0</v>
      </c>
      <c r="AK88" s="32">
        <f t="shared" si="12"/>
        <v>0</v>
      </c>
      <c r="AL88" s="32">
        <f t="shared" si="13"/>
        <v>0</v>
      </c>
    </row>
    <row r="89" spans="1:38" ht="18">
      <c r="A89" s="148">
        <v>36</v>
      </c>
      <c r="B89" s="151" t="s">
        <v>788</v>
      </c>
      <c r="C89" s="151" t="s">
        <v>369</v>
      </c>
      <c r="D89" s="151" t="s">
        <v>81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1"/>
        <v>0</v>
      </c>
      <c r="AK89" s="32">
        <f t="shared" si="12"/>
        <v>0</v>
      </c>
      <c r="AL89" s="32">
        <f t="shared" si="13"/>
        <v>0</v>
      </c>
    </row>
    <row r="90" spans="1:38" ht="18">
      <c r="A90" s="148">
        <v>37</v>
      </c>
      <c r="B90" s="151" t="s">
        <v>789</v>
      </c>
      <c r="C90" s="151" t="s">
        <v>790</v>
      </c>
      <c r="D90" s="151" t="s">
        <v>81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1"/>
        <v>0</v>
      </c>
      <c r="AK90" s="32">
        <f t="shared" si="12"/>
        <v>0</v>
      </c>
      <c r="AL90" s="32">
        <f t="shared" si="13"/>
        <v>0</v>
      </c>
    </row>
    <row r="91" spans="1:38" ht="18">
      <c r="A91" s="148">
        <v>38</v>
      </c>
      <c r="B91" s="151" t="s">
        <v>791</v>
      </c>
      <c r="C91" s="151" t="s">
        <v>93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1"/>
        <v>0</v>
      </c>
      <c r="AK91" s="32">
        <f t="shared" si="12"/>
        <v>0</v>
      </c>
      <c r="AL91" s="32">
        <f t="shared" si="13"/>
        <v>0</v>
      </c>
    </row>
    <row r="92" spans="1:38" ht="18">
      <c r="A92" s="148">
        <v>39</v>
      </c>
      <c r="B92" s="151" t="s">
        <v>792</v>
      </c>
      <c r="C92" s="151" t="s">
        <v>475</v>
      </c>
      <c r="D92" s="151" t="s">
        <v>113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1"/>
        <v>0</v>
      </c>
      <c r="AK92" s="32">
        <f t="shared" si="12"/>
        <v>0</v>
      </c>
      <c r="AL92" s="32">
        <f t="shared" si="13"/>
        <v>0</v>
      </c>
    </row>
    <row r="93" spans="1:38" ht="18">
      <c r="A93" s="148">
        <v>40</v>
      </c>
      <c r="B93" s="151" t="s">
        <v>793</v>
      </c>
      <c r="C93" s="151" t="s">
        <v>794</v>
      </c>
      <c r="D93" s="151" t="s">
        <v>102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1"/>
        <v>0</v>
      </c>
      <c r="AK93" s="32">
        <f t="shared" si="12"/>
        <v>0</v>
      </c>
      <c r="AL93" s="32">
        <f t="shared" si="13"/>
        <v>0</v>
      </c>
    </row>
    <row r="94" spans="1:38" ht="31.5" customHeight="1">
      <c r="A94" s="148">
        <v>41</v>
      </c>
      <c r="B94" s="151" t="s">
        <v>795</v>
      </c>
      <c r="C94" s="151" t="s">
        <v>28</v>
      </c>
      <c r="D94" s="151" t="s">
        <v>103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1"/>
        <v>0</v>
      </c>
      <c r="AK94" s="32">
        <f t="shared" si="12"/>
        <v>0</v>
      </c>
      <c r="AL94" s="32">
        <f t="shared" si="13"/>
        <v>0</v>
      </c>
    </row>
    <row r="95" spans="1:38" ht="20.25">
      <c r="A95" s="185" t="s">
        <v>12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39" t="e">
        <f>SUM(#REF!)</f>
        <v>#REF!</v>
      </c>
      <c r="AK95" s="39" t="e">
        <f>SUM(#REF!)</f>
        <v>#REF!</v>
      </c>
      <c r="AL95" s="39" t="e">
        <f>SUM(#REF!)</f>
        <v>#REF!</v>
      </c>
    </row>
    <row r="96" spans="1:38" ht="19.5">
      <c r="A96" s="26"/>
      <c r="B96" s="26"/>
      <c r="C96" s="173"/>
      <c r="D96" s="173"/>
      <c r="E96" s="33"/>
      <c r="H96" s="35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3:38" ht="19.5">
      <c r="C97" s="37"/>
      <c r="D97" s="33"/>
      <c r="E97" s="33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3:38" ht="19.5">
      <c r="C98" s="37"/>
      <c r="D98" s="33"/>
      <c r="E98" s="33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3:38" ht="19.5">
      <c r="C99" s="173"/>
      <c r="D99" s="173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3:38" ht="19.5">
      <c r="C100" s="173"/>
      <c r="D100" s="173"/>
      <c r="E100" s="173"/>
      <c r="F100" s="173"/>
      <c r="G100" s="17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3:38" ht="19.5">
      <c r="C101" s="173"/>
      <c r="D101" s="173"/>
      <c r="E101" s="173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3:38" ht="19.5">
      <c r="C102" s="173"/>
      <c r="D102" s="173"/>
      <c r="E102" s="33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</sheetData>
  <mergeCells count="18">
    <mergeCell ref="C102:D102"/>
    <mergeCell ref="C100:G100"/>
    <mergeCell ref="C53:D53"/>
    <mergeCell ref="C99:D99"/>
    <mergeCell ref="C101:E101"/>
    <mergeCell ref="AM25:AN25"/>
    <mergeCell ref="A95:AI95"/>
    <mergeCell ref="C96:D96"/>
    <mergeCell ref="A5:AL5"/>
    <mergeCell ref="AF6:AK6"/>
    <mergeCell ref="C8:D8"/>
    <mergeCell ref="A50:AI50"/>
    <mergeCell ref="A52:AI5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2" zoomScale="55" zoomScaleNormal="55" workbookViewId="0">
      <selection activeCell="X21" sqref="X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158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83"/>
      <c r="AN22" s="184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0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3">
        <f t="shared" si="2"/>
        <v>0</v>
      </c>
      <c r="AK26" s="153">
        <f t="shared" si="0"/>
        <v>0</v>
      </c>
      <c r="AL26" s="153">
        <f t="shared" si="1"/>
        <v>2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2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185" t="s">
        <v>12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76">
        <f>SUM(AJ9:AJ35)</f>
        <v>6</v>
      </c>
      <c r="AK36" s="76">
        <f>SUM(AK9:AK35)</f>
        <v>11</v>
      </c>
      <c r="AL36" s="76">
        <f>SUM(AL9:AL35)</f>
        <v>10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186" t="s">
        <v>13</v>
      </c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70" t="s">
        <v>7</v>
      </c>
      <c r="D39" s="17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83"/>
      <c r="AQ40" s="184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83"/>
      <c r="AQ53" s="184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89" t="s">
        <v>12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3"/>
      <c r="D68" s="17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3"/>
      <c r="D71" s="17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3"/>
      <c r="D72" s="173"/>
      <c r="E72" s="173"/>
      <c r="F72" s="173"/>
      <c r="G72" s="17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3"/>
      <c r="D73" s="173"/>
      <c r="E73" s="17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3"/>
      <c r="D74" s="17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X14" sqref="X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159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83"/>
      <c r="AN22" s="184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5" t="s">
        <v>12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76">
        <f>SUM(AJ9:AJ33)</f>
        <v>1</v>
      </c>
      <c r="AK34" s="76">
        <f>SUM(AK9:AK33)</f>
        <v>0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6" t="s">
        <v>13</v>
      </c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0" t="s">
        <v>7</v>
      </c>
      <c r="D37" s="17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3"/>
      <c r="AQ38" s="184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3"/>
      <c r="AQ51" s="184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5" t="s">
        <v>12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3"/>
      <c r="D64" s="17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3"/>
      <c r="D67" s="17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3"/>
      <c r="D68" s="173"/>
      <c r="E68" s="173"/>
      <c r="F68" s="173"/>
      <c r="G68" s="17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3"/>
      <c r="D69" s="173"/>
      <c r="E69" s="17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3"/>
      <c r="D70" s="17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U25" sqref="U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68" t="s">
        <v>523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2" t="s">
        <v>160</v>
      </c>
      <c r="AG6" s="182"/>
      <c r="AH6" s="182"/>
      <c r="AI6" s="182"/>
      <c r="AJ6" s="182"/>
      <c r="AK6" s="18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0" t="s">
        <v>7</v>
      </c>
      <c r="D8" s="17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3"/>
      <c r="AN22" s="184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1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185" t="s">
        <v>12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76">
        <f>SUM(AJ9:AJ35)</f>
        <v>9</v>
      </c>
      <c r="AK36" s="100">
        <f>SUM(AK9:AK35)</f>
        <v>0</v>
      </c>
      <c r="AL36" s="100">
        <f>SUM(AL9:AL35)</f>
        <v>1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186" t="s">
        <v>13</v>
      </c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70" t="s">
        <v>7</v>
      </c>
      <c r="D39" s="17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83"/>
      <c r="AQ39" s="184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83"/>
      <c r="AQ52" s="184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185" t="s">
        <v>12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73"/>
      <c r="D68" s="17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3"/>
      <c r="D71" s="17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3"/>
      <c r="D72" s="173"/>
      <c r="E72" s="173"/>
      <c r="F72" s="173"/>
      <c r="G72" s="17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3"/>
      <c r="D73" s="173"/>
      <c r="E73" s="17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173"/>
      <c r="D74" s="17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THUD 20.2</vt:lpstr>
      <vt:lpstr>THUD20.3</vt:lpstr>
      <vt:lpstr>TQW20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2020-10-14T03:18:10Z</cp:lastPrinted>
  <dcterms:created xsi:type="dcterms:W3CDTF">2001-09-21T17:17:00Z</dcterms:created>
  <dcterms:modified xsi:type="dcterms:W3CDTF">2020-10-17T10:20:11Z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