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10"/>
  </bookViews>
  <sheets>
    <sheet name="TC16B" sheetId="182" r:id="rId1"/>
    <sheet name="TCO16B" sheetId="184" r:id="rId2"/>
    <sheet name="CKCT18.1" sheetId="191" r:id="rId3"/>
    <sheet name="CKCT18.2" sheetId="192" r:id="rId4"/>
    <sheet name="CKĐL 18.1" sheetId="194" r:id="rId5"/>
    <sheet name="CKĐL 18.2" sheetId="195" r:id="rId6"/>
    <sheet name="CKĐL 18.3" sheetId="196" r:id="rId7"/>
    <sheet name="CKCT19.1" sheetId="199" r:id="rId8"/>
    <sheet name="CKCT19.2" sheetId="200" r:id="rId9"/>
    <sheet name="CKĐL19.1" sheetId="201" r:id="rId10"/>
    <sheet name="CKĐL19.2" sheetId="202" r:id="rId11"/>
    <sheet name="CKĐL19.3" sheetId="203" r:id="rId12"/>
    <sheet name="CKĐL19.4" sheetId="204" r:id="rId13"/>
    <sheet name="CKĐL19.5" sheetId="205" r:id="rId14"/>
    <sheet name="Sheet1" sheetId="206" r:id="rId15"/>
  </sheets>
  <definedNames>
    <definedName name="_xlnm._FilterDatabase" localSheetId="2" hidden="1">CKCT18.1!$A$8:$AL$77</definedName>
    <definedName name="_xlnm._FilterDatabase" localSheetId="3" hidden="1">CKCT18.2!$A$8:$AL$77</definedName>
    <definedName name="_xlnm._FilterDatabase" localSheetId="7" hidden="1">CKCT19.1!$A$8:$AL$92</definedName>
    <definedName name="_xlnm._FilterDatabase" localSheetId="8" hidden="1">CKCT19.2!$A$8:$AL$80</definedName>
    <definedName name="_xlnm._FilterDatabase" localSheetId="4" hidden="1">'CKĐL 18.1'!$A$8:$AL$75</definedName>
    <definedName name="_xlnm._FilterDatabase" localSheetId="5" hidden="1">'CKĐL 18.2'!$A$8:$AL$74</definedName>
    <definedName name="_xlnm._FilterDatabase" localSheetId="6" hidden="1">'CKĐL 18.3'!$A$8:$AL$68</definedName>
    <definedName name="_xlnm._FilterDatabase" localSheetId="9" hidden="1">CKĐL19.1!$A$8:$AL$78</definedName>
    <definedName name="_xlnm._FilterDatabase" localSheetId="10" hidden="1">CKĐL19.2!$A$8:$AL$81</definedName>
    <definedName name="_xlnm._FilterDatabase" localSheetId="11" hidden="1">CKĐL19.3!$A$8:$AL$91</definedName>
    <definedName name="_xlnm._FilterDatabase" localSheetId="12" hidden="1">CKĐL19.4!$A$8:$AL$77</definedName>
    <definedName name="_xlnm._FilterDatabase" localSheetId="13" hidden="1">CKĐL19.5!$A$8:$AL$91</definedName>
    <definedName name="_xlnm._FilterDatabase" localSheetId="0" hidden="1">TC16B!$A$8:$AL$33</definedName>
    <definedName name="_xlnm._FilterDatabase" localSheetId="1" hidden="1">TCO16B!$A$8:$AL$39</definedName>
    <definedName name="_xlnm.Print_Titles" localSheetId="2">CKCT18.1!$8:$8</definedName>
    <definedName name="_xlnm.Print_Titles" localSheetId="3">CKCT18.2!$8:$8</definedName>
    <definedName name="_xlnm.Print_Titles" localSheetId="7">CKCT19.1!$8:$8</definedName>
    <definedName name="_xlnm.Print_Titles" localSheetId="8">CKCT19.2!$8:$8</definedName>
    <definedName name="_xlnm.Print_Titles" localSheetId="4">'CKĐL 18.1'!$8:$8</definedName>
    <definedName name="_xlnm.Print_Titles" localSheetId="5">'CKĐL 18.2'!$8:$8</definedName>
    <definedName name="_xlnm.Print_Titles" localSheetId="6">'CKĐL 18.3'!$8:$8</definedName>
    <definedName name="_xlnm.Print_Titles" localSheetId="9">CKĐL19.1!$8:$8</definedName>
    <definedName name="_xlnm.Print_Titles" localSheetId="10">CKĐL19.2!$8:$8</definedName>
    <definedName name="_xlnm.Print_Titles" localSheetId="11">CKĐL19.3!$8:$8</definedName>
    <definedName name="_xlnm.Print_Titles" localSheetId="12">CKĐL19.4!$8:$8</definedName>
    <definedName name="_xlnm.Print_Titles" localSheetId="13">CKĐL19.5!$8:$8</definedName>
    <definedName name="_xlnm.Print_Titles" localSheetId="0">TC16B!$8:$8</definedName>
    <definedName name="_xlnm.Print_Titles" localSheetId="1">TCO16B!$8:$8</definedName>
    <definedName name="Z_DC1AF667_86ED_4035_8279_B6038EE7C7B4_.wvu.PrintTitles" localSheetId="2" hidden="1">CKCT18.1!$8:$8</definedName>
    <definedName name="Z_DC1AF667_86ED_4035_8279_B6038EE7C7B4_.wvu.PrintTitles" localSheetId="3" hidden="1">CKCT18.2!$8:$8</definedName>
    <definedName name="Z_DC1AF667_86ED_4035_8279_B6038EE7C7B4_.wvu.PrintTitles" localSheetId="7" hidden="1">CKCT19.1!$8:$8</definedName>
    <definedName name="Z_DC1AF667_86ED_4035_8279_B6038EE7C7B4_.wvu.PrintTitles" localSheetId="8" hidden="1">CKCT19.2!$8:$8</definedName>
    <definedName name="Z_DC1AF667_86ED_4035_8279_B6038EE7C7B4_.wvu.PrintTitles" localSheetId="4" hidden="1">'CKĐL 18.1'!$8:$8</definedName>
    <definedName name="Z_DC1AF667_86ED_4035_8279_B6038EE7C7B4_.wvu.PrintTitles" localSheetId="5" hidden="1">'CKĐL 18.2'!$8:$8</definedName>
    <definedName name="Z_DC1AF667_86ED_4035_8279_B6038EE7C7B4_.wvu.PrintTitles" localSheetId="6" hidden="1">'CKĐL 18.3'!$8:$8</definedName>
    <definedName name="Z_DC1AF667_86ED_4035_8279_B6038EE7C7B4_.wvu.PrintTitles" localSheetId="9" hidden="1">CKĐL19.1!$8:$8</definedName>
    <definedName name="Z_DC1AF667_86ED_4035_8279_B6038EE7C7B4_.wvu.PrintTitles" localSheetId="10" hidden="1">CKĐL19.2!$8:$8</definedName>
    <definedName name="Z_DC1AF667_86ED_4035_8279_B6038EE7C7B4_.wvu.PrintTitles" localSheetId="11" hidden="1">CKĐL19.3!$8:$8</definedName>
    <definedName name="Z_DC1AF667_86ED_4035_8279_B6038EE7C7B4_.wvu.PrintTitles" localSheetId="12" hidden="1">CKĐL19.4!$8:$8</definedName>
    <definedName name="Z_DC1AF667_86ED_4035_8279_B6038EE7C7B4_.wvu.PrintTitles" localSheetId="13" hidden="1">CKĐL19.5!$8:$8</definedName>
    <definedName name="Z_DC1AF667_86ED_4035_8279_B6038EE7C7B4_.wvu.PrintTitles" localSheetId="0" hidden="1">TC16B!$8:$8</definedName>
    <definedName name="Z_DC1AF667_86ED_4035_8279_B6038EE7C7B4_.wvu.PrintTitles" localSheetId="1" hidden="1">TCO16B!$8:$8</definedName>
  </definedNames>
  <calcPr calcId="144525"/>
</workbook>
</file>

<file path=xl/calcChain.xml><?xml version="1.0" encoding="utf-8"?>
<calcChain xmlns="http://schemas.openxmlformats.org/spreadsheetml/2006/main">
  <c r="AL42" i="200" l="1"/>
  <c r="AJ42" i="200"/>
  <c r="AK42" i="200" s="1"/>
  <c r="AL41" i="200"/>
  <c r="AJ41" i="200"/>
  <c r="AK41" i="200" s="1"/>
  <c r="AJ26" i="182" l="1"/>
  <c r="AJ45" i="201" l="1"/>
  <c r="AJ76" i="184" l="1"/>
  <c r="AJ75" i="184"/>
  <c r="AJ74" i="184"/>
  <c r="AJ73" i="184"/>
  <c r="AJ72" i="184"/>
  <c r="AJ71" i="184"/>
  <c r="AJ70" i="184"/>
  <c r="AJ69" i="184"/>
  <c r="AJ68" i="184"/>
  <c r="AJ67" i="184"/>
  <c r="AJ66" i="184"/>
  <c r="AJ65" i="184"/>
  <c r="AJ64" i="184"/>
  <c r="AJ63" i="184"/>
  <c r="AJ62" i="184"/>
  <c r="AJ61" i="184"/>
  <c r="AJ60" i="184"/>
  <c r="AJ59" i="184"/>
  <c r="AJ58" i="184"/>
  <c r="AJ57" i="184"/>
  <c r="AJ56" i="184"/>
  <c r="AJ55" i="184"/>
  <c r="AJ54" i="184"/>
  <c r="AJ53" i="184"/>
  <c r="AJ52" i="184"/>
  <c r="AJ51" i="184"/>
  <c r="AJ50" i="184"/>
  <c r="AJ49" i="184"/>
  <c r="AK49" i="184" s="1"/>
  <c r="AJ48" i="184"/>
  <c r="AK48" i="184" s="1"/>
  <c r="AJ47" i="184"/>
  <c r="AK47" i="184" s="1"/>
  <c r="AJ46" i="184"/>
  <c r="AK46" i="184" s="1"/>
  <c r="AJ45" i="184"/>
  <c r="AK45" i="184" s="1"/>
  <c r="AJ44" i="184"/>
  <c r="AK44" i="184" s="1"/>
  <c r="AJ43" i="184"/>
  <c r="AJ77" i="184" s="1"/>
  <c r="AJ62" i="182"/>
  <c r="AJ61" i="182"/>
  <c r="AJ60" i="182"/>
  <c r="AJ59" i="182"/>
  <c r="AJ58" i="182"/>
  <c r="AJ57" i="182"/>
  <c r="AJ56" i="182"/>
  <c r="AJ55" i="182"/>
  <c r="AJ54" i="182"/>
  <c r="AJ53" i="182"/>
  <c r="AJ52" i="182"/>
  <c r="AJ51" i="182"/>
  <c r="AJ50" i="182"/>
  <c r="AJ49" i="182"/>
  <c r="AJ48" i="182"/>
  <c r="AJ47" i="182"/>
  <c r="AJ46" i="182"/>
  <c r="AJ45" i="182"/>
  <c r="AJ44" i="182"/>
  <c r="AJ43" i="182"/>
  <c r="AJ42" i="182"/>
  <c r="AJ41" i="182"/>
  <c r="AJ40" i="182"/>
  <c r="AJ39" i="182"/>
  <c r="AJ38" i="182"/>
  <c r="AJ37" i="182"/>
  <c r="AK43" i="184" l="1"/>
  <c r="AJ63" i="182"/>
  <c r="AK50" i="184"/>
  <c r="AK52" i="184"/>
  <c r="AK54" i="184"/>
  <c r="AK56" i="184"/>
  <c r="AK58" i="184"/>
  <c r="AK60" i="184"/>
  <c r="AK62" i="184"/>
  <c r="AK64" i="184"/>
  <c r="AK66" i="184"/>
  <c r="AK68" i="184"/>
  <c r="AK70" i="184"/>
  <c r="AK72" i="184"/>
  <c r="AK74" i="184"/>
  <c r="AK76" i="184"/>
  <c r="AL43" i="184"/>
  <c r="AL44" i="184"/>
  <c r="AL45" i="184"/>
  <c r="AM45" i="184" s="1"/>
  <c r="AL46" i="184"/>
  <c r="AL47" i="184"/>
  <c r="AM47" i="184" s="1"/>
  <c r="AL48" i="184"/>
  <c r="AL49" i="184"/>
  <c r="AL50" i="184"/>
  <c r="AM51" i="184"/>
  <c r="AK51" i="184"/>
  <c r="AL51" i="184" s="1"/>
  <c r="AN51" i="184"/>
  <c r="AK53" i="184"/>
  <c r="AL53" i="184" s="1"/>
  <c r="AL54" i="184"/>
  <c r="AK55" i="184"/>
  <c r="AL55" i="184" s="1"/>
  <c r="AK57" i="184"/>
  <c r="AL57" i="184" s="1"/>
  <c r="AL58" i="184"/>
  <c r="AM59" i="184"/>
  <c r="AK59" i="184"/>
  <c r="AL59" i="184" s="1"/>
  <c r="AN59" i="184"/>
  <c r="AK61" i="184"/>
  <c r="AL61" i="184" s="1"/>
  <c r="AL62" i="184"/>
  <c r="AK63" i="184"/>
  <c r="AL63" i="184" s="1"/>
  <c r="AK65" i="184"/>
  <c r="AL65" i="184" s="1"/>
  <c r="AL66" i="184"/>
  <c r="AM67" i="184"/>
  <c r="AK67" i="184"/>
  <c r="AL67" i="184" s="1"/>
  <c r="AN67" i="184"/>
  <c r="AK69" i="184"/>
  <c r="AL69" i="184" s="1"/>
  <c r="AL70" i="184"/>
  <c r="AK71" i="184"/>
  <c r="AL71" i="184" s="1"/>
  <c r="AK73" i="184"/>
  <c r="AL73" i="184" s="1"/>
  <c r="AL74" i="184"/>
  <c r="AK75" i="184"/>
  <c r="AL75" i="184" s="1"/>
  <c r="AM75" i="184" s="1"/>
  <c r="AN75" i="184" s="1"/>
  <c r="AK37" i="182"/>
  <c r="AK38" i="182"/>
  <c r="AK39" i="182"/>
  <c r="AK40" i="182"/>
  <c r="AK41" i="182"/>
  <c r="AK42" i="182"/>
  <c r="AK43" i="182"/>
  <c r="AL43" i="182" s="1"/>
  <c r="AM43" i="182" s="1"/>
  <c r="AK44" i="182"/>
  <c r="AK45" i="182"/>
  <c r="AK46" i="182"/>
  <c r="AL46" i="182" s="1"/>
  <c r="AK47" i="182"/>
  <c r="AL47" i="182" s="1"/>
  <c r="AK48" i="182"/>
  <c r="AK49" i="182"/>
  <c r="AK50" i="182"/>
  <c r="AL50" i="182" s="1"/>
  <c r="AK51" i="182"/>
  <c r="AL51" i="182" s="1"/>
  <c r="AK52" i="182"/>
  <c r="AK53" i="182"/>
  <c r="AK54" i="182"/>
  <c r="AL54" i="182" s="1"/>
  <c r="AK55" i="182"/>
  <c r="AL55" i="182" s="1"/>
  <c r="AK56" i="182"/>
  <c r="AK57" i="182"/>
  <c r="AK58" i="182"/>
  <c r="AL58" i="182" s="1"/>
  <c r="AK59" i="182"/>
  <c r="AL59" i="182" s="1"/>
  <c r="AK60" i="182"/>
  <c r="AK61" i="182"/>
  <c r="AK62" i="182"/>
  <c r="AL62" i="182" s="1"/>
  <c r="AJ91" i="205"/>
  <c r="AJ90" i="205"/>
  <c r="AJ89" i="205"/>
  <c r="AJ88" i="205"/>
  <c r="AJ87" i="205"/>
  <c r="AJ86" i="205"/>
  <c r="AJ85" i="205"/>
  <c r="AJ84" i="205"/>
  <c r="AJ83" i="205"/>
  <c r="AJ82" i="205"/>
  <c r="AJ81" i="205"/>
  <c r="AJ80" i="205"/>
  <c r="AJ79" i="205"/>
  <c r="AJ78" i="205"/>
  <c r="AJ77" i="205"/>
  <c r="AJ76" i="205"/>
  <c r="AJ75" i="205"/>
  <c r="AJ74" i="205"/>
  <c r="AJ73" i="205"/>
  <c r="AJ72" i="205"/>
  <c r="AJ71" i="205"/>
  <c r="AJ70" i="205"/>
  <c r="AJ69" i="205"/>
  <c r="AJ68" i="205"/>
  <c r="AJ67" i="205"/>
  <c r="AJ66" i="205"/>
  <c r="AJ65" i="205"/>
  <c r="AJ64" i="205"/>
  <c r="AJ63" i="205"/>
  <c r="AJ62" i="205"/>
  <c r="AJ61" i="205"/>
  <c r="AJ60" i="205"/>
  <c r="AJ59" i="205"/>
  <c r="AJ58" i="205"/>
  <c r="AJ92" i="205" s="1"/>
  <c r="AL53" i="205"/>
  <c r="AJ53" i="205"/>
  <c r="AK53" i="205" s="1"/>
  <c r="AL52" i="205"/>
  <c r="AJ52" i="205"/>
  <c r="AK52" i="205" s="1"/>
  <c r="AL51" i="205"/>
  <c r="AJ51" i="205"/>
  <c r="AK51" i="205" s="1"/>
  <c r="AL50" i="205"/>
  <c r="AJ50" i="205"/>
  <c r="AK50" i="205" s="1"/>
  <c r="AL49" i="205"/>
  <c r="AJ49" i="205"/>
  <c r="AK49" i="205" s="1"/>
  <c r="AL48" i="205"/>
  <c r="AJ48" i="205"/>
  <c r="AK48" i="205" s="1"/>
  <c r="AL47" i="205"/>
  <c r="AJ47" i="205"/>
  <c r="AK47" i="205" s="1"/>
  <c r="AL46" i="205"/>
  <c r="AJ46" i="205"/>
  <c r="AK46" i="205" s="1"/>
  <c r="AL45" i="205"/>
  <c r="AJ45" i="205"/>
  <c r="AK45" i="205" s="1"/>
  <c r="AL44" i="205"/>
  <c r="AJ44" i="205"/>
  <c r="AK44" i="205" s="1"/>
  <c r="AL43" i="205"/>
  <c r="AJ43" i="205"/>
  <c r="AK43" i="205" s="1"/>
  <c r="AL42" i="205"/>
  <c r="AJ42" i="205"/>
  <c r="AK42" i="205" s="1"/>
  <c r="AL41" i="205"/>
  <c r="AJ41" i="205"/>
  <c r="AK41" i="205" s="1"/>
  <c r="AL40" i="205"/>
  <c r="AJ40" i="205"/>
  <c r="AK40" i="205" s="1"/>
  <c r="AL39" i="205"/>
  <c r="AJ39" i="205"/>
  <c r="AK39" i="205" s="1"/>
  <c r="AL38" i="205"/>
  <c r="AJ38" i="205"/>
  <c r="AK38" i="205" s="1"/>
  <c r="AL37" i="205"/>
  <c r="AJ37" i="205"/>
  <c r="AK37" i="205" s="1"/>
  <c r="AL36" i="205"/>
  <c r="AJ36" i="205"/>
  <c r="AK36" i="205" s="1"/>
  <c r="AL35" i="205"/>
  <c r="AJ35" i="205"/>
  <c r="AK35" i="205" s="1"/>
  <c r="AL34" i="205"/>
  <c r="AJ34" i="205"/>
  <c r="AK34" i="205" s="1"/>
  <c r="AL33" i="205"/>
  <c r="AJ33" i="205"/>
  <c r="AK33" i="205" s="1"/>
  <c r="AL32" i="205"/>
  <c r="AJ32" i="205"/>
  <c r="AK32" i="205" s="1"/>
  <c r="AL31" i="205"/>
  <c r="AJ31" i="205"/>
  <c r="AK31" i="205" s="1"/>
  <c r="AL30" i="205"/>
  <c r="AJ30" i="205"/>
  <c r="AK30" i="205" s="1"/>
  <c r="AL29" i="205"/>
  <c r="AJ29" i="205"/>
  <c r="AK29" i="205" s="1"/>
  <c r="AL28" i="205"/>
  <c r="AJ28" i="205"/>
  <c r="AK28" i="205" s="1"/>
  <c r="AL27" i="205"/>
  <c r="AJ27" i="205"/>
  <c r="AK27" i="205" s="1"/>
  <c r="AL26" i="205"/>
  <c r="AJ26" i="205"/>
  <c r="AK26" i="205" s="1"/>
  <c r="AL25" i="205"/>
  <c r="AJ25" i="205"/>
  <c r="AK25" i="205" s="1"/>
  <c r="AL24" i="205"/>
  <c r="AJ24" i="205"/>
  <c r="AK24" i="205" s="1"/>
  <c r="AL23" i="205"/>
  <c r="AJ23" i="205"/>
  <c r="AK23" i="205" s="1"/>
  <c r="AL22" i="205"/>
  <c r="AJ22" i="205"/>
  <c r="AK22" i="205" s="1"/>
  <c r="AL21" i="205"/>
  <c r="AJ21" i="205"/>
  <c r="AK21" i="205" s="1"/>
  <c r="AL20" i="205"/>
  <c r="AJ20" i="205"/>
  <c r="AK20" i="205" s="1"/>
  <c r="AL19" i="205"/>
  <c r="AJ19" i="205"/>
  <c r="AK19" i="205" s="1"/>
  <c r="AL18" i="205"/>
  <c r="AJ18" i="205"/>
  <c r="AK18" i="205" s="1"/>
  <c r="AL17" i="205"/>
  <c r="AJ17" i="205"/>
  <c r="AK17" i="205" s="1"/>
  <c r="AL16" i="205"/>
  <c r="AJ16" i="205"/>
  <c r="AK16" i="205" s="1"/>
  <c r="AL15" i="205"/>
  <c r="AJ15" i="205"/>
  <c r="AK15" i="205" s="1"/>
  <c r="AL14" i="205"/>
  <c r="AJ14" i="205"/>
  <c r="AK14" i="205" s="1"/>
  <c r="AL13" i="205"/>
  <c r="AJ13" i="205"/>
  <c r="AK13" i="205" s="1"/>
  <c r="AL12" i="205"/>
  <c r="AJ12" i="205"/>
  <c r="AK12" i="205" s="1"/>
  <c r="AL11" i="205"/>
  <c r="AJ11" i="205"/>
  <c r="AK11" i="205" s="1"/>
  <c r="AL10" i="205"/>
  <c r="AJ10" i="205"/>
  <c r="AK10" i="205" s="1"/>
  <c r="AL9" i="205"/>
  <c r="AJ9" i="205"/>
  <c r="AJ77" i="204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91" i="203"/>
  <c r="AJ90" i="203"/>
  <c r="AJ89" i="203"/>
  <c r="AJ88" i="203"/>
  <c r="AJ87" i="203"/>
  <c r="AJ86" i="203"/>
  <c r="AJ85" i="203"/>
  <c r="AK85" i="203" s="1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53" i="203"/>
  <c r="AJ53" i="203"/>
  <c r="AK53" i="203" s="1"/>
  <c r="AL52" i="203"/>
  <c r="AJ52" i="203"/>
  <c r="AK52" i="203" s="1"/>
  <c r="AL51" i="203"/>
  <c r="AJ51" i="203"/>
  <c r="AK51" i="203" s="1"/>
  <c r="AL50" i="203"/>
  <c r="AJ50" i="203"/>
  <c r="AK50" i="203" s="1"/>
  <c r="AL49" i="203"/>
  <c r="AJ49" i="203"/>
  <c r="AK49" i="203" s="1"/>
  <c r="AL48" i="203"/>
  <c r="AJ48" i="203"/>
  <c r="AK48" i="203" s="1"/>
  <c r="AL47" i="203"/>
  <c r="AJ47" i="203"/>
  <c r="AK47" i="203" s="1"/>
  <c r="AL46" i="203"/>
  <c r="AJ46" i="203"/>
  <c r="AK46" i="203" s="1"/>
  <c r="AL45" i="203"/>
  <c r="AJ45" i="203"/>
  <c r="AK45" i="203" s="1"/>
  <c r="AL44" i="203"/>
  <c r="AJ44" i="203"/>
  <c r="AK44" i="203" s="1"/>
  <c r="AL43" i="203"/>
  <c r="AJ43" i="203"/>
  <c r="AK43" i="203" s="1"/>
  <c r="AL42" i="203"/>
  <c r="AJ42" i="203"/>
  <c r="AK42" i="203" s="1"/>
  <c r="AL41" i="203"/>
  <c r="AJ41" i="203"/>
  <c r="AK41" i="203" s="1"/>
  <c r="AL40" i="203"/>
  <c r="AJ40" i="203"/>
  <c r="AK40" i="203" s="1"/>
  <c r="AL39" i="203"/>
  <c r="AJ39" i="203"/>
  <c r="AK39" i="203" s="1"/>
  <c r="AL38" i="203"/>
  <c r="AJ38" i="203"/>
  <c r="AK38" i="203" s="1"/>
  <c r="AL37" i="203"/>
  <c r="AJ37" i="203"/>
  <c r="AK37" i="203" s="1"/>
  <c r="AL36" i="203"/>
  <c r="AJ36" i="203"/>
  <c r="AK36" i="203" s="1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80" i="200"/>
  <c r="AJ79" i="200"/>
  <c r="AJ78" i="200"/>
  <c r="AJ77" i="200"/>
  <c r="AJ76" i="200"/>
  <c r="AJ75" i="200"/>
  <c r="AJ74" i="200"/>
  <c r="AJ73" i="200"/>
  <c r="AJ72" i="200"/>
  <c r="AJ71" i="200"/>
  <c r="AJ70" i="200"/>
  <c r="AJ69" i="200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L40" i="200"/>
  <c r="AJ40" i="200"/>
  <c r="AK40" i="200" s="1"/>
  <c r="AL39" i="200"/>
  <c r="AJ39" i="200"/>
  <c r="AK39" i="200" s="1"/>
  <c r="AL38" i="200"/>
  <c r="AJ38" i="200"/>
  <c r="AK38" i="200" s="1"/>
  <c r="AL37" i="200"/>
  <c r="AJ37" i="200"/>
  <c r="AK37" i="200" s="1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L43" i="200" s="1"/>
  <c r="AJ9" i="200"/>
  <c r="AJ92" i="199"/>
  <c r="AJ90" i="199"/>
  <c r="AJ89" i="199"/>
  <c r="AJ88" i="199"/>
  <c r="AJ87" i="199"/>
  <c r="AJ86" i="199"/>
  <c r="AJ85" i="199"/>
  <c r="AJ84" i="199"/>
  <c r="AJ83" i="199"/>
  <c r="AJ82" i="199"/>
  <c r="AJ81" i="199"/>
  <c r="AJ80" i="199"/>
  <c r="AJ79" i="199"/>
  <c r="AJ78" i="199"/>
  <c r="AJ77" i="199"/>
  <c r="AJ76" i="199"/>
  <c r="AJ75" i="199"/>
  <c r="AJ74" i="199"/>
  <c r="AJ73" i="199"/>
  <c r="AJ72" i="199"/>
  <c r="AJ71" i="199"/>
  <c r="AJ70" i="199"/>
  <c r="AJ69" i="199"/>
  <c r="AJ68" i="199"/>
  <c r="AJ67" i="199"/>
  <c r="AJ66" i="199"/>
  <c r="AJ65" i="199"/>
  <c r="AJ64" i="199"/>
  <c r="AK64" i="199" s="1"/>
  <c r="AJ63" i="199"/>
  <c r="AK63" i="199" s="1"/>
  <c r="AJ62" i="199"/>
  <c r="AK62" i="199" s="1"/>
  <c r="AJ61" i="199"/>
  <c r="AK61" i="199" s="1"/>
  <c r="AJ60" i="199"/>
  <c r="AK60" i="199" s="1"/>
  <c r="AJ59" i="199"/>
  <c r="AK59" i="199" s="1"/>
  <c r="AK58" i="199"/>
  <c r="AJ58" i="199"/>
  <c r="AL53" i="199"/>
  <c r="AJ53" i="199"/>
  <c r="AK53" i="199" s="1"/>
  <c r="AL52" i="199"/>
  <c r="AJ52" i="199"/>
  <c r="AK52" i="199" s="1"/>
  <c r="AL51" i="199"/>
  <c r="AJ51" i="199"/>
  <c r="AK51" i="199" s="1"/>
  <c r="AL50" i="199"/>
  <c r="AJ50" i="199"/>
  <c r="AK50" i="199" s="1"/>
  <c r="AL49" i="199"/>
  <c r="AJ49" i="199"/>
  <c r="AK49" i="199" s="1"/>
  <c r="AL48" i="199"/>
  <c r="AJ48" i="199"/>
  <c r="AK48" i="199" s="1"/>
  <c r="AL47" i="199"/>
  <c r="AJ47" i="199"/>
  <c r="AK47" i="199" s="1"/>
  <c r="AL46" i="199"/>
  <c r="AJ46" i="199"/>
  <c r="AK46" i="199" s="1"/>
  <c r="AL45" i="199"/>
  <c r="AJ45" i="199"/>
  <c r="AK45" i="199" s="1"/>
  <c r="AL44" i="199"/>
  <c r="AJ44" i="199"/>
  <c r="AK44" i="199" s="1"/>
  <c r="AL40" i="199"/>
  <c r="AJ40" i="199"/>
  <c r="AK40" i="199" s="1"/>
  <c r="AL39" i="199"/>
  <c r="AJ39" i="199"/>
  <c r="AK39" i="199" s="1"/>
  <c r="AL38" i="199"/>
  <c r="AJ38" i="199"/>
  <c r="AK38" i="199" s="1"/>
  <c r="AL37" i="199"/>
  <c r="AJ37" i="199"/>
  <c r="AK37" i="199" s="1"/>
  <c r="AL36" i="199"/>
  <c r="AJ36" i="199"/>
  <c r="AK36" i="199" s="1"/>
  <c r="AL35" i="199"/>
  <c r="AJ35" i="199"/>
  <c r="AK35" i="199" s="1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J41" i="201" l="1"/>
  <c r="AJ82" i="202"/>
  <c r="AJ81" i="200"/>
  <c r="AL41" i="201"/>
  <c r="AL54" i="205"/>
  <c r="AL44" i="202"/>
  <c r="AM71" i="184"/>
  <c r="AN71" i="184" s="1"/>
  <c r="AO71" i="184" s="1"/>
  <c r="AM63" i="184"/>
  <c r="AN63" i="184" s="1"/>
  <c r="AO63" i="184" s="1"/>
  <c r="AN55" i="184"/>
  <c r="AM55" i="184"/>
  <c r="AM74" i="184"/>
  <c r="AM70" i="184"/>
  <c r="AM66" i="184"/>
  <c r="AM62" i="184"/>
  <c r="AM58" i="184"/>
  <c r="AM54" i="184"/>
  <c r="AM50" i="184"/>
  <c r="AJ93" i="199"/>
  <c r="AJ79" i="201"/>
  <c r="AJ44" i="202"/>
  <c r="AJ78" i="204"/>
  <c r="AK77" i="184"/>
  <c r="AN47" i="184"/>
  <c r="AO47" i="184" s="1"/>
  <c r="AN45" i="184"/>
  <c r="AO45" i="184" s="1"/>
  <c r="AM49" i="184"/>
  <c r="AL76" i="184"/>
  <c r="AO75" i="184"/>
  <c r="AM73" i="184"/>
  <c r="AN73" i="184" s="1"/>
  <c r="AO73" i="184" s="1"/>
  <c r="AL72" i="184"/>
  <c r="AM72" i="184" s="1"/>
  <c r="AN72" i="184" s="1"/>
  <c r="AN69" i="184"/>
  <c r="AM69" i="184"/>
  <c r="AL68" i="184"/>
  <c r="AO67" i="184"/>
  <c r="AN65" i="184"/>
  <c r="AO65" i="184" s="1"/>
  <c r="AM65" i="184"/>
  <c r="AL64" i="184"/>
  <c r="AM64" i="184" s="1"/>
  <c r="AN64" i="184" s="1"/>
  <c r="AN61" i="184"/>
  <c r="AM61" i="184"/>
  <c r="AL60" i="184"/>
  <c r="AO59" i="184"/>
  <c r="AN57" i="184"/>
  <c r="AO57" i="184" s="1"/>
  <c r="AM57" i="184"/>
  <c r="AL56" i="184"/>
  <c r="AM56" i="184" s="1"/>
  <c r="AN56" i="184" s="1"/>
  <c r="AO55" i="184"/>
  <c r="AN53" i="184"/>
  <c r="AM53" i="184"/>
  <c r="AL52" i="184"/>
  <c r="AO51" i="184"/>
  <c r="AN49" i="184"/>
  <c r="AO49" i="184" s="1"/>
  <c r="AN74" i="184"/>
  <c r="AO74" i="184" s="1"/>
  <c r="AN70" i="184"/>
  <c r="AO70" i="184" s="1"/>
  <c r="AN66" i="184"/>
  <c r="AO66" i="184" s="1"/>
  <c r="AN62" i="184"/>
  <c r="AO62" i="184" s="1"/>
  <c r="AN58" i="184"/>
  <c r="AO58" i="184" s="1"/>
  <c r="AN54" i="184"/>
  <c r="AO54" i="184" s="1"/>
  <c r="AN50" i="184"/>
  <c r="AO50" i="184" s="1"/>
  <c r="AM48" i="184"/>
  <c r="AM46" i="184"/>
  <c r="AO46" i="184" s="1"/>
  <c r="AM44" i="184"/>
  <c r="AM43" i="184"/>
  <c r="AN48" i="184"/>
  <c r="AN46" i="184"/>
  <c r="AN44" i="184"/>
  <c r="AM62" i="182"/>
  <c r="AM59" i="182"/>
  <c r="AN59" i="182" s="1"/>
  <c r="AO59" i="182" s="1"/>
  <c r="AM58" i="182"/>
  <c r="AM55" i="182"/>
  <c r="AN55" i="182" s="1"/>
  <c r="AO55" i="182" s="1"/>
  <c r="AM54" i="182"/>
  <c r="AM51" i="182"/>
  <c r="AN51" i="182" s="1"/>
  <c r="AO51" i="182" s="1"/>
  <c r="AM50" i="182"/>
  <c r="AM47" i="182"/>
  <c r="AN47" i="182" s="1"/>
  <c r="AO47" i="182" s="1"/>
  <c r="AM46" i="182"/>
  <c r="AN62" i="182"/>
  <c r="AO62" i="182" s="1"/>
  <c r="AN58" i="182"/>
  <c r="AN54" i="182"/>
  <c r="AO54" i="182" s="1"/>
  <c r="AN50" i="182"/>
  <c r="AN46" i="182"/>
  <c r="AO46" i="182" s="1"/>
  <c r="AO58" i="182"/>
  <c r="AO50" i="182"/>
  <c r="AK63" i="182"/>
  <c r="AN43" i="182"/>
  <c r="AO43" i="182" s="1"/>
  <c r="AL42" i="182"/>
  <c r="AM42" i="182" s="1"/>
  <c r="AL41" i="182"/>
  <c r="AM41" i="182" s="1"/>
  <c r="AL40" i="182"/>
  <c r="AM40" i="182" s="1"/>
  <c r="AL39" i="182"/>
  <c r="AM39" i="182" s="1"/>
  <c r="AL38" i="182"/>
  <c r="AM38" i="182" s="1"/>
  <c r="AL37" i="182"/>
  <c r="AL61" i="182"/>
  <c r="AL60" i="182"/>
  <c r="AL57" i="182"/>
  <c r="AL56" i="182"/>
  <c r="AM56" i="182" s="1"/>
  <c r="AL53" i="182"/>
  <c r="AL52" i="182"/>
  <c r="AL49" i="182"/>
  <c r="AL48" i="182"/>
  <c r="AM48" i="182" s="1"/>
  <c r="AL45" i="182"/>
  <c r="AL44" i="182"/>
  <c r="AN42" i="182"/>
  <c r="AN39" i="182"/>
  <c r="AN38" i="182"/>
  <c r="AJ54" i="205"/>
  <c r="AJ92" i="203"/>
  <c r="AJ54" i="199"/>
  <c r="AL54" i="199"/>
  <c r="AJ43" i="200"/>
  <c r="AL54" i="203"/>
  <c r="AJ54" i="203"/>
  <c r="AJ43" i="204"/>
  <c r="AL43" i="204"/>
  <c r="AK9" i="205"/>
  <c r="AK54" i="205" s="1"/>
  <c r="AK58" i="205"/>
  <c r="AK59" i="205"/>
  <c r="AK60" i="205"/>
  <c r="AK61" i="205"/>
  <c r="AK62" i="205"/>
  <c r="AK63" i="205"/>
  <c r="AK64" i="205"/>
  <c r="AK65" i="205"/>
  <c r="AK66" i="205"/>
  <c r="AK67" i="205"/>
  <c r="AK68" i="205"/>
  <c r="AK69" i="205"/>
  <c r="AK70" i="205"/>
  <c r="AK71" i="205"/>
  <c r="AK72" i="205"/>
  <c r="AK73" i="205"/>
  <c r="AK74" i="205"/>
  <c r="AK75" i="205"/>
  <c r="AK76" i="205"/>
  <c r="AK77" i="205"/>
  <c r="AK78" i="205"/>
  <c r="AK79" i="205"/>
  <c r="AK80" i="205"/>
  <c r="AK81" i="205"/>
  <c r="AK82" i="205"/>
  <c r="AK83" i="205"/>
  <c r="AK84" i="205"/>
  <c r="AK85" i="205"/>
  <c r="AK86" i="205"/>
  <c r="AK87" i="205"/>
  <c r="AK88" i="205"/>
  <c r="AK89" i="205"/>
  <c r="AK90" i="205"/>
  <c r="AK91" i="205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L85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86" i="203"/>
  <c r="AL86" i="203" s="1"/>
  <c r="AK87" i="203"/>
  <c r="AK88" i="203"/>
  <c r="AK89" i="203"/>
  <c r="AL89" i="203" s="1"/>
  <c r="AK90" i="203"/>
  <c r="AL90" i="203" s="1"/>
  <c r="AK91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43" i="200" s="1"/>
  <c r="AK47" i="200"/>
  <c r="AL47" i="200" s="1"/>
  <c r="AK48" i="200"/>
  <c r="AL48" i="200" s="1"/>
  <c r="AK49" i="200"/>
  <c r="AK50" i="200"/>
  <c r="AL50" i="200" s="1"/>
  <c r="AK51" i="200"/>
  <c r="AL51" i="200" s="1"/>
  <c r="AM51" i="200" s="1"/>
  <c r="AK52" i="200"/>
  <c r="AL52" i="200" s="1"/>
  <c r="AK53" i="200"/>
  <c r="AL49" i="200"/>
  <c r="AM49" i="200" s="1"/>
  <c r="AL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K69" i="200"/>
  <c r="AK70" i="200"/>
  <c r="AK71" i="200"/>
  <c r="AK72" i="200"/>
  <c r="AK73" i="200"/>
  <c r="AK74" i="200"/>
  <c r="AK75" i="200"/>
  <c r="AK76" i="200"/>
  <c r="AK77" i="200"/>
  <c r="AK78" i="200"/>
  <c r="AK79" i="200"/>
  <c r="AK80" i="200"/>
  <c r="AL58" i="199"/>
  <c r="AL59" i="199"/>
  <c r="AL60" i="199"/>
  <c r="AL61" i="199"/>
  <c r="AL62" i="199"/>
  <c r="AM62" i="199" s="1"/>
  <c r="AL63" i="199"/>
  <c r="AM63" i="199" s="1"/>
  <c r="AL64" i="199"/>
  <c r="AM64" i="199" s="1"/>
  <c r="AK9" i="199"/>
  <c r="AK54" i="199" s="1"/>
  <c r="AM58" i="199"/>
  <c r="AM59" i="199"/>
  <c r="AM60" i="199"/>
  <c r="AM61" i="199"/>
  <c r="AK65" i="199"/>
  <c r="AL65" i="199"/>
  <c r="AK66" i="199"/>
  <c r="AK67" i="199"/>
  <c r="AK68" i="199"/>
  <c r="AK69" i="199"/>
  <c r="AK70" i="199"/>
  <c r="AK71" i="199"/>
  <c r="AK72" i="199"/>
  <c r="AK73" i="199"/>
  <c r="AK74" i="199"/>
  <c r="AK75" i="199"/>
  <c r="AK76" i="199"/>
  <c r="AK77" i="199"/>
  <c r="AK78" i="199"/>
  <c r="AK79" i="199"/>
  <c r="AK80" i="199"/>
  <c r="AK81" i="199"/>
  <c r="AK82" i="199"/>
  <c r="AK83" i="199"/>
  <c r="AK84" i="199"/>
  <c r="AK85" i="199"/>
  <c r="AK86" i="199"/>
  <c r="AK87" i="199"/>
  <c r="AK88" i="199"/>
  <c r="AK89" i="199"/>
  <c r="AK90" i="199"/>
  <c r="AK92" i="199"/>
  <c r="AJ27" i="191"/>
  <c r="AK27" i="191" s="1"/>
  <c r="AL27" i="191"/>
  <c r="AJ68" i="196"/>
  <c r="AK68" i="196" s="1"/>
  <c r="AJ67" i="196"/>
  <c r="AJ66" i="196"/>
  <c r="AK66" i="196" s="1"/>
  <c r="AJ65" i="196"/>
  <c r="AJ64" i="196"/>
  <c r="AK64" i="196" s="1"/>
  <c r="AJ63" i="196"/>
  <c r="AJ62" i="196"/>
  <c r="AK62" i="196" s="1"/>
  <c r="AL62" i="196" s="1"/>
  <c r="AJ61" i="196"/>
  <c r="AJ60" i="196"/>
  <c r="AJ59" i="196"/>
  <c r="AJ58" i="196"/>
  <c r="AJ57" i="196"/>
  <c r="AJ56" i="196"/>
  <c r="AJ55" i="196"/>
  <c r="AJ54" i="196"/>
  <c r="AJ53" i="196"/>
  <c r="AJ52" i="196"/>
  <c r="AJ51" i="196"/>
  <c r="AJ50" i="196"/>
  <c r="AK50" i="196" s="1"/>
  <c r="AL50" i="196" s="1"/>
  <c r="AJ49" i="196"/>
  <c r="AJ48" i="196"/>
  <c r="AJ47" i="196"/>
  <c r="AJ46" i="196"/>
  <c r="AJ45" i="196"/>
  <c r="AJ44" i="196"/>
  <c r="AJ43" i="196"/>
  <c r="AJ42" i="196"/>
  <c r="AJ41" i="196"/>
  <c r="AL36" i="196"/>
  <c r="AJ36" i="196"/>
  <c r="AK36" i="196" s="1"/>
  <c r="AL35" i="196"/>
  <c r="AJ35" i="196"/>
  <c r="AK35" i="196" s="1"/>
  <c r="AL34" i="196"/>
  <c r="AJ34" i="196"/>
  <c r="AK34" i="196" s="1"/>
  <c r="AL33" i="196"/>
  <c r="AJ33" i="196"/>
  <c r="AK33" i="196" s="1"/>
  <c r="AL32" i="196"/>
  <c r="AJ32" i="196"/>
  <c r="AK32" i="196" s="1"/>
  <c r="AL31" i="196"/>
  <c r="AJ31" i="196"/>
  <c r="AK31" i="196" s="1"/>
  <c r="AL30" i="196"/>
  <c r="AJ30" i="196"/>
  <c r="AK30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4" i="195"/>
  <c r="AK74" i="195" s="1"/>
  <c r="AL74" i="195" s="1"/>
  <c r="AJ73" i="195"/>
  <c r="AJ72" i="195"/>
  <c r="AK72" i="195" s="1"/>
  <c r="AJ71" i="195"/>
  <c r="AJ70" i="195"/>
  <c r="AJ69" i="195"/>
  <c r="AJ68" i="195"/>
  <c r="AJ67" i="195"/>
  <c r="AJ66" i="195"/>
  <c r="AK66" i="195" s="1"/>
  <c r="AL66" i="195" s="1"/>
  <c r="AJ65" i="195"/>
  <c r="AJ64" i="195"/>
  <c r="AK64" i="195" s="1"/>
  <c r="AJ63" i="195"/>
  <c r="AJ62" i="195"/>
  <c r="AK62" i="195" s="1"/>
  <c r="AL62" i="195" s="1"/>
  <c r="AJ61" i="195"/>
  <c r="AJ60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J75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24" i="195"/>
  <c r="AJ24" i="195"/>
  <c r="AK24" i="195" s="1"/>
  <c r="AL23" i="195"/>
  <c r="AJ23" i="195"/>
  <c r="AK23" i="195" s="1"/>
  <c r="AL22" i="195"/>
  <c r="AJ22" i="195"/>
  <c r="AK22" i="195" s="1"/>
  <c r="AL21" i="195"/>
  <c r="AJ21" i="195"/>
  <c r="AK21" i="195" s="1"/>
  <c r="AL20" i="195"/>
  <c r="AJ20" i="195"/>
  <c r="AK20" i="195" s="1"/>
  <c r="AL19" i="195"/>
  <c r="AJ19" i="195"/>
  <c r="AK19" i="195" s="1"/>
  <c r="AL18" i="195"/>
  <c r="AJ18" i="195"/>
  <c r="AK18" i="195" s="1"/>
  <c r="AL17" i="195"/>
  <c r="AJ17" i="195"/>
  <c r="AK17" i="195" s="1"/>
  <c r="AL16" i="195"/>
  <c r="AJ16" i="195"/>
  <c r="AK16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75" i="194"/>
  <c r="AK75" i="194" s="1"/>
  <c r="AJ74" i="194"/>
  <c r="AJ73" i="194"/>
  <c r="AK73" i="194" s="1"/>
  <c r="AJ72" i="194"/>
  <c r="AJ71" i="194"/>
  <c r="AK71" i="194" s="1"/>
  <c r="AJ70" i="194"/>
  <c r="AJ69" i="194"/>
  <c r="AK69" i="194" s="1"/>
  <c r="AJ68" i="194"/>
  <c r="AJ67" i="194"/>
  <c r="AK67" i="194" s="1"/>
  <c r="AJ66" i="194"/>
  <c r="AJ65" i="194"/>
  <c r="AK65" i="194" s="1"/>
  <c r="AJ64" i="194"/>
  <c r="AJ63" i="194"/>
  <c r="AK63" i="194" s="1"/>
  <c r="AL63" i="194" s="1"/>
  <c r="AJ62" i="194"/>
  <c r="AJ61" i="194"/>
  <c r="AK61" i="194" s="1"/>
  <c r="AL61" i="194" s="1"/>
  <c r="AJ60" i="194"/>
  <c r="AJ59" i="194"/>
  <c r="AK59" i="194" s="1"/>
  <c r="AL59" i="194" s="1"/>
  <c r="AJ58" i="194"/>
  <c r="AJ57" i="194"/>
  <c r="AK57" i="194" s="1"/>
  <c r="AJ56" i="194"/>
  <c r="AJ55" i="194"/>
  <c r="AK55" i="194" s="1"/>
  <c r="AL55" i="194" s="1"/>
  <c r="AJ54" i="194"/>
  <c r="AJ53" i="194"/>
  <c r="AK53" i="194" s="1"/>
  <c r="AJ52" i="194"/>
  <c r="AJ51" i="194"/>
  <c r="AK51" i="194" s="1"/>
  <c r="AL51" i="194" s="1"/>
  <c r="AJ50" i="194"/>
  <c r="AJ49" i="194"/>
  <c r="AJ48" i="194"/>
  <c r="AJ47" i="194"/>
  <c r="AJ46" i="194"/>
  <c r="AJ45" i="194"/>
  <c r="AJ44" i="194"/>
  <c r="AJ43" i="194"/>
  <c r="AK43" i="194" s="1"/>
  <c r="AJ42" i="194"/>
  <c r="AL37" i="194"/>
  <c r="AJ37" i="194"/>
  <c r="AK37" i="194" s="1"/>
  <c r="AL36" i="194"/>
  <c r="AJ36" i="194"/>
  <c r="AK36" i="194" s="1"/>
  <c r="AL35" i="194"/>
  <c r="AJ35" i="194"/>
  <c r="AK35" i="194" s="1"/>
  <c r="AL34" i="194"/>
  <c r="AJ34" i="194"/>
  <c r="AK34" i="194" s="1"/>
  <c r="AL33" i="194"/>
  <c r="AJ33" i="194"/>
  <c r="AK33" i="194" s="1"/>
  <c r="AL32" i="194"/>
  <c r="AJ32" i="194"/>
  <c r="AK32" i="194" s="1"/>
  <c r="AL31" i="194"/>
  <c r="AJ31" i="194"/>
  <c r="AK31" i="194" s="1"/>
  <c r="AL30" i="194"/>
  <c r="AJ30" i="194"/>
  <c r="AK30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77" i="192"/>
  <c r="AK77" i="192" s="1"/>
  <c r="AK76" i="192"/>
  <c r="AJ76" i="192"/>
  <c r="AK75" i="192"/>
  <c r="AJ75" i="192"/>
  <c r="AJ74" i="192"/>
  <c r="AK74" i="192" s="1"/>
  <c r="AJ73" i="192"/>
  <c r="AK73" i="192" s="1"/>
  <c r="AJ72" i="192"/>
  <c r="AK72" i="192" s="1"/>
  <c r="AJ71" i="192"/>
  <c r="AK71" i="192" s="1"/>
  <c r="AL71" i="192" s="1"/>
  <c r="AJ70" i="192"/>
  <c r="AK70" i="192" s="1"/>
  <c r="AL70" i="192" s="1"/>
  <c r="AJ69" i="192"/>
  <c r="AK69" i="192" s="1"/>
  <c r="AJ68" i="192"/>
  <c r="AK68" i="192" s="1"/>
  <c r="AJ67" i="192"/>
  <c r="AK67" i="192" s="1"/>
  <c r="AJ66" i="192"/>
  <c r="AK66" i="192" s="1"/>
  <c r="AJ65" i="192"/>
  <c r="AK65" i="192" s="1"/>
  <c r="AJ64" i="192"/>
  <c r="AK64" i="192" s="1"/>
  <c r="AK63" i="192"/>
  <c r="AJ63" i="192"/>
  <c r="AJ62" i="192"/>
  <c r="AK62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K50" i="192" s="1"/>
  <c r="AJ49" i="192"/>
  <c r="AK49" i="192" s="1"/>
  <c r="AJ48" i="192"/>
  <c r="AK48" i="192" s="1"/>
  <c r="AJ47" i="192"/>
  <c r="AK47" i="192" s="1"/>
  <c r="AJ46" i="192"/>
  <c r="AK46" i="192" s="1"/>
  <c r="AJ45" i="192"/>
  <c r="AK45" i="192" s="1"/>
  <c r="AJ44" i="192"/>
  <c r="AL39" i="192"/>
  <c r="AJ39" i="192"/>
  <c r="AK39" i="192" s="1"/>
  <c r="AL38" i="192"/>
  <c r="AJ38" i="192"/>
  <c r="AK38" i="192" s="1"/>
  <c r="AL37" i="192"/>
  <c r="AJ37" i="192"/>
  <c r="AK37" i="192" s="1"/>
  <c r="AL36" i="192"/>
  <c r="AJ36" i="192"/>
  <c r="AK36" i="192" s="1"/>
  <c r="AL35" i="192"/>
  <c r="AJ35" i="192"/>
  <c r="AK35" i="192" s="1"/>
  <c r="AL34" i="192"/>
  <c r="AJ34" i="192"/>
  <c r="AK34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J77" i="191"/>
  <c r="AJ76" i="191"/>
  <c r="AJ75" i="191"/>
  <c r="AJ74" i="191"/>
  <c r="AJ73" i="191"/>
  <c r="AJ72" i="191"/>
  <c r="AJ71" i="191"/>
  <c r="AJ70" i="191"/>
  <c r="AJ69" i="191"/>
  <c r="AJ68" i="191"/>
  <c r="AJ67" i="191"/>
  <c r="AJ66" i="191"/>
  <c r="AJ65" i="191"/>
  <c r="AJ64" i="191"/>
  <c r="AJ63" i="191"/>
  <c r="AJ62" i="191"/>
  <c r="AJ61" i="191"/>
  <c r="AJ60" i="191"/>
  <c r="AJ59" i="191"/>
  <c r="AJ58" i="191"/>
  <c r="AJ57" i="191"/>
  <c r="AJ56" i="191"/>
  <c r="AJ55" i="191"/>
  <c r="AJ54" i="191"/>
  <c r="AJ53" i="191"/>
  <c r="AJ52" i="191"/>
  <c r="AJ51" i="191"/>
  <c r="AJ50" i="191"/>
  <c r="AJ49" i="191"/>
  <c r="AJ48" i="191"/>
  <c r="AJ47" i="191"/>
  <c r="AK47" i="191" s="1"/>
  <c r="AJ46" i="191"/>
  <c r="AJ45" i="191"/>
  <c r="AJ44" i="191"/>
  <c r="AJ78" i="191" s="1"/>
  <c r="AL39" i="191"/>
  <c r="AJ39" i="191"/>
  <c r="AK39" i="191" s="1"/>
  <c r="AL38" i="191"/>
  <c r="AJ38" i="191"/>
  <c r="AK38" i="191" s="1"/>
  <c r="AL37" i="191"/>
  <c r="AJ37" i="191"/>
  <c r="AK37" i="191" s="1"/>
  <c r="AL36" i="191"/>
  <c r="AJ36" i="191"/>
  <c r="AK36" i="191" s="1"/>
  <c r="AL35" i="191"/>
  <c r="AJ35" i="191"/>
  <c r="AK35" i="191" s="1"/>
  <c r="AL34" i="191"/>
  <c r="AJ34" i="191"/>
  <c r="AK34" i="191" s="1"/>
  <c r="AL33" i="191"/>
  <c r="AJ33" i="191"/>
  <c r="AK33" i="191" s="1"/>
  <c r="AL32" i="191"/>
  <c r="AJ32" i="191"/>
  <c r="AK32" i="191" s="1"/>
  <c r="AL31" i="191"/>
  <c r="AJ31" i="191"/>
  <c r="AK31" i="191" s="1"/>
  <c r="AL30" i="191"/>
  <c r="AJ30" i="191"/>
  <c r="AK30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1" i="195"/>
  <c r="AL41" i="195" s="1"/>
  <c r="AK42" i="195"/>
  <c r="AK43" i="195"/>
  <c r="AL43" i="195" s="1"/>
  <c r="AM43" i="195" s="1"/>
  <c r="AK44" i="195"/>
  <c r="AL44" i="195" s="1"/>
  <c r="AK45" i="195"/>
  <c r="AL45" i="195"/>
  <c r="AM45" i="195" s="1"/>
  <c r="AK46" i="195"/>
  <c r="AK47" i="195"/>
  <c r="AL47" i="195" s="1"/>
  <c r="AM47" i="195" s="1"/>
  <c r="AK48" i="195"/>
  <c r="AK49" i="195"/>
  <c r="AL49" i="195"/>
  <c r="AM49" i="195" s="1"/>
  <c r="AN49" i="195" s="1"/>
  <c r="AK50" i="195"/>
  <c r="AK51" i="195"/>
  <c r="AL51" i="195" s="1"/>
  <c r="AM51" i="195" s="1"/>
  <c r="AK52" i="195"/>
  <c r="AL52" i="195" s="1"/>
  <c r="AK53" i="195"/>
  <c r="AL53" i="195"/>
  <c r="AM53" i="195" s="1"/>
  <c r="AN53" i="195" s="1"/>
  <c r="AK54" i="195"/>
  <c r="AK55" i="195"/>
  <c r="AL55" i="195" s="1"/>
  <c r="AM55" i="195" s="1"/>
  <c r="AK56" i="195"/>
  <c r="AK57" i="195"/>
  <c r="AL57" i="195"/>
  <c r="AM57" i="195" s="1"/>
  <c r="AN57" i="195" s="1"/>
  <c r="AK58" i="195"/>
  <c r="AK59" i="195"/>
  <c r="AK61" i="195"/>
  <c r="AL61" i="195"/>
  <c r="AM61" i="195" s="1"/>
  <c r="AN61" i="195" s="1"/>
  <c r="AK63" i="195"/>
  <c r="AL63" i="195"/>
  <c r="AM63" i="195" s="1"/>
  <c r="AN63" i="195" s="1"/>
  <c r="AL48" i="195"/>
  <c r="AL56" i="195"/>
  <c r="AK60" i="195"/>
  <c r="AK65" i="195"/>
  <c r="AL65" i="195" s="1"/>
  <c r="AM65" i="195" s="1"/>
  <c r="AK67" i="195"/>
  <c r="AL67" i="195" s="1"/>
  <c r="AK68" i="195"/>
  <c r="AK69" i="195"/>
  <c r="AL69" i="195" s="1"/>
  <c r="AK70" i="195"/>
  <c r="AK71" i="195"/>
  <c r="AL71" i="195" s="1"/>
  <c r="AK73" i="195"/>
  <c r="AL73" i="195" s="1"/>
  <c r="AM73" i="195" s="1"/>
  <c r="AK41" i="196"/>
  <c r="AK42" i="196"/>
  <c r="AK43" i="196"/>
  <c r="AK44" i="196"/>
  <c r="AK45" i="196"/>
  <c r="AK47" i="196"/>
  <c r="AK49" i="196"/>
  <c r="AK51" i="196"/>
  <c r="AL51" i="196" s="1"/>
  <c r="AK53" i="196"/>
  <c r="AL53" i="196" s="1"/>
  <c r="AM53" i="196" s="1"/>
  <c r="AK55" i="196"/>
  <c r="AL55" i="196" s="1"/>
  <c r="AK57" i="196"/>
  <c r="AK59" i="196"/>
  <c r="AL59" i="196" s="1"/>
  <c r="AK61" i="196"/>
  <c r="AL61" i="196" s="1"/>
  <c r="AM61" i="196" s="1"/>
  <c r="AK63" i="196"/>
  <c r="AL63" i="196" s="1"/>
  <c r="AK65" i="196"/>
  <c r="AL65" i="196" s="1"/>
  <c r="AM65" i="196" s="1"/>
  <c r="AK67" i="196"/>
  <c r="AL41" i="196"/>
  <c r="AL43" i="196"/>
  <c r="AM43" i="196" s="1"/>
  <c r="AL45" i="196"/>
  <c r="AL47" i="196"/>
  <c r="AL49" i="196"/>
  <c r="AM49" i="196" s="1"/>
  <c r="AK44" i="191"/>
  <c r="AK45" i="191"/>
  <c r="AL45" i="191" s="1"/>
  <c r="AK49" i="191"/>
  <c r="AL44" i="191"/>
  <c r="AK46" i="191"/>
  <c r="AL46" i="191" s="1"/>
  <c r="AM46" i="191" s="1"/>
  <c r="AN46" i="191" s="1"/>
  <c r="AK48" i="191"/>
  <c r="AL49" i="191"/>
  <c r="AK50" i="191"/>
  <c r="AL50" i="191" s="1"/>
  <c r="AK51" i="191"/>
  <c r="AK52" i="191"/>
  <c r="AK53" i="191"/>
  <c r="AK54" i="191"/>
  <c r="AK55" i="191"/>
  <c r="AK56" i="191"/>
  <c r="AK57" i="191"/>
  <c r="AK58" i="191"/>
  <c r="AK59" i="191"/>
  <c r="AK60" i="191"/>
  <c r="AK61" i="191"/>
  <c r="AK62" i="191"/>
  <c r="AK63" i="191"/>
  <c r="AK64" i="191"/>
  <c r="AK65" i="191"/>
  <c r="AK66" i="191"/>
  <c r="AK67" i="191"/>
  <c r="AK68" i="191"/>
  <c r="AK69" i="191"/>
  <c r="AK70" i="191"/>
  <c r="AK71" i="191"/>
  <c r="AK72" i="191"/>
  <c r="AK73" i="191"/>
  <c r="AK74" i="191"/>
  <c r="AK75" i="191"/>
  <c r="AK76" i="191"/>
  <c r="AK77" i="191"/>
  <c r="AL46" i="192"/>
  <c r="AL47" i="192"/>
  <c r="AL49" i="192"/>
  <c r="AL51" i="192"/>
  <c r="AL53" i="192"/>
  <c r="AL55" i="192"/>
  <c r="AL57" i="192"/>
  <c r="AM57" i="192" s="1"/>
  <c r="AL59" i="192"/>
  <c r="AL61" i="192"/>
  <c r="AL63" i="192"/>
  <c r="AL65" i="192"/>
  <c r="AM65" i="192" s="1"/>
  <c r="AL67" i="192"/>
  <c r="AL69" i="192"/>
  <c r="AL75" i="192"/>
  <c r="AL76" i="192"/>
  <c r="AL77" i="192"/>
  <c r="AK42" i="194"/>
  <c r="AK44" i="194"/>
  <c r="AK45" i="194"/>
  <c r="AK46" i="194"/>
  <c r="AK47" i="194"/>
  <c r="AK48" i="194"/>
  <c r="AK49" i="194"/>
  <c r="AK76" i="194" s="1"/>
  <c r="AL44" i="194"/>
  <c r="AL46" i="194"/>
  <c r="AL48" i="194"/>
  <c r="AK50" i="194"/>
  <c r="AL50" i="194" s="1"/>
  <c r="AK52" i="194"/>
  <c r="AL52" i="194" s="1"/>
  <c r="AK54" i="194"/>
  <c r="AK56" i="194"/>
  <c r="AL56" i="194"/>
  <c r="AK58" i="194"/>
  <c r="AK60" i="194"/>
  <c r="AL60" i="194" s="1"/>
  <c r="AK62" i="194"/>
  <c r="AL62" i="194" s="1"/>
  <c r="AM62" i="194" s="1"/>
  <c r="AK64" i="194"/>
  <c r="AL64" i="194"/>
  <c r="AK66" i="194"/>
  <c r="AL67" i="194"/>
  <c r="AK68" i="194"/>
  <c r="AL68" i="194"/>
  <c r="AM68" i="194" s="1"/>
  <c r="AK70" i="194"/>
  <c r="AL71" i="194"/>
  <c r="AK72" i="194"/>
  <c r="AL72" i="194"/>
  <c r="AK74" i="194"/>
  <c r="AL75" i="194"/>
  <c r="AN45" i="195"/>
  <c r="AM71" i="195"/>
  <c r="AM67" i="195"/>
  <c r="AO57" i="195"/>
  <c r="AM52" i="195"/>
  <c r="AM48" i="195"/>
  <c r="AO45" i="195"/>
  <c r="AM47" i="196"/>
  <c r="AM41" i="196"/>
  <c r="AM60" i="194"/>
  <c r="AM52" i="194"/>
  <c r="AM77" i="192"/>
  <c r="AM69" i="192"/>
  <c r="AM61" i="192"/>
  <c r="AM53" i="192"/>
  <c r="AM49" i="192"/>
  <c r="AL76" i="191"/>
  <c r="AM76" i="191" s="1"/>
  <c r="AN76" i="191" s="1"/>
  <c r="AO76" i="191" s="1"/>
  <c r="AL74" i="191"/>
  <c r="AM74" i="191" s="1"/>
  <c r="AN74" i="191" s="1"/>
  <c r="AL72" i="191"/>
  <c r="AM72" i="191"/>
  <c r="AN72" i="191" s="1"/>
  <c r="AL70" i="191"/>
  <c r="AM70" i="191"/>
  <c r="AN70" i="191" s="1"/>
  <c r="AL68" i="191"/>
  <c r="AM68" i="191"/>
  <c r="AN68" i="191" s="1"/>
  <c r="AO68" i="191" s="1"/>
  <c r="AL66" i="191"/>
  <c r="AM66" i="191"/>
  <c r="AN66" i="191" s="1"/>
  <c r="AL64" i="191"/>
  <c r="AM64" i="191"/>
  <c r="AN64" i="191" s="1"/>
  <c r="AL62" i="191"/>
  <c r="AM62" i="191"/>
  <c r="AN62" i="191" s="1"/>
  <c r="AO62" i="191" s="1"/>
  <c r="AL60" i="191"/>
  <c r="AM60" i="191"/>
  <c r="AN60" i="191" s="1"/>
  <c r="AO60" i="191" s="1"/>
  <c r="AL58" i="191"/>
  <c r="AM58" i="191"/>
  <c r="AN58" i="191" s="1"/>
  <c r="AL56" i="191"/>
  <c r="AM56" i="191"/>
  <c r="AN56" i="191" s="1"/>
  <c r="AL54" i="191"/>
  <c r="AM54" i="191"/>
  <c r="AN54" i="191" s="1"/>
  <c r="AL52" i="191"/>
  <c r="AM52" i="191"/>
  <c r="AN52" i="191" s="1"/>
  <c r="AO52" i="191" s="1"/>
  <c r="AL48" i="191"/>
  <c r="AL74" i="194"/>
  <c r="AL70" i="194"/>
  <c r="AL65" i="194"/>
  <c r="AL58" i="194"/>
  <c r="AL54" i="194"/>
  <c r="AM46" i="194"/>
  <c r="AM76" i="192"/>
  <c r="AN76" i="192" s="1"/>
  <c r="AM70" i="192"/>
  <c r="AM44" i="191"/>
  <c r="AL39" i="184"/>
  <c r="AJ39" i="184"/>
  <c r="AK39" i="184" s="1"/>
  <c r="AL38" i="184"/>
  <c r="AJ38" i="184"/>
  <c r="AK38" i="184" s="1"/>
  <c r="AL37" i="184"/>
  <c r="AJ37" i="184"/>
  <c r="AK37" i="184" s="1"/>
  <c r="AL36" i="184"/>
  <c r="AJ36" i="184"/>
  <c r="AK36" i="184" s="1"/>
  <c r="AL35" i="184"/>
  <c r="AJ35" i="184"/>
  <c r="AK35" i="184" s="1"/>
  <c r="AL34" i="184"/>
  <c r="AJ34" i="184"/>
  <c r="AK34" i="184" s="1"/>
  <c r="AL33" i="184"/>
  <c r="AJ33" i="184"/>
  <c r="AK33" i="184" s="1"/>
  <c r="AL32" i="184"/>
  <c r="AJ32" i="184"/>
  <c r="AK32" i="184" s="1"/>
  <c r="AL31" i="184"/>
  <c r="AJ31" i="184"/>
  <c r="AK31" i="184" s="1"/>
  <c r="AL30" i="184"/>
  <c r="AJ30" i="184"/>
  <c r="AK30" i="184" s="1"/>
  <c r="AL29" i="184"/>
  <c r="AJ29" i="184"/>
  <c r="AK29" i="184" s="1"/>
  <c r="AL28" i="184"/>
  <c r="AJ28" i="184"/>
  <c r="AK28" i="184" s="1"/>
  <c r="AL27" i="184"/>
  <c r="AJ27" i="184"/>
  <c r="AK27" i="184" s="1"/>
  <c r="AL26" i="184"/>
  <c r="AJ26" i="184"/>
  <c r="AK26" i="184" s="1"/>
  <c r="AL25" i="184"/>
  <c r="AJ25" i="184"/>
  <c r="AK25" i="184" s="1"/>
  <c r="AL24" i="184"/>
  <c r="AJ24" i="184"/>
  <c r="AK24" i="184" s="1"/>
  <c r="AL23" i="184"/>
  <c r="AJ23" i="184"/>
  <c r="AK23" i="184" s="1"/>
  <c r="AL22" i="184"/>
  <c r="AJ22" i="184"/>
  <c r="AK22" i="184" s="1"/>
  <c r="AL21" i="184"/>
  <c r="AJ21" i="184"/>
  <c r="AK21" i="184" s="1"/>
  <c r="AL20" i="184"/>
  <c r="AJ20" i="184"/>
  <c r="AK20" i="184" s="1"/>
  <c r="AL19" i="184"/>
  <c r="AJ19" i="184"/>
  <c r="AK19" i="184" s="1"/>
  <c r="AL18" i="184"/>
  <c r="AJ18" i="184"/>
  <c r="AK18" i="184" s="1"/>
  <c r="AL17" i="184"/>
  <c r="AJ17" i="184"/>
  <c r="AK17" i="184" s="1"/>
  <c r="AL16" i="184"/>
  <c r="AJ16" i="184"/>
  <c r="AK16" i="184" s="1"/>
  <c r="AL15" i="184"/>
  <c r="AJ15" i="184"/>
  <c r="AK15" i="184" s="1"/>
  <c r="AL14" i="184"/>
  <c r="AJ14" i="184"/>
  <c r="AK14" i="184" s="1"/>
  <c r="AL13" i="184"/>
  <c r="AJ13" i="184"/>
  <c r="AK13" i="184" s="1"/>
  <c r="AL12" i="184"/>
  <c r="AJ12" i="184"/>
  <c r="AK12" i="184" s="1"/>
  <c r="AL11" i="184"/>
  <c r="AJ11" i="184"/>
  <c r="AK11" i="184" s="1"/>
  <c r="AL10" i="184"/>
  <c r="AJ10" i="184"/>
  <c r="AK10" i="184" s="1"/>
  <c r="AL9" i="184"/>
  <c r="AJ9" i="184"/>
  <c r="AK9" i="184" s="1"/>
  <c r="AL33" i="182"/>
  <c r="AJ33" i="182"/>
  <c r="AK33" i="182" s="1"/>
  <c r="AL32" i="182"/>
  <c r="AJ32" i="182"/>
  <c r="AK32" i="182" s="1"/>
  <c r="AL31" i="182"/>
  <c r="AJ31" i="182"/>
  <c r="AK31" i="182" s="1"/>
  <c r="AL30" i="182"/>
  <c r="AJ30" i="182"/>
  <c r="AK30" i="182" s="1"/>
  <c r="AL29" i="182"/>
  <c r="AJ29" i="182"/>
  <c r="AK29" i="182" s="1"/>
  <c r="AL28" i="182"/>
  <c r="AJ28" i="182"/>
  <c r="AK28" i="182" s="1"/>
  <c r="AL27" i="182"/>
  <c r="AJ27" i="182"/>
  <c r="AK27" i="182" s="1"/>
  <c r="AL26" i="182"/>
  <c r="AK26" i="182"/>
  <c r="AL25" i="182"/>
  <c r="AJ25" i="182"/>
  <c r="AK25" i="182" s="1"/>
  <c r="AL24" i="182"/>
  <c r="AJ24" i="182"/>
  <c r="AK24" i="182" s="1"/>
  <c r="AL23" i="182"/>
  <c r="AJ23" i="182"/>
  <c r="AK23" i="182" s="1"/>
  <c r="AL22" i="182"/>
  <c r="AJ22" i="182"/>
  <c r="AK22" i="182" s="1"/>
  <c r="AL21" i="182"/>
  <c r="AJ21" i="182"/>
  <c r="AK21" i="182" s="1"/>
  <c r="AL20" i="182"/>
  <c r="AJ20" i="182"/>
  <c r="AK20" i="182" s="1"/>
  <c r="AL19" i="182"/>
  <c r="AJ19" i="182"/>
  <c r="AK19" i="182" s="1"/>
  <c r="AL18" i="182"/>
  <c r="AJ18" i="182"/>
  <c r="AK18" i="182" s="1"/>
  <c r="AL17" i="182"/>
  <c r="AJ17" i="182"/>
  <c r="AK17" i="182" s="1"/>
  <c r="AL16" i="182"/>
  <c r="AJ16" i="182"/>
  <c r="AK16" i="182" s="1"/>
  <c r="AL15" i="182"/>
  <c r="AJ15" i="182"/>
  <c r="AK15" i="182" s="1"/>
  <c r="AL14" i="182"/>
  <c r="AJ14" i="182"/>
  <c r="AK14" i="182" s="1"/>
  <c r="AL13" i="182"/>
  <c r="AJ13" i="182"/>
  <c r="AK13" i="182" s="1"/>
  <c r="AL12" i="182"/>
  <c r="AJ12" i="182"/>
  <c r="AK12" i="182" s="1"/>
  <c r="AL11" i="182"/>
  <c r="AJ11" i="182"/>
  <c r="AK11" i="182" s="1"/>
  <c r="AL10" i="182"/>
  <c r="AJ10" i="182"/>
  <c r="AK10" i="182" s="1"/>
  <c r="AL9" i="182"/>
  <c r="AJ9" i="182"/>
  <c r="AK9" i="182" s="1"/>
  <c r="AN44" i="191"/>
  <c r="AO44" i="191" s="1"/>
  <c r="AN70" i="192"/>
  <c r="AO70" i="192" s="1"/>
  <c r="AM54" i="194"/>
  <c r="AM70" i="194"/>
  <c r="AO54" i="191"/>
  <c r="AO70" i="191"/>
  <c r="AM48" i="191"/>
  <c r="AM65" i="194"/>
  <c r="AO56" i="191"/>
  <c r="AO64" i="191"/>
  <c r="AO72" i="191"/>
  <c r="AN48" i="191"/>
  <c r="AO48" i="191"/>
  <c r="AJ76" i="194" l="1"/>
  <c r="AL74" i="192"/>
  <c r="AM74" i="192" s="1"/>
  <c r="AN56" i="194"/>
  <c r="AO56" i="194" s="1"/>
  <c r="AM56" i="194"/>
  <c r="AL42" i="194"/>
  <c r="AM42" i="194" s="1"/>
  <c r="AL45" i="194"/>
  <c r="AL47" i="194"/>
  <c r="AL49" i="194"/>
  <c r="AM49" i="194" s="1"/>
  <c r="AN49" i="194" s="1"/>
  <c r="AO49" i="194" s="1"/>
  <c r="AN41" i="196"/>
  <c r="AN43" i="196"/>
  <c r="AN47" i="196"/>
  <c r="AN49" i="196"/>
  <c r="AN53" i="196"/>
  <c r="AO44" i="184"/>
  <c r="AO48" i="184"/>
  <c r="AM44" i="194"/>
  <c r="AM45" i="191"/>
  <c r="AM49" i="191"/>
  <c r="AN49" i="191" s="1"/>
  <c r="AL51" i="191"/>
  <c r="AM51" i="191" s="1"/>
  <c r="AL53" i="191"/>
  <c r="AL55" i="191"/>
  <c r="AM55" i="191" s="1"/>
  <c r="AL57" i="191"/>
  <c r="AL59" i="191"/>
  <c r="AM59" i="191" s="1"/>
  <c r="AL61" i="191"/>
  <c r="AL63" i="191"/>
  <c r="AM63" i="191" s="1"/>
  <c r="AL65" i="191"/>
  <c r="AL67" i="191"/>
  <c r="AM67" i="191" s="1"/>
  <c r="AL69" i="191"/>
  <c r="AL71" i="191"/>
  <c r="AM71" i="191" s="1"/>
  <c r="AL73" i="191"/>
  <c r="AL75" i="191"/>
  <c r="AM75" i="191" s="1"/>
  <c r="AL77" i="191"/>
  <c r="AL42" i="195"/>
  <c r="AM44" i="195"/>
  <c r="AL46" i="195"/>
  <c r="AN48" i="195"/>
  <c r="AL50" i="195"/>
  <c r="AM50" i="195" s="1"/>
  <c r="AL54" i="195"/>
  <c r="AM54" i="195" s="1"/>
  <c r="AM56" i="195"/>
  <c r="AN56" i="195" s="1"/>
  <c r="AL58" i="195"/>
  <c r="AL60" i="195"/>
  <c r="AM60" i="195" s="1"/>
  <c r="AL68" i="195"/>
  <c r="AL70" i="195"/>
  <c r="AK46" i="196"/>
  <c r="AK48" i="196"/>
  <c r="AK52" i="196"/>
  <c r="AK54" i="196"/>
  <c r="AL54" i="196" s="1"/>
  <c r="AK56" i="196"/>
  <c r="AK58" i="196"/>
  <c r="AL58" i="196" s="1"/>
  <c r="AK60" i="196"/>
  <c r="AN58" i="199"/>
  <c r="AO58" i="199" s="1"/>
  <c r="AN76" i="203"/>
  <c r="AN74" i="203"/>
  <c r="AN72" i="203"/>
  <c r="AO53" i="184"/>
  <c r="AO61" i="184"/>
  <c r="AO69" i="184"/>
  <c r="AK93" i="199"/>
  <c r="AM65" i="199"/>
  <c r="AN65" i="199" s="1"/>
  <c r="AO65" i="199" s="1"/>
  <c r="AL72" i="192"/>
  <c r="AM72" i="192" s="1"/>
  <c r="AN72" i="192" s="1"/>
  <c r="AL73" i="192"/>
  <c r="AM73" i="192" s="1"/>
  <c r="AN73" i="192" s="1"/>
  <c r="AO73" i="192" s="1"/>
  <c r="AJ78" i="192"/>
  <c r="AM53" i="200"/>
  <c r="AN53" i="200" s="1"/>
  <c r="AO53" i="200" s="1"/>
  <c r="AN51" i="200"/>
  <c r="AO51" i="200" s="1"/>
  <c r="AN49" i="200"/>
  <c r="AM51" i="201"/>
  <c r="AM54" i="202"/>
  <c r="AL42" i="196"/>
  <c r="AL44" i="196"/>
  <c r="AO43" i="196"/>
  <c r="AM55" i="196"/>
  <c r="AN55" i="196" s="1"/>
  <c r="AO55" i="196" s="1"/>
  <c r="AL67" i="196"/>
  <c r="AM67" i="196" s="1"/>
  <c r="AO41" i="196"/>
  <c r="AO47" i="196"/>
  <c r="AK69" i="196"/>
  <c r="AL52" i="196"/>
  <c r="AM52" i="196" s="1"/>
  <c r="AL56" i="196"/>
  <c r="AL60" i="196"/>
  <c r="AM60" i="196" s="1"/>
  <c r="AM45" i="196"/>
  <c r="AN45" i="196" s="1"/>
  <c r="AM51" i="196"/>
  <c r="AN51" i="196" s="1"/>
  <c r="AM59" i="196"/>
  <c r="AN59" i="196" s="1"/>
  <c r="AM44" i="196"/>
  <c r="AM54" i="196"/>
  <c r="AN54" i="196" s="1"/>
  <c r="AO54" i="196" s="1"/>
  <c r="AM58" i="196"/>
  <c r="AM62" i="196"/>
  <c r="AN62" i="196" s="1"/>
  <c r="AO62" i="196" s="1"/>
  <c r="AL68" i="196"/>
  <c r="AL66" i="196"/>
  <c r="AM66" i="196" s="1"/>
  <c r="AL64" i="196"/>
  <c r="AL57" i="196"/>
  <c r="AM57" i="196" s="1"/>
  <c r="AL48" i="196"/>
  <c r="AL46" i="196"/>
  <c r="AN52" i="195"/>
  <c r="AO52" i="195" s="1"/>
  <c r="AL64" i="195"/>
  <c r="AM64" i="195"/>
  <c r="AL72" i="195"/>
  <c r="AM72" i="195"/>
  <c r="AO56" i="195"/>
  <c r="AM62" i="195"/>
  <c r="AN62" i="195" s="1"/>
  <c r="AK75" i="195"/>
  <c r="AO61" i="195"/>
  <c r="AN71" i="195"/>
  <c r="AO71" i="195" s="1"/>
  <c r="AN73" i="195"/>
  <c r="AO73" i="195" s="1"/>
  <c r="AN65" i="195"/>
  <c r="AO65" i="195" s="1"/>
  <c r="AO62" i="195"/>
  <c r="AN44" i="195"/>
  <c r="AO44" i="195" s="1"/>
  <c r="AO48" i="195"/>
  <c r="AO63" i="195"/>
  <c r="AM41" i="195"/>
  <c r="AM66" i="195"/>
  <c r="AN66" i="195" s="1"/>
  <c r="AM74" i="195"/>
  <c r="AN74" i="195" s="1"/>
  <c r="AN60" i="195"/>
  <c r="AO60" i="195" s="1"/>
  <c r="AM42" i="195"/>
  <c r="AN42" i="195" s="1"/>
  <c r="AM46" i="195"/>
  <c r="AO49" i="195"/>
  <c r="AN50" i="195"/>
  <c r="AO50" i="195" s="1"/>
  <c r="AO53" i="195"/>
  <c r="AN54" i="195"/>
  <c r="AO54" i="195" s="1"/>
  <c r="AN67" i="195"/>
  <c r="AO67" i="195" s="1"/>
  <c r="AM69" i="195"/>
  <c r="AN43" i="195"/>
  <c r="AO43" i="195" s="1"/>
  <c r="AN47" i="195"/>
  <c r="AO47" i="195" s="1"/>
  <c r="AN51" i="195"/>
  <c r="AO51" i="195" s="1"/>
  <c r="AN55" i="195"/>
  <c r="AO55" i="195" s="1"/>
  <c r="AM58" i="195"/>
  <c r="AM68" i="195"/>
  <c r="AL59" i="195"/>
  <c r="AN68" i="194"/>
  <c r="AO68" i="194" s="1"/>
  <c r="AN54" i="194"/>
  <c r="AO54" i="194" s="1"/>
  <c r="AM64" i="194"/>
  <c r="AM72" i="194"/>
  <c r="AN72" i="194" s="1"/>
  <c r="AM74" i="194"/>
  <c r="AN74" i="194" s="1"/>
  <c r="AN70" i="194"/>
  <c r="AO70" i="194" s="1"/>
  <c r="AL66" i="194"/>
  <c r="AM66" i="194" s="1"/>
  <c r="AN60" i="194"/>
  <c r="AO60" i="194" s="1"/>
  <c r="AM58" i="194"/>
  <c r="AN58" i="194" s="1"/>
  <c r="AN52" i="194"/>
  <c r="AN46" i="194"/>
  <c r="AO46" i="194" s="1"/>
  <c r="AM48" i="194"/>
  <c r="AN48" i="194" s="1"/>
  <c r="AN65" i="194"/>
  <c r="AO65" i="194" s="1"/>
  <c r="AN62" i="194"/>
  <c r="AO62" i="194" s="1"/>
  <c r="AO58" i="194"/>
  <c r="AO50" i="194"/>
  <c r="AM50" i="194"/>
  <c r="AN50" i="194" s="1"/>
  <c r="AL53" i="194"/>
  <c r="AL57" i="194"/>
  <c r="AM57" i="194" s="1"/>
  <c r="AM61" i="194"/>
  <c r="AN61" i="194" s="1"/>
  <c r="AL69" i="194"/>
  <c r="AL73" i="194"/>
  <c r="AN44" i="194"/>
  <c r="AO44" i="194" s="1"/>
  <c r="AM45" i="194"/>
  <c r="AN45" i="194" s="1"/>
  <c r="AO45" i="194" s="1"/>
  <c r="AM47" i="194"/>
  <c r="AO52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5" i="194"/>
  <c r="AL43" i="194"/>
  <c r="AL76" i="194" s="1"/>
  <c r="AM63" i="192"/>
  <c r="AN63" i="192" s="1"/>
  <c r="AM46" i="192"/>
  <c r="AN46" i="192" s="1"/>
  <c r="AO46" i="192" s="1"/>
  <c r="AL48" i="192"/>
  <c r="AM48" i="192" s="1"/>
  <c r="AL50" i="192"/>
  <c r="AL52" i="192"/>
  <c r="AM52" i="192" s="1"/>
  <c r="AL54" i="192"/>
  <c r="AL56" i="192"/>
  <c r="AM56" i="192"/>
  <c r="AL58" i="192"/>
  <c r="AL60" i="192"/>
  <c r="AM60" i="192" s="1"/>
  <c r="AL62" i="192"/>
  <c r="AM62" i="192"/>
  <c r="AN65" i="192"/>
  <c r="AO65" i="192" s="1"/>
  <c r="AM67" i="192"/>
  <c r="AN77" i="192"/>
  <c r="AO77" i="192" s="1"/>
  <c r="AO76" i="192"/>
  <c r="AM75" i="192"/>
  <c r="AN75" i="192" s="1"/>
  <c r="AO75" i="192"/>
  <c r="AM71" i="192"/>
  <c r="AN71" i="192" s="1"/>
  <c r="AN69" i="192"/>
  <c r="AO69" i="192" s="1"/>
  <c r="AL45" i="192"/>
  <c r="AM47" i="192"/>
  <c r="AN47" i="192" s="1"/>
  <c r="AN49" i="192"/>
  <c r="AO49" i="192" s="1"/>
  <c r="AM51" i="192"/>
  <c r="AN51" i="192" s="1"/>
  <c r="AN53" i="192"/>
  <c r="AO53" i="192" s="1"/>
  <c r="AM55" i="192"/>
  <c r="AN55" i="192" s="1"/>
  <c r="AO55" i="192"/>
  <c r="AN57" i="192"/>
  <c r="AO57" i="192" s="1"/>
  <c r="AM59" i="192"/>
  <c r="AN59" i="192" s="1"/>
  <c r="AN61" i="192"/>
  <c r="AO61" i="192" s="1"/>
  <c r="AL64" i="192"/>
  <c r="AM64" i="192" s="1"/>
  <c r="AL66" i="192"/>
  <c r="AL68" i="192"/>
  <c r="AM68" i="192" s="1"/>
  <c r="AN68" i="192"/>
  <c r="AO68" i="192" s="1"/>
  <c r="AK44" i="192"/>
  <c r="AK78" i="191"/>
  <c r="AM53" i="191"/>
  <c r="AN53" i="191" s="1"/>
  <c r="AO53" i="191" s="1"/>
  <c r="AM57" i="191"/>
  <c r="AN57" i="191" s="1"/>
  <c r="AO57" i="191" s="1"/>
  <c r="AM61" i="191"/>
  <c r="AN61" i="191" s="1"/>
  <c r="AO61" i="191" s="1"/>
  <c r="AM65" i="191"/>
  <c r="AN65" i="191" s="1"/>
  <c r="AO65" i="191" s="1"/>
  <c r="AM69" i="191"/>
  <c r="AN69" i="191" s="1"/>
  <c r="AO69" i="191" s="1"/>
  <c r="AM73" i="191"/>
  <c r="AN73" i="191" s="1"/>
  <c r="AO73" i="191" s="1"/>
  <c r="AM77" i="191"/>
  <c r="AN77" i="191" s="1"/>
  <c r="AO77" i="191" s="1"/>
  <c r="AN75" i="191"/>
  <c r="AO75" i="191" s="1"/>
  <c r="AN71" i="191"/>
  <c r="AO71" i="191" s="1"/>
  <c r="AN67" i="191"/>
  <c r="AO67" i="191" s="1"/>
  <c r="AN63" i="191"/>
  <c r="AO63" i="191" s="1"/>
  <c r="AN59" i="191"/>
  <c r="AO59" i="191" s="1"/>
  <c r="AN55" i="191"/>
  <c r="AO55" i="191" s="1"/>
  <c r="AN51" i="191"/>
  <c r="AO51" i="191" s="1"/>
  <c r="AO74" i="191"/>
  <c r="AO66" i="191"/>
  <c r="AO58" i="191"/>
  <c r="AN45" i="191"/>
  <c r="AO46" i="191"/>
  <c r="AO49" i="191"/>
  <c r="AM50" i="191"/>
  <c r="AL47" i="191"/>
  <c r="AM47" i="191" s="1"/>
  <c r="AL77" i="184"/>
  <c r="AM52" i="184"/>
  <c r="AN52" i="184" s="1"/>
  <c r="AM60" i="184"/>
  <c r="AN60" i="184" s="1"/>
  <c r="AM68" i="184"/>
  <c r="AN68" i="184" s="1"/>
  <c r="AM76" i="184"/>
  <c r="AN76" i="184" s="1"/>
  <c r="AM77" i="184"/>
  <c r="AN43" i="184"/>
  <c r="AO43" i="184" s="1"/>
  <c r="AO56" i="184"/>
  <c r="AO64" i="184"/>
  <c r="AO72" i="184"/>
  <c r="AL63" i="182"/>
  <c r="AM37" i="182"/>
  <c r="AM45" i="182"/>
  <c r="AN45" i="182" s="1"/>
  <c r="AO45" i="182" s="1"/>
  <c r="AM49" i="182"/>
  <c r="AN49" i="182" s="1"/>
  <c r="AO49" i="182" s="1"/>
  <c r="AM53" i="182"/>
  <c r="AN53" i="182" s="1"/>
  <c r="AO53" i="182" s="1"/>
  <c r="AM57" i="182"/>
  <c r="AN57" i="182" s="1"/>
  <c r="AO57" i="182" s="1"/>
  <c r="AM61" i="182"/>
  <c r="AN61" i="182" s="1"/>
  <c r="AO61" i="182" s="1"/>
  <c r="AN41" i="182"/>
  <c r="AO41" i="182" s="1"/>
  <c r="AO38" i="182"/>
  <c r="AO42" i="182"/>
  <c r="AN48" i="182"/>
  <c r="AO48" i="182" s="1"/>
  <c r="AN56" i="182"/>
  <c r="AO56" i="182" s="1"/>
  <c r="AM44" i="182"/>
  <c r="AN44" i="182" s="1"/>
  <c r="AO44" i="182" s="1"/>
  <c r="AM52" i="182"/>
  <c r="AN52" i="182" s="1"/>
  <c r="AO52" i="182" s="1"/>
  <c r="AM60" i="182"/>
  <c r="AN60" i="182" s="1"/>
  <c r="AO60" i="182" s="1"/>
  <c r="AO39" i="182"/>
  <c r="AN40" i="182"/>
  <c r="AO40" i="182" s="1"/>
  <c r="AO53" i="196"/>
  <c r="AN65" i="196"/>
  <c r="AO65" i="196" s="1"/>
  <c r="AN61" i="196"/>
  <c r="AO61" i="196" s="1"/>
  <c r="AM63" i="196"/>
  <c r="AN63" i="196" s="1"/>
  <c r="AO63" i="196" s="1"/>
  <c r="AO49" i="196"/>
  <c r="AM50" i="196"/>
  <c r="AJ69" i="196"/>
  <c r="AL37" i="195"/>
  <c r="AJ38" i="194"/>
  <c r="AJ40" i="192"/>
  <c r="AL37" i="196"/>
  <c r="AL91" i="205"/>
  <c r="AL90" i="205"/>
  <c r="AL89" i="205"/>
  <c r="AL88" i="205"/>
  <c r="AL87" i="205"/>
  <c r="AL86" i="205"/>
  <c r="AL85" i="205"/>
  <c r="AL84" i="205"/>
  <c r="AL83" i="205"/>
  <c r="AL82" i="205"/>
  <c r="AL81" i="205"/>
  <c r="AL80" i="205"/>
  <c r="AL79" i="205"/>
  <c r="AL78" i="205"/>
  <c r="AL77" i="205"/>
  <c r="AL76" i="205"/>
  <c r="AL75" i="205"/>
  <c r="AL74" i="205"/>
  <c r="AL73" i="205"/>
  <c r="AL72" i="205"/>
  <c r="AL71" i="205"/>
  <c r="AL70" i="205"/>
  <c r="AL69" i="205"/>
  <c r="AL68" i="205"/>
  <c r="AL67" i="205"/>
  <c r="AL66" i="205"/>
  <c r="AL65" i="205"/>
  <c r="AK92" i="205"/>
  <c r="AL64" i="205"/>
  <c r="AL63" i="205"/>
  <c r="AL62" i="205"/>
  <c r="AL61" i="205"/>
  <c r="AL60" i="205"/>
  <c r="AM60" i="205" s="1"/>
  <c r="AN60" i="205" s="1"/>
  <c r="AL59" i="205"/>
  <c r="AL58" i="205"/>
  <c r="AM91" i="205"/>
  <c r="AM90" i="205"/>
  <c r="AM89" i="205"/>
  <c r="AM88" i="205"/>
  <c r="AM87" i="205"/>
  <c r="AM85" i="205"/>
  <c r="AM84" i="205"/>
  <c r="AM83" i="205"/>
  <c r="AM82" i="205"/>
  <c r="AM81" i="205"/>
  <c r="AM80" i="205"/>
  <c r="AM79" i="205"/>
  <c r="AM78" i="205"/>
  <c r="AM77" i="205"/>
  <c r="AM76" i="205"/>
  <c r="AM75" i="205"/>
  <c r="AM74" i="205"/>
  <c r="AM73" i="205"/>
  <c r="AM72" i="205"/>
  <c r="AM71" i="205"/>
  <c r="AM70" i="205"/>
  <c r="AM69" i="205"/>
  <c r="AM68" i="205"/>
  <c r="AM67" i="205"/>
  <c r="AM66" i="205"/>
  <c r="AM65" i="205"/>
  <c r="AN91" i="205"/>
  <c r="AN88" i="205"/>
  <c r="AN87" i="205"/>
  <c r="AN84" i="205"/>
  <c r="AN83" i="205"/>
  <c r="AN80" i="205"/>
  <c r="AN79" i="205"/>
  <c r="AN76" i="205"/>
  <c r="AN75" i="205"/>
  <c r="AN72" i="205"/>
  <c r="AN71" i="205"/>
  <c r="AN68" i="205"/>
  <c r="AN67" i="205"/>
  <c r="AM64" i="205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5" i="203"/>
  <c r="AN85" i="203" s="1"/>
  <c r="AM83" i="203"/>
  <c r="AM81" i="203"/>
  <c r="AM79" i="203"/>
  <c r="AK92" i="203"/>
  <c r="AN84" i="203"/>
  <c r="AO84" i="203" s="1"/>
  <c r="AO76" i="203"/>
  <c r="AO74" i="203"/>
  <c r="AO72" i="203"/>
  <c r="AL59" i="203"/>
  <c r="AM59" i="203" s="1"/>
  <c r="AN59" i="203" s="1"/>
  <c r="AL58" i="203"/>
  <c r="AM90" i="203"/>
  <c r="AM89" i="203"/>
  <c r="AN89" i="203" s="1"/>
  <c r="AM86" i="203"/>
  <c r="AN86" i="203" s="1"/>
  <c r="AL91" i="203"/>
  <c r="AL88" i="203"/>
  <c r="AL87" i="203"/>
  <c r="AN83" i="203"/>
  <c r="AN82" i="203"/>
  <c r="AO82" i="203" s="1"/>
  <c r="AN81" i="203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70" i="203"/>
  <c r="AN69" i="203"/>
  <c r="AN66" i="203"/>
  <c r="AN62" i="203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80" i="200"/>
  <c r="AM80" i="200" s="1"/>
  <c r="AN80" i="200" s="1"/>
  <c r="AL79" i="200"/>
  <c r="AL78" i="200"/>
  <c r="AL77" i="200"/>
  <c r="AL76" i="200"/>
  <c r="AM76" i="200" s="1"/>
  <c r="AN76" i="200" s="1"/>
  <c r="AL75" i="200"/>
  <c r="AL74" i="200"/>
  <c r="AL73" i="200"/>
  <c r="AL72" i="200"/>
  <c r="AM72" i="200" s="1"/>
  <c r="AN72" i="200" s="1"/>
  <c r="AL71" i="200"/>
  <c r="AL70" i="200"/>
  <c r="AL69" i="200"/>
  <c r="AL68" i="200"/>
  <c r="AM68" i="200" s="1"/>
  <c r="AN68" i="200" s="1"/>
  <c r="AL67" i="200"/>
  <c r="AL66" i="200"/>
  <c r="AL65" i="200"/>
  <c r="AL64" i="200"/>
  <c r="AM64" i="200" s="1"/>
  <c r="AN64" i="200" s="1"/>
  <c r="AL63" i="200"/>
  <c r="AL62" i="200"/>
  <c r="AL61" i="200"/>
  <c r="AL60" i="200"/>
  <c r="AM60" i="200" s="1"/>
  <c r="AN60" i="200" s="1"/>
  <c r="AL59" i="200"/>
  <c r="AL58" i="200"/>
  <c r="AL57" i="200"/>
  <c r="AL56" i="200"/>
  <c r="AM56" i="200" s="1"/>
  <c r="AN56" i="200" s="1"/>
  <c r="AL55" i="200"/>
  <c r="AL54" i="200"/>
  <c r="AM52" i="200"/>
  <c r="AM50" i="200"/>
  <c r="AN50" i="200" s="1"/>
  <c r="AO49" i="200"/>
  <c r="AM48" i="200"/>
  <c r="AK81" i="200"/>
  <c r="AM78" i="200"/>
  <c r="AM74" i="200"/>
  <c r="AM70" i="200"/>
  <c r="AM66" i="200"/>
  <c r="AM62" i="200"/>
  <c r="AM58" i="200"/>
  <c r="AM54" i="200"/>
  <c r="AM47" i="200"/>
  <c r="AN64" i="199"/>
  <c r="AO64" i="199" s="1"/>
  <c r="AL92" i="199"/>
  <c r="AM92" i="199" s="1"/>
  <c r="AL90" i="199"/>
  <c r="AM90" i="199" s="1"/>
  <c r="AL89" i="199"/>
  <c r="AM89" i="199" s="1"/>
  <c r="AL88" i="199"/>
  <c r="AM88" i="199" s="1"/>
  <c r="AL87" i="199"/>
  <c r="AM87" i="199" s="1"/>
  <c r="AL86" i="199"/>
  <c r="AM86" i="199" s="1"/>
  <c r="AL85" i="199"/>
  <c r="AM85" i="199" s="1"/>
  <c r="AL84" i="199"/>
  <c r="AM84" i="199" s="1"/>
  <c r="AL83" i="199"/>
  <c r="AM83" i="199" s="1"/>
  <c r="AL82" i="199"/>
  <c r="AM82" i="199" s="1"/>
  <c r="AL81" i="199"/>
  <c r="AM81" i="199" s="1"/>
  <c r="AL80" i="199"/>
  <c r="AM80" i="199" s="1"/>
  <c r="AL79" i="199"/>
  <c r="AM79" i="199" s="1"/>
  <c r="AL78" i="199"/>
  <c r="AM78" i="199" s="1"/>
  <c r="AL77" i="199"/>
  <c r="AM77" i="199" s="1"/>
  <c r="AL76" i="199"/>
  <c r="AM76" i="199" s="1"/>
  <c r="AL75" i="199"/>
  <c r="AM75" i="199" s="1"/>
  <c r="AL74" i="199"/>
  <c r="AM74" i="199" s="1"/>
  <c r="AL73" i="199"/>
  <c r="AM73" i="199" s="1"/>
  <c r="AL72" i="199"/>
  <c r="AM72" i="199" s="1"/>
  <c r="AL71" i="199"/>
  <c r="AM71" i="199" s="1"/>
  <c r="AL70" i="199"/>
  <c r="AM70" i="199" s="1"/>
  <c r="AL69" i="199"/>
  <c r="AM69" i="199" s="1"/>
  <c r="AL68" i="199"/>
  <c r="AM68" i="199" s="1"/>
  <c r="AL67" i="199"/>
  <c r="AM67" i="199" s="1"/>
  <c r="AM93" i="199" s="1"/>
  <c r="AL66" i="199"/>
  <c r="AM66" i="199" s="1"/>
  <c r="AN63" i="199"/>
  <c r="AO63" i="199" s="1"/>
  <c r="AN62" i="199"/>
  <c r="AN61" i="199"/>
  <c r="AO61" i="199" s="1"/>
  <c r="AN60" i="199"/>
  <c r="AO60" i="199" s="1"/>
  <c r="AN59" i="199"/>
  <c r="AO59" i="199" s="1"/>
  <c r="AN92" i="199"/>
  <c r="AN88" i="199"/>
  <c r="AN87" i="199"/>
  <c r="AN84" i="199"/>
  <c r="AN83" i="199"/>
  <c r="AN80" i="199"/>
  <c r="AN79" i="199"/>
  <c r="AN76" i="199"/>
  <c r="AN75" i="199"/>
  <c r="AN72" i="199"/>
  <c r="AN71" i="199"/>
  <c r="AN68" i="199"/>
  <c r="AN67" i="199"/>
  <c r="AL93" i="199"/>
  <c r="AO62" i="199"/>
  <c r="AJ40" i="191"/>
  <c r="AL40" i="191"/>
  <c r="AJ37" i="195"/>
  <c r="AK40" i="191"/>
  <c r="AK40" i="192"/>
  <c r="AL40" i="192"/>
  <c r="AK38" i="194"/>
  <c r="AL38" i="194"/>
  <c r="AJ37" i="196"/>
  <c r="AK37" i="195"/>
  <c r="AK37" i="196"/>
  <c r="AN74" i="192" l="1"/>
  <c r="AO74" i="192"/>
  <c r="AN44" i="196"/>
  <c r="AN42" i="194"/>
  <c r="AO42" i="194"/>
  <c r="AO81" i="203"/>
  <c r="AN64" i="204"/>
  <c r="AN64" i="205"/>
  <c r="AN65" i="205"/>
  <c r="AO65" i="205" s="1"/>
  <c r="AO67" i="205"/>
  <c r="AN69" i="205"/>
  <c r="AO69" i="205" s="1"/>
  <c r="AO71" i="205"/>
  <c r="AN73" i="205"/>
  <c r="AO73" i="205" s="1"/>
  <c r="AO75" i="205"/>
  <c r="AN77" i="205"/>
  <c r="AO77" i="205" s="1"/>
  <c r="AO79" i="205"/>
  <c r="AN81" i="205"/>
  <c r="AO81" i="205" s="1"/>
  <c r="AO83" i="205"/>
  <c r="AN85" i="205"/>
  <c r="AO85" i="205" s="1"/>
  <c r="AO87" i="205"/>
  <c r="AN89" i="205"/>
  <c r="AO91" i="205"/>
  <c r="AO60" i="184"/>
  <c r="AL78" i="191"/>
  <c r="AN60" i="196"/>
  <c r="AN58" i="196"/>
  <c r="AO58" i="196" s="1"/>
  <c r="AN52" i="196"/>
  <c r="AM70" i="195"/>
  <c r="AN70" i="195"/>
  <c r="AN58" i="201"/>
  <c r="AN62" i="201"/>
  <c r="AN70" i="201"/>
  <c r="AN74" i="201"/>
  <c r="AO79" i="203"/>
  <c r="AO83" i="203"/>
  <c r="AO89" i="205"/>
  <c r="AN66" i="205"/>
  <c r="AO66" i="205" s="1"/>
  <c r="AO68" i="205"/>
  <c r="AN70" i="205"/>
  <c r="AO70" i="205" s="1"/>
  <c r="AO72" i="205"/>
  <c r="AN74" i="205"/>
  <c r="AO74" i="205" s="1"/>
  <c r="AO76" i="205"/>
  <c r="AN78" i="205"/>
  <c r="AO78" i="205" s="1"/>
  <c r="AO80" i="205"/>
  <c r="AN82" i="205"/>
  <c r="AO82" i="205" s="1"/>
  <c r="AO84" i="205"/>
  <c r="AO88" i="205"/>
  <c r="AN90" i="205"/>
  <c r="AO90" i="205" s="1"/>
  <c r="AO76" i="184"/>
  <c r="AN47" i="191"/>
  <c r="AO47" i="191" s="1"/>
  <c r="AN62" i="192"/>
  <c r="AO62" i="192" s="1"/>
  <c r="AN60" i="192"/>
  <c r="AO60" i="192" s="1"/>
  <c r="AM54" i="192"/>
  <c r="AO72" i="194"/>
  <c r="AO51" i="196"/>
  <c r="AO60" i="196"/>
  <c r="AM42" i="196"/>
  <c r="AN42" i="196" s="1"/>
  <c r="AO42" i="196" s="1"/>
  <c r="AN57" i="196"/>
  <c r="AO72" i="192"/>
  <c r="AN52" i="192"/>
  <c r="AO52" i="192" s="1"/>
  <c r="AN54" i="201"/>
  <c r="AL79" i="201"/>
  <c r="AM55" i="200"/>
  <c r="AN55" i="200" s="1"/>
  <c r="AM57" i="200"/>
  <c r="AM59" i="200"/>
  <c r="AN59" i="200" s="1"/>
  <c r="AM61" i="200"/>
  <c r="AM63" i="200"/>
  <c r="AN63" i="200" s="1"/>
  <c r="AM65" i="200"/>
  <c r="AM67" i="200"/>
  <c r="AN67" i="200" s="1"/>
  <c r="AM69" i="200"/>
  <c r="AM71" i="200"/>
  <c r="AN71" i="200" s="1"/>
  <c r="AM73" i="200"/>
  <c r="AM75" i="200"/>
  <c r="AN75" i="200" s="1"/>
  <c r="AM77" i="200"/>
  <c r="AM79" i="200"/>
  <c r="AN79" i="200" s="1"/>
  <c r="AL81" i="200"/>
  <c r="AN54" i="200"/>
  <c r="AO54" i="200" s="1"/>
  <c r="AO56" i="200"/>
  <c r="AN58" i="200"/>
  <c r="AO58" i="200" s="1"/>
  <c r="AO60" i="200"/>
  <c r="AN62" i="200"/>
  <c r="AO62" i="200" s="1"/>
  <c r="AO64" i="200"/>
  <c r="AN66" i="200"/>
  <c r="AO66" i="200" s="1"/>
  <c r="AO68" i="200"/>
  <c r="AN70" i="200"/>
  <c r="AO70" i="200" s="1"/>
  <c r="AO72" i="200"/>
  <c r="AN74" i="200"/>
  <c r="AO74" i="200" s="1"/>
  <c r="AO76" i="200"/>
  <c r="AN78" i="200"/>
  <c r="AO78" i="200" s="1"/>
  <c r="AO80" i="200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O44" i="196"/>
  <c r="AM48" i="196"/>
  <c r="AN48" i="196" s="1"/>
  <c r="AM64" i="196"/>
  <c r="AN64" i="196" s="1"/>
  <c r="AN67" i="196"/>
  <c r="AO67" i="196" s="1"/>
  <c r="AN66" i="196"/>
  <c r="AO66" i="196" s="1"/>
  <c r="AM46" i="196"/>
  <c r="AN46" i="196" s="1"/>
  <c r="AL69" i="196"/>
  <c r="AO57" i="196"/>
  <c r="AM68" i="196"/>
  <c r="AO59" i="196"/>
  <c r="AO52" i="196"/>
  <c r="AM56" i="196"/>
  <c r="AN56" i="196" s="1"/>
  <c r="AO56" i="196" s="1"/>
  <c r="AO45" i="196"/>
  <c r="AN41" i="195"/>
  <c r="AO66" i="195"/>
  <c r="AN68" i="195"/>
  <c r="AO68" i="195" s="1"/>
  <c r="AN46" i="195"/>
  <c r="AO46" i="195" s="1"/>
  <c r="AO42" i="195"/>
  <c r="AN58" i="195"/>
  <c r="AO58" i="195" s="1"/>
  <c r="AN69" i="195"/>
  <c r="AO69" i="195" s="1"/>
  <c r="AO41" i="195"/>
  <c r="AO74" i="195"/>
  <c r="AN72" i="195"/>
  <c r="AO72" i="195" s="1"/>
  <c r="AN64" i="195"/>
  <c r="AO64" i="195" s="1"/>
  <c r="AM59" i="195"/>
  <c r="AN59" i="195" s="1"/>
  <c r="AL75" i="195"/>
  <c r="AO67" i="194"/>
  <c r="AO51" i="194"/>
  <c r="AN47" i="194"/>
  <c r="AO47" i="194" s="1"/>
  <c r="AM53" i="194"/>
  <c r="AN53" i="194" s="1"/>
  <c r="AO61" i="194"/>
  <c r="AN75" i="194"/>
  <c r="AO75" i="194" s="1"/>
  <c r="AO48" i="194"/>
  <c r="AN71" i="194"/>
  <c r="AO71" i="194" s="1"/>
  <c r="AN55" i="194"/>
  <c r="AO55" i="194" s="1"/>
  <c r="AO59" i="194"/>
  <c r="AO57" i="194"/>
  <c r="AM73" i="194"/>
  <c r="AN73" i="194" s="1"/>
  <c r="AN57" i="194"/>
  <c r="AN66" i="194"/>
  <c r="AO66" i="194" s="1"/>
  <c r="AO74" i="194"/>
  <c r="AO63" i="194"/>
  <c r="AN64" i="194"/>
  <c r="AO64" i="194" s="1"/>
  <c r="AM69" i="194"/>
  <c r="AN69" i="194" s="1"/>
  <c r="AM43" i="194"/>
  <c r="AK78" i="192"/>
  <c r="AL44" i="192"/>
  <c r="AL78" i="192" s="1"/>
  <c r="AN67" i="192"/>
  <c r="AO67" i="192" s="1"/>
  <c r="AM66" i="192"/>
  <c r="AN66" i="192"/>
  <c r="AN64" i="192"/>
  <c r="AO64" i="192"/>
  <c r="AO59" i="192"/>
  <c r="AO51" i="192"/>
  <c r="AO47" i="192"/>
  <c r="AM45" i="192"/>
  <c r="AO71" i="192"/>
  <c r="AM58" i="192"/>
  <c r="AN58" i="192"/>
  <c r="AN56" i="192"/>
  <c r="AO56" i="192"/>
  <c r="AM50" i="192"/>
  <c r="AN50" i="192"/>
  <c r="AN48" i="192"/>
  <c r="AO48" i="192" s="1"/>
  <c r="AO63" i="192"/>
  <c r="AN50" i="191"/>
  <c r="AO50" i="191" s="1"/>
  <c r="AM78" i="191"/>
  <c r="AO45" i="191"/>
  <c r="AN77" i="184"/>
  <c r="AO68" i="184"/>
  <c r="AO52" i="184"/>
  <c r="AM63" i="182"/>
  <c r="AN37" i="182"/>
  <c r="AN63" i="182" s="1"/>
  <c r="AN65" i="203"/>
  <c r="AN50" i="196"/>
  <c r="AM86" i="205"/>
  <c r="AL92" i="205"/>
  <c r="AM58" i="205"/>
  <c r="AO64" i="205"/>
  <c r="AM59" i="205"/>
  <c r="AN59" i="205" s="1"/>
  <c r="AO59" i="205" s="1"/>
  <c r="AM61" i="205"/>
  <c r="AM63" i="205"/>
  <c r="AN63" i="205" s="1"/>
  <c r="AO63" i="205" s="1"/>
  <c r="AO60" i="205"/>
  <c r="AM62" i="205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M88" i="203"/>
  <c r="AL92" i="203"/>
  <c r="AM58" i="203"/>
  <c r="AO86" i="203"/>
  <c r="AN88" i="203"/>
  <c r="AO88" i="203" s="1"/>
  <c r="AN90" i="203"/>
  <c r="AO90" i="203" s="1"/>
  <c r="AO59" i="203"/>
  <c r="AO61" i="203"/>
  <c r="AO65" i="203"/>
  <c r="AO69" i="203"/>
  <c r="AN60" i="203"/>
  <c r="AO60" i="203" s="1"/>
  <c r="AN64" i="203"/>
  <c r="AO64" i="203" s="1"/>
  <c r="AN68" i="203"/>
  <c r="AO68" i="203" s="1"/>
  <c r="AM87" i="203"/>
  <c r="AN87" i="203" s="1"/>
  <c r="AO87" i="203" s="1"/>
  <c r="AM91" i="203"/>
  <c r="AO89" i="203"/>
  <c r="AN91" i="203"/>
  <c r="AO91" i="203" s="1"/>
  <c r="AO85" i="203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8" i="200"/>
  <c r="AO48" i="200" s="1"/>
  <c r="AN52" i="200"/>
  <c r="AO52" i="200" s="1"/>
  <c r="AO50" i="200"/>
  <c r="AM81" i="200"/>
  <c r="AN47" i="200"/>
  <c r="AN66" i="199"/>
  <c r="AO66" i="199" s="1"/>
  <c r="AN70" i="199"/>
  <c r="AO70" i="199" s="1"/>
  <c r="AN74" i="199"/>
  <c r="AO74" i="199" s="1"/>
  <c r="AN78" i="199"/>
  <c r="AO78" i="199" s="1"/>
  <c r="AN82" i="199"/>
  <c r="AO82" i="199" s="1"/>
  <c r="AN86" i="199"/>
  <c r="AO86" i="199" s="1"/>
  <c r="AN90" i="199"/>
  <c r="AO90" i="199" s="1"/>
  <c r="AN69" i="199"/>
  <c r="AO69" i="199" s="1"/>
  <c r="AN73" i="199"/>
  <c r="AO73" i="199" s="1"/>
  <c r="AN77" i="199"/>
  <c r="AO77" i="199" s="1"/>
  <c r="AN81" i="199"/>
  <c r="AO81" i="199" s="1"/>
  <c r="AN85" i="199"/>
  <c r="AO85" i="199" s="1"/>
  <c r="AN89" i="199"/>
  <c r="AO89" i="199" s="1"/>
  <c r="AN93" i="199"/>
  <c r="AO68" i="199"/>
  <c r="AO72" i="199"/>
  <c r="AO76" i="199"/>
  <c r="AO80" i="199"/>
  <c r="AO84" i="199"/>
  <c r="AO88" i="199"/>
  <c r="AO67" i="199"/>
  <c r="AO71" i="199"/>
  <c r="AO75" i="199"/>
  <c r="AO79" i="199"/>
  <c r="AO83" i="199"/>
  <c r="AO87" i="199"/>
  <c r="AO92" i="199"/>
  <c r="AO76" i="202" l="1"/>
  <c r="AO68" i="202"/>
  <c r="AO60" i="202"/>
  <c r="AO75" i="200"/>
  <c r="AO67" i="200"/>
  <c r="AO59" i="200"/>
  <c r="AO70" i="195"/>
  <c r="AO77" i="184"/>
  <c r="AN78" i="191"/>
  <c r="AO50" i="192"/>
  <c r="AN45" i="192"/>
  <c r="AO45" i="192" s="1"/>
  <c r="AO53" i="194"/>
  <c r="AM75" i="195"/>
  <c r="AO48" i="196"/>
  <c r="AO80" i="202"/>
  <c r="AO72" i="202"/>
  <c r="AO64" i="202"/>
  <c r="AO56" i="202"/>
  <c r="AO79" i="200"/>
  <c r="AO71" i="200"/>
  <c r="AO63" i="200"/>
  <c r="AO55" i="200"/>
  <c r="AN54" i="192"/>
  <c r="AO54" i="192" s="1"/>
  <c r="AO93" i="199"/>
  <c r="AM69" i="196"/>
  <c r="AO46" i="196"/>
  <c r="AN77" i="200"/>
  <c r="AO77" i="200" s="1"/>
  <c r="AN73" i="200"/>
  <c r="AO73" i="200" s="1"/>
  <c r="AN69" i="200"/>
  <c r="AO69" i="200" s="1"/>
  <c r="AN65" i="200"/>
  <c r="AO65" i="200" s="1"/>
  <c r="AN61" i="200"/>
  <c r="AO61" i="200" s="1"/>
  <c r="AN57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59" i="195"/>
  <c r="AO75" i="195" s="1"/>
  <c r="AN75" i="195"/>
  <c r="AO73" i="194"/>
  <c r="AM76" i="194"/>
  <c r="AO69" i="194"/>
  <c r="AN43" i="194"/>
  <c r="AN76" i="194" s="1"/>
  <c r="AO58" i="192"/>
  <c r="AO66" i="192"/>
  <c r="AM44" i="192"/>
  <c r="AN44" i="192" s="1"/>
  <c r="AN78" i="192" s="1"/>
  <c r="AO78" i="191"/>
  <c r="AO37" i="182"/>
  <c r="AO63" i="182" s="1"/>
  <c r="AO50" i="196"/>
  <c r="AN86" i="205"/>
  <c r="AO86" i="205" s="1"/>
  <c r="AM92" i="205"/>
  <c r="AN58" i="205"/>
  <c r="AN62" i="205"/>
  <c r="AO62" i="205" s="1"/>
  <c r="AN61" i="205"/>
  <c r="AO61" i="205" s="1"/>
  <c r="AN78" i="204"/>
  <c r="AM78" i="204"/>
  <c r="AM92" i="203"/>
  <c r="AN58" i="203"/>
  <c r="AN92" i="203" s="1"/>
  <c r="AO48" i="202"/>
  <c r="AN79" i="201"/>
  <c r="AO79" i="201"/>
  <c r="AO47" i="200"/>
  <c r="AO43" i="194" l="1"/>
  <c r="AO76" i="194" s="1"/>
  <c r="AN81" i="200"/>
  <c r="AO57" i="200"/>
  <c r="AO81" i="200" s="1"/>
  <c r="AO58" i="202"/>
  <c r="AO82" i="202" s="1"/>
  <c r="AO69" i="196"/>
  <c r="AN69" i="196"/>
  <c r="AM78" i="192"/>
  <c r="AO44" i="192"/>
  <c r="AO78" i="192" s="1"/>
  <c r="AN92" i="205"/>
  <c r="AO58" i="205"/>
  <c r="AO92" i="205" s="1"/>
  <c r="AO58" i="203"/>
  <c r="AO92" i="203" s="1"/>
</calcChain>
</file>

<file path=xl/comments1.xml><?xml version="1.0" encoding="utf-8"?>
<comments xmlns="http://schemas.openxmlformats.org/spreadsheetml/2006/main">
  <authors>
    <author>TuanAnh</author>
  </authors>
  <commentList>
    <comment ref="G28" authorId="0">
      <text>
        <r>
          <rPr>
            <b/>
            <sz val="8"/>
            <color indexed="81"/>
            <rFont val="Tahoma"/>
            <charset val="1"/>
          </rPr>
          <t>TuanAnh:</t>
        </r>
        <r>
          <rPr>
            <sz val="8"/>
            <color indexed="81"/>
            <rFont val="Tahoma"/>
            <charset val="1"/>
          </rPr>
          <t xml:space="preserve">
4-6</t>
        </r>
      </text>
    </comment>
  </commentList>
</comments>
</file>

<file path=xl/comments2.xml><?xml version="1.0" encoding="utf-8"?>
<comments xmlns="http://schemas.openxmlformats.org/spreadsheetml/2006/main">
  <authors>
    <author>TuanAnh</author>
  </authors>
  <commentList>
    <comment ref="H9" authorId="0">
      <text>
        <r>
          <rPr>
            <b/>
            <sz val="8"/>
            <color indexed="81"/>
            <rFont val="Tahoma"/>
            <charset val="1"/>
          </rPr>
          <t>TuanAnh:</t>
        </r>
        <r>
          <rPr>
            <sz val="8"/>
            <color indexed="81"/>
            <rFont val="Tahoma"/>
            <charset val="1"/>
          </rPr>
          <t xml:space="preserve">
V;0</t>
        </r>
      </text>
    </comment>
  </commentList>
</comments>
</file>

<file path=xl/comments3.xml><?xml version="1.0" encoding="utf-8"?>
<comments xmlns="http://schemas.openxmlformats.org/spreadsheetml/2006/main">
  <authors>
    <author>TuanAnh</author>
    <author>Admin</author>
  </authors>
  <commentList>
    <comment ref="H9" authorId="0">
      <text>
        <r>
          <rPr>
            <b/>
            <sz val="8"/>
            <color indexed="81"/>
            <rFont val="Tahoma"/>
            <charset val="1"/>
          </rPr>
          <t>TuanAnh:</t>
        </r>
        <r>
          <rPr>
            <sz val="8"/>
            <color indexed="81"/>
            <rFont val="Tahoma"/>
            <charset val="1"/>
          </rPr>
          <t xml:space="preserve">
V;0</t>
        </r>
      </text>
    </comment>
    <comment ref="D33" authorId="1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2003</t>
        </r>
      </text>
    </comment>
  </commentList>
</comments>
</file>

<file path=xl/comments4.xml><?xml version="1.0" encoding="utf-8"?>
<comments xmlns="http://schemas.openxmlformats.org/spreadsheetml/2006/main">
  <authors>
    <author>Tri</author>
  </authors>
  <commentList>
    <comment ref="H9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CHIỀU</t>
        </r>
      </text>
    </comment>
  </commentList>
</comments>
</file>

<file path=xl/comments5.xml><?xml version="1.0" encoding="utf-8"?>
<comments xmlns="http://schemas.openxmlformats.org/spreadsheetml/2006/main">
  <authors>
    <author>Tri</author>
  </authors>
  <commentList>
    <comment ref="J17" authorId="0">
      <text>
        <r>
          <rPr>
            <b/>
            <sz val="8"/>
            <color indexed="81"/>
            <rFont val="Tahoma"/>
            <charset val="1"/>
          </rPr>
          <t>Tri:</t>
        </r>
        <r>
          <rPr>
            <sz val="8"/>
            <color indexed="81"/>
            <rFont val="Tahoma"/>
            <charset val="1"/>
          </rPr>
          <t xml:space="preserve">
XIN VỀ SỚM</t>
        </r>
      </text>
    </comment>
  </commentList>
</comments>
</file>

<file path=xl/sharedStrings.xml><?xml version="1.0" encoding="utf-8"?>
<sst xmlns="http://schemas.openxmlformats.org/spreadsheetml/2006/main" count="3017" uniqueCount="887">
  <si>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</si>
  <si>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</si>
  <si>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</si>
  <si>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</si>
  <si>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</si>
  <si>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</si>
  <si>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</si>
  <si>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</si>
  <si>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</si>
  <si>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</si>
  <si>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</si>
  <si>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</si>
  <si>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Nguyễn Trung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</si>
  <si>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</si>
  <si>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</si>
  <si>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</si>
  <si>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</si>
  <si>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</si>
  <si>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</si>
  <si>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</si>
  <si>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</si>
  <si>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</si>
  <si>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</si>
  <si>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</si>
  <si>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</si>
  <si>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</si>
  <si>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</si>
  <si>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</si>
  <si>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</si>
  <si>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</si>
  <si>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</si>
  <si>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Lê Quang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</si>
  <si>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</si>
  <si>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</si>
  <si>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</si>
  <si>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</si>
  <si>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</si>
  <si>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</si>
  <si>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</si>
  <si>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</si>
  <si>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</si>
  <si>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</si>
  <si>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</si>
  <si>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</si>
  <si>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</si>
  <si>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</si>
  <si>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</si>
  <si>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</si>
  <si>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</si>
  <si>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</si>
  <si>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</si>
  <si>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</si>
  <si>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</si>
  <si>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</si>
  <si>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</si>
  <si>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</si>
  <si>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</si>
  <si>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</si>
  <si>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</si>
  <si>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</si>
  <si>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</si>
  <si>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</si>
  <si>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</si>
  <si>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</si>
  <si>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</si>
  <si>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</si>
  <si>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</si>
  <si>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</si>
  <si>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</si>
  <si>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</si>
  <si>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</si>
  <si>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</si>
  <si>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Công</t>
  </si>
  <si>
    <t>Nguyễn Minh</t>
  </si>
  <si>
    <t>Nguyễn Trọng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</si>
  <si>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</si>
  <si>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</si>
  <si>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</si>
  <si>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</si>
  <si>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</si>
  <si>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</si>
  <si>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</si>
  <si>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</si>
  <si>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</si>
  <si>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</si>
  <si>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Lê Thanh</t>
  </si>
  <si>
    <t>Tùng</t>
  </si>
  <si>
    <t>Phạm Văn</t>
  </si>
  <si>
    <t>Phước</t>
  </si>
  <si>
    <t>Đăng</t>
  </si>
  <si>
    <t>Đức</t>
  </si>
  <si>
    <t>Hưng</t>
  </si>
  <si>
    <t>Thiện</t>
  </si>
  <si>
    <t>Trần Quốc</t>
  </si>
  <si>
    <t>Thông</t>
  </si>
  <si>
    <t>Nguyễn Anh</t>
  </si>
  <si>
    <t xml:space="preserve">Lê Quang </t>
  </si>
  <si>
    <t>Phương</t>
  </si>
  <si>
    <t>Quốc</t>
  </si>
  <si>
    <t>Võ Hoàng</t>
  </si>
  <si>
    <t>An</t>
  </si>
  <si>
    <t>Hoàng</t>
  </si>
  <si>
    <t>Thái</t>
  </si>
  <si>
    <t>Hòa</t>
  </si>
  <si>
    <t>Vinh</t>
  </si>
  <si>
    <t>Danh</t>
  </si>
  <si>
    <t xml:space="preserve">Trịnh Ngô Huy </t>
  </si>
  <si>
    <t>Ý</t>
  </si>
  <si>
    <t>Nguyễn Nhật</t>
  </si>
  <si>
    <t>Khanh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</si>
  <si>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</si>
  <si>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</si>
  <si>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</si>
  <si>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</si>
  <si>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</si>
  <si>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</si>
  <si>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</si>
  <si>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</si>
  <si>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 xml:space="preserve">LỚP: TC16B </t>
  </si>
  <si>
    <t>1610080001</t>
  </si>
  <si>
    <t>Đàm Tăng Thái</t>
  </si>
  <si>
    <t>1610090023</t>
  </si>
  <si>
    <t>1610080025</t>
  </si>
  <si>
    <t>Trần Chí</t>
  </si>
  <si>
    <t>1610080062</t>
  </si>
  <si>
    <t>1610060006</t>
  </si>
  <si>
    <t>1610080051</t>
  </si>
  <si>
    <t>Lê Đại</t>
  </si>
  <si>
    <t>1610080016</t>
  </si>
  <si>
    <t>1610080015</t>
  </si>
  <si>
    <t>Trần Hồng</t>
  </si>
  <si>
    <t>1610080006</t>
  </si>
  <si>
    <t>Đinh Hoàng</t>
  </si>
  <si>
    <t>1610080081</t>
  </si>
  <si>
    <t>Nguyễn Phạm Công</t>
  </si>
  <si>
    <t>1610080072</t>
  </si>
  <si>
    <t>Lam</t>
  </si>
  <si>
    <t>1610080066</t>
  </si>
  <si>
    <t>Dương Thành</t>
  </si>
  <si>
    <t>Luân</t>
  </si>
  <si>
    <t>1610080059</t>
  </si>
  <si>
    <t>Trần Cao</t>
  </si>
  <si>
    <t>1610080061</t>
  </si>
  <si>
    <t>Đỗ Thành</t>
  </si>
  <si>
    <t>1610080053</t>
  </si>
  <si>
    <t>Lương Tấn</t>
  </si>
  <si>
    <t>1610080004</t>
  </si>
  <si>
    <t xml:space="preserve">Lê Hữu </t>
  </si>
  <si>
    <t>1610080005</t>
  </si>
  <si>
    <t>Huỳnh Nha</t>
  </si>
  <si>
    <t>Sanh</t>
  </si>
  <si>
    <t>1610080042</t>
  </si>
  <si>
    <t>Trần Thanh</t>
  </si>
  <si>
    <t>1610080050</t>
  </si>
  <si>
    <t>Nguyễn Mạnh</t>
  </si>
  <si>
    <t>1610080074</t>
  </si>
  <si>
    <t xml:space="preserve">Phan Lý Hoàng </t>
  </si>
  <si>
    <t>1610080012</t>
  </si>
  <si>
    <t>Đổ Phước</t>
  </si>
  <si>
    <t>1610080008</t>
  </si>
  <si>
    <t>Đàm Minh</t>
  </si>
  <si>
    <t>1610080052</t>
  </si>
  <si>
    <t>Thái Thanh</t>
  </si>
  <si>
    <t>Thương</t>
  </si>
  <si>
    <t>Huỳnh Anh</t>
  </si>
  <si>
    <t>1610090082</t>
  </si>
  <si>
    <t>Cao Lê Đình</t>
  </si>
  <si>
    <t>1610090009</t>
  </si>
  <si>
    <t>Võ Công</t>
  </si>
  <si>
    <t>1610090077</t>
  </si>
  <si>
    <t>Nguyễn</t>
  </si>
  <si>
    <t>1610090027</t>
  </si>
  <si>
    <t>Phạm Quốc</t>
  </si>
  <si>
    <t>Hảo</t>
  </si>
  <si>
    <t>1610090097</t>
  </si>
  <si>
    <t>1610090021</t>
  </si>
  <si>
    <t xml:space="preserve">Đàm Chí </t>
  </si>
  <si>
    <t>1610090074</t>
  </si>
  <si>
    <t>Nguyễn Gia</t>
  </si>
  <si>
    <t>1610090028</t>
  </si>
  <si>
    <t>Bùi Tấn</t>
  </si>
  <si>
    <t>1610090002</t>
  </si>
  <si>
    <t>Lâm Vĩ</t>
  </si>
  <si>
    <t>1610090020</t>
  </si>
  <si>
    <t>Phan Hoàng</t>
  </si>
  <si>
    <t>1610090026</t>
  </si>
  <si>
    <t>Châu Thanh</t>
  </si>
  <si>
    <t>1610090025</t>
  </si>
  <si>
    <t xml:space="preserve">Lê Phan Hùng </t>
  </si>
  <si>
    <t>Tấn</t>
  </si>
  <si>
    <t>1610090004</t>
  </si>
  <si>
    <t xml:space="preserve">Lãi Thế </t>
  </si>
  <si>
    <t>1610090010</t>
  </si>
  <si>
    <t>1610090024</t>
  </si>
  <si>
    <t xml:space="preserve">LỚP: TCO16B2 </t>
  </si>
  <si>
    <t>1610090040</t>
  </si>
  <si>
    <t>Tống Tấn</t>
  </si>
  <si>
    <t>1610090036</t>
  </si>
  <si>
    <t>1610090078</t>
  </si>
  <si>
    <t>Huỳnh Hoàng</t>
  </si>
  <si>
    <t>1610090047</t>
  </si>
  <si>
    <t xml:space="preserve">Nguyễn Võ Anh </t>
  </si>
  <si>
    <t>1610090038</t>
  </si>
  <si>
    <t>Nguyễn Thành Việt</t>
  </si>
  <si>
    <t>1610090016</t>
  </si>
  <si>
    <t>Nguyễn Hiếu</t>
  </si>
  <si>
    <t>1610090045</t>
  </si>
  <si>
    <t>1610090048</t>
  </si>
  <si>
    <t>1610090018</t>
  </si>
  <si>
    <t>Trương Thành</t>
  </si>
  <si>
    <t>1610090065</t>
  </si>
  <si>
    <t>Hoàng Việt</t>
  </si>
  <si>
    <t>1610090093</t>
  </si>
  <si>
    <t xml:space="preserve">Trần Khắc </t>
  </si>
  <si>
    <t>Tình</t>
  </si>
  <si>
    <t>1610090041</t>
  </si>
  <si>
    <t>1610090061</t>
  </si>
  <si>
    <t>Khánh</t>
  </si>
  <si>
    <t>Nguyên</t>
  </si>
  <si>
    <t>Dương Hoàng</t>
  </si>
  <si>
    <t>Võ Minh</t>
  </si>
  <si>
    <t>Phan Thanh</t>
  </si>
  <si>
    <t>Lê Hoàng</t>
  </si>
  <si>
    <t>Việt</t>
  </si>
  <si>
    <t xml:space="preserve">LỚP: CKCT18.1 </t>
  </si>
  <si>
    <t>1810010039</t>
  </si>
  <si>
    <t>Lê Trí</t>
  </si>
  <si>
    <t>1810010026</t>
  </si>
  <si>
    <t>Tống Thiên</t>
  </si>
  <si>
    <t>1810010038</t>
  </si>
  <si>
    <t>Dương Trí</t>
  </si>
  <si>
    <t>1810010015</t>
  </si>
  <si>
    <t>Đặng Công</t>
  </si>
  <si>
    <t>1810010001</t>
  </si>
  <si>
    <t>Văn Quang</t>
  </si>
  <si>
    <t>1810010003</t>
  </si>
  <si>
    <t>Nguyễn Quang Hoàng</t>
  </si>
  <si>
    <t>1810010041</t>
  </si>
  <si>
    <t>1810010014</t>
  </si>
  <si>
    <t xml:space="preserve">Nguyễn Hoàng Trung </t>
  </si>
  <si>
    <t>1810010031</t>
  </si>
  <si>
    <t>1810010035</t>
  </si>
  <si>
    <t>1810010020</t>
  </si>
  <si>
    <t>Thái Dũng</t>
  </si>
  <si>
    <t>1810010006</t>
  </si>
  <si>
    <t>1810010033</t>
  </si>
  <si>
    <t xml:space="preserve">Trần Thanh </t>
  </si>
  <si>
    <t>1810010019</t>
  </si>
  <si>
    <t>1810010028</t>
  </si>
  <si>
    <t>1810010030</t>
  </si>
  <si>
    <t>1810010025</t>
  </si>
  <si>
    <t>1810010032</t>
  </si>
  <si>
    <t>Trương Ngọc</t>
  </si>
  <si>
    <t xml:space="preserve">LỚP: CKCT18.2 </t>
  </si>
  <si>
    <t>Lư Quốc</t>
  </si>
  <si>
    <t>1810010049</t>
  </si>
  <si>
    <t>1810010048</t>
  </si>
  <si>
    <t>1810010083</t>
  </si>
  <si>
    <t>Nguyễn Hoàng Trung</t>
  </si>
  <si>
    <t>1810010086</t>
  </si>
  <si>
    <t>1810140017</t>
  </si>
  <si>
    <t>1810010052</t>
  </si>
  <si>
    <t>1810010084</t>
  </si>
  <si>
    <t xml:space="preserve">Dương Nguyễn Trọng </t>
  </si>
  <si>
    <t>1810010002</t>
  </si>
  <si>
    <t>Lê Xuân</t>
  </si>
  <si>
    <t>1810010027</t>
  </si>
  <si>
    <t>Hà Minh</t>
  </si>
  <si>
    <t>1810010017</t>
  </si>
  <si>
    <t>1810010024</t>
  </si>
  <si>
    <t>Lê Nhựt</t>
  </si>
  <si>
    <t>Dương Văn</t>
  </si>
  <si>
    <t>1810010005</t>
  </si>
  <si>
    <t>1810010085</t>
  </si>
  <si>
    <t xml:space="preserve">Hồ Công </t>
  </si>
  <si>
    <t>1810010011</t>
  </si>
  <si>
    <t>Nguyễn Vũ</t>
  </si>
  <si>
    <t>1810010060</t>
  </si>
  <si>
    <t>Phạm Tuấn</t>
  </si>
  <si>
    <t>1810010036</t>
  </si>
  <si>
    <t>Huỳnh Lý Chấn</t>
  </si>
  <si>
    <t>Thiên</t>
  </si>
  <si>
    <t>1810010009</t>
  </si>
  <si>
    <t>Trần Tăng</t>
  </si>
  <si>
    <t>Thuần</t>
  </si>
  <si>
    <t>1810010022</t>
  </si>
  <si>
    <t>1810010016</t>
  </si>
  <si>
    <t>1810010050</t>
  </si>
  <si>
    <t>Đinh Tiến</t>
  </si>
  <si>
    <t>1810010054</t>
  </si>
  <si>
    <t>Ngô Cao Thanh</t>
  </si>
  <si>
    <t>1810010055</t>
  </si>
  <si>
    <t>1810010051</t>
  </si>
  <si>
    <t>1810010046</t>
  </si>
  <si>
    <t>1810010071</t>
  </si>
  <si>
    <t>Đỗ Tấn</t>
  </si>
  <si>
    <t>1810010069</t>
  </si>
  <si>
    <t>Nguyễn Huỳnh</t>
  </si>
  <si>
    <t>1810010066</t>
  </si>
  <si>
    <t>Hạnh</t>
  </si>
  <si>
    <t>1810010078</t>
  </si>
  <si>
    <t>Dương Công</t>
  </si>
  <si>
    <t>1810010070</t>
  </si>
  <si>
    <t>Nguyễn Nhất</t>
  </si>
  <si>
    <t>1810010045</t>
  </si>
  <si>
    <t>1810010080</t>
  </si>
  <si>
    <t>Đỗ Văn</t>
  </si>
  <si>
    <t>1810010072</t>
  </si>
  <si>
    <t>Lý Thanh</t>
  </si>
  <si>
    <t>Liêm</t>
  </si>
  <si>
    <t>1810010044</t>
  </si>
  <si>
    <t>Nguyễn Phương</t>
  </si>
  <si>
    <t>1810010068</t>
  </si>
  <si>
    <t>Nguyễn Hoàng Vũ</t>
  </si>
  <si>
    <t>Lê Tấn</t>
  </si>
  <si>
    <t>1810040019</t>
  </si>
  <si>
    <t>1810010074</t>
  </si>
  <si>
    <t>Võ Thái</t>
  </si>
  <si>
    <t>1810010064</t>
  </si>
  <si>
    <t>Trần Ngọc</t>
  </si>
  <si>
    <t>1810010077</t>
  </si>
  <si>
    <t>1810010075</t>
  </si>
  <si>
    <t>Nguyễn Thế</t>
  </si>
  <si>
    <t>1810010058</t>
  </si>
  <si>
    <t>Võ Thanh</t>
  </si>
  <si>
    <t xml:space="preserve">LỚP: CKĐL 18.1 </t>
  </si>
  <si>
    <t>1810020006</t>
  </si>
  <si>
    <t>Chống Ngọc</t>
  </si>
  <si>
    <t>1810020011</t>
  </si>
  <si>
    <t>Hồ Văn Quốc</t>
  </si>
  <si>
    <t>1810020020</t>
  </si>
  <si>
    <t>Dương Chí</t>
  </si>
  <si>
    <t>1810020001</t>
  </si>
  <si>
    <t>1810020007</t>
  </si>
  <si>
    <t>1810020004</t>
  </si>
  <si>
    <t>1810020024</t>
  </si>
  <si>
    <t>Nguyễn Võ Anh</t>
  </si>
  <si>
    <t>1810020012</t>
  </si>
  <si>
    <t>1810020021</t>
  </si>
  <si>
    <t>Nguyễn Dũng Anh</t>
  </si>
  <si>
    <t>1810020017</t>
  </si>
  <si>
    <t xml:space="preserve">Nguyễn Hữu </t>
  </si>
  <si>
    <t>1810020025</t>
  </si>
  <si>
    <t>Nguyễn Ưng Hoàng</t>
  </si>
  <si>
    <t>1810020003</t>
  </si>
  <si>
    <t>1810020034</t>
  </si>
  <si>
    <t>Lê Duy Thanh</t>
  </si>
  <si>
    <t>1810020033</t>
  </si>
  <si>
    <t>1810020016</t>
  </si>
  <si>
    <t>1810020029</t>
  </si>
  <si>
    <t>1810020005</t>
  </si>
  <si>
    <t>1810020023</t>
  </si>
  <si>
    <t xml:space="preserve">LỚP: CKĐL 18.2 </t>
  </si>
  <si>
    <t>Trương Đình Hoài</t>
  </si>
  <si>
    <t>Võ Ngọc Trường</t>
  </si>
  <si>
    <t>Huỳnh Quốc</t>
  </si>
  <si>
    <t>Nguyễn Bá Tuấn</t>
  </si>
  <si>
    <t>Nguyễn Tống Thiên</t>
  </si>
  <si>
    <t>Hồ Quốc</t>
  </si>
  <si>
    <t>Nguyễn Đình</t>
  </si>
  <si>
    <t>Phan Chí</t>
  </si>
  <si>
    <t>Nguyễn Tiến</t>
  </si>
  <si>
    <t>Trần Trường</t>
  </si>
  <si>
    <t>Lâm Thành</t>
  </si>
  <si>
    <t>Phạm Nguyễn Ngọc</t>
  </si>
  <si>
    <t xml:space="preserve">LỚP: CKĐL 18.3 </t>
  </si>
  <si>
    <t>1810020080</t>
  </si>
  <si>
    <t>Trần Khánh</t>
  </si>
  <si>
    <t>Băng</t>
  </si>
  <si>
    <t>1810030025</t>
  </si>
  <si>
    <t>Huỳnh Ngọc</t>
  </si>
  <si>
    <t>1810030015</t>
  </si>
  <si>
    <t>1810030020</t>
  </si>
  <si>
    <t>1810030026</t>
  </si>
  <si>
    <t>Lê Trung</t>
  </si>
  <si>
    <t>1810030003</t>
  </si>
  <si>
    <t>Lý Quốc</t>
  </si>
  <si>
    <t>1810030002</t>
  </si>
  <si>
    <t>Võ Mạnh</t>
  </si>
  <si>
    <t>1810030021</t>
  </si>
  <si>
    <t>1810020079</t>
  </si>
  <si>
    <t>1810020073</t>
  </si>
  <si>
    <t>1810030010</t>
  </si>
  <si>
    <t>Khuya</t>
  </si>
  <si>
    <t>1810030017</t>
  </si>
  <si>
    <t>1810030008</t>
  </si>
  <si>
    <t>Phạm Thành</t>
  </si>
  <si>
    <t>1810030014</t>
  </si>
  <si>
    <t>Lê Hoài</t>
  </si>
  <si>
    <t>Ngữ</t>
  </si>
  <si>
    <t>1810020078</t>
  </si>
  <si>
    <t>Thái Tấn</t>
  </si>
  <si>
    <t>1810020075</t>
  </si>
  <si>
    <t>1810030016</t>
  </si>
  <si>
    <t>1810030018</t>
  </si>
  <si>
    <t>Phùng Đức</t>
  </si>
  <si>
    <t>1810030012</t>
  </si>
  <si>
    <t>Nguyễn Hoàng Anh</t>
  </si>
  <si>
    <t>1810020077</t>
  </si>
  <si>
    <t>1810030011</t>
  </si>
  <si>
    <t>Nguyễn Bảo</t>
  </si>
  <si>
    <t>1810150024</t>
  </si>
  <si>
    <t xml:space="preserve">Lưu Nguyễn Anh </t>
  </si>
  <si>
    <t>1810020088</t>
  </si>
  <si>
    <t>Đỗ Quốc</t>
  </si>
  <si>
    <t>1810030032</t>
  </si>
  <si>
    <t>1810020085</t>
  </si>
  <si>
    <t>1810150025</t>
  </si>
  <si>
    <t>1810030035</t>
  </si>
  <si>
    <t>Lê Thành</t>
  </si>
  <si>
    <t>1810030047</t>
  </si>
  <si>
    <t>Lâm Nhật</t>
  </si>
  <si>
    <t>1810150027</t>
  </si>
  <si>
    <t>Phạm Ngọc</t>
  </si>
  <si>
    <t>Thạch</t>
  </si>
  <si>
    <t>1810030048</t>
  </si>
  <si>
    <t xml:space="preserve">Bùi Lâm Quốc </t>
  </si>
  <si>
    <t>1810030029</t>
  </si>
  <si>
    <t>1810030036</t>
  </si>
  <si>
    <t>1810030031</t>
  </si>
  <si>
    <t>1810030034</t>
  </si>
  <si>
    <t>Trần Hoàn</t>
  </si>
  <si>
    <t>Nguyễn Kiều Tuấn</t>
  </si>
  <si>
    <t>Dương Đình Minh</t>
  </si>
  <si>
    <t>1810020083</t>
  </si>
  <si>
    <t>Nguyễn Hoàng Đăng</t>
  </si>
  <si>
    <t>1810150032</t>
  </si>
  <si>
    <t>Chế Thanh</t>
  </si>
  <si>
    <t>1810020045</t>
  </si>
  <si>
    <t>1810020039</t>
  </si>
  <si>
    <t>1810020060</t>
  </si>
  <si>
    <t>1810020051</t>
  </si>
  <si>
    <t>1810020063</t>
  </si>
  <si>
    <t>1810020044</t>
  </si>
  <si>
    <t>1810020053</t>
  </si>
  <si>
    <t>1810020050</t>
  </si>
  <si>
    <t>1810020056</t>
  </si>
  <si>
    <t>1810020047</t>
  </si>
  <si>
    <t>1810020046</t>
  </si>
  <si>
    <t>1810020062</t>
  </si>
  <si>
    <t>1810020067</t>
  </si>
  <si>
    <t>1810020055</t>
  </si>
  <si>
    <t>1810020061</t>
  </si>
  <si>
    <t>1810020048</t>
  </si>
  <si>
    <t>1810020040</t>
  </si>
  <si>
    <t>1810020069</t>
  </si>
  <si>
    <t>1810020054</t>
  </si>
  <si>
    <t>1810020042</t>
  </si>
  <si>
    <t>1810020065</t>
  </si>
  <si>
    <t>1810020052</t>
  </si>
  <si>
    <t>1810020059</t>
  </si>
  <si>
    <t>Lưu Hoàng Nhựt</t>
  </si>
  <si>
    <t>Huỳnh Lê Ngọc</t>
  </si>
  <si>
    <t>Đặng Yến Phương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</si>
  <si>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</si>
  <si>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</si>
  <si>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</si>
  <si>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</si>
  <si>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</si>
  <si>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</si>
  <si>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LỚP: CKĐL 19.5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</si>
  <si>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</si>
  <si>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</si>
  <si>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</si>
  <si>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</si>
  <si>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</si>
  <si>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</si>
  <si>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</si>
  <si>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</si>
  <si>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1910010024</t>
  </si>
  <si>
    <t xml:space="preserve">Nguyễn Ngọc </t>
  </si>
  <si>
    <t>1910010017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</si>
  <si>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</si>
  <si>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</si>
  <si>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</si>
  <si>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</si>
  <si>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</si>
  <si>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</si>
  <si>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</si>
  <si>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</si>
  <si>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</si>
  <si>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</si>
  <si>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</si>
  <si>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</si>
  <si>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</si>
  <si>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</si>
  <si>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</si>
  <si>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</si>
  <si>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</si>
  <si>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</si>
  <si>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</si>
  <si>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</si>
  <si>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</si>
  <si>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</si>
  <si>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</si>
  <si>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1910010060</t>
  </si>
  <si>
    <t xml:space="preserve">Hồ Ngọc </t>
  </si>
  <si>
    <t>Tâm</t>
  </si>
  <si>
    <t>1910010003</t>
  </si>
  <si>
    <t xml:space="preserve">Võ Thành </t>
  </si>
  <si>
    <t>1910190001</t>
  </si>
  <si>
    <t>Ngô Nhật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</si>
  <si>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</si>
  <si>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</si>
  <si>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</si>
  <si>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</si>
  <si>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</si>
  <si>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</si>
  <si>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</si>
  <si>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</si>
  <si>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</si>
  <si>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</si>
  <si>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</si>
  <si>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</si>
  <si>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</si>
  <si>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</si>
  <si>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</si>
  <si>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</si>
  <si>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</si>
  <si>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</si>
  <si>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</si>
  <si>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</si>
  <si>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1910020027</t>
  </si>
  <si>
    <t>Phan Thiên</t>
  </si>
  <si>
    <t>Ân</t>
  </si>
  <si>
    <t>1910010009</t>
  </si>
  <si>
    <t>Lưu Gia</t>
  </si>
  <si>
    <t>1910170001</t>
  </si>
  <si>
    <t>1910020019</t>
  </si>
  <si>
    <t>Dương Tấn</t>
  </si>
  <si>
    <t>1910020012</t>
  </si>
  <si>
    <t>1910020151</t>
  </si>
  <si>
    <t>Võ Hồng</t>
  </si>
  <si>
    <t>1910020016</t>
  </si>
  <si>
    <t>Đoàn Thanh</t>
  </si>
  <si>
    <t>Hiền</t>
  </si>
  <si>
    <t>1910020004</t>
  </si>
  <si>
    <t>Kiều Tấn</t>
  </si>
  <si>
    <t>1910020149</t>
  </si>
  <si>
    <t>1910020150</t>
  </si>
  <si>
    <t>Nguyễn Ngô Gia</t>
  </si>
  <si>
    <t>1910020014</t>
  </si>
  <si>
    <t>Lê Minh</t>
  </si>
  <si>
    <t>1910020025</t>
  </si>
  <si>
    <t xml:space="preserve">Nguyễn Nhật </t>
  </si>
  <si>
    <t xml:space="preserve">Huy </t>
  </si>
  <si>
    <t>1910010038</t>
  </si>
  <si>
    <t>1910020007</t>
  </si>
  <si>
    <t>Dương Anh</t>
  </si>
  <si>
    <t>1910020130</t>
  </si>
  <si>
    <t>Văn Tấn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</si>
  <si>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</si>
  <si>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</si>
  <si>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</si>
  <si>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</si>
  <si>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</si>
  <si>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</si>
  <si>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</si>
  <si>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</si>
  <si>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</si>
  <si>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</si>
  <si>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</si>
  <si>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</si>
  <si>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</si>
  <si>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1910020028</t>
  </si>
  <si>
    <t xml:space="preserve">Nguyễn Thanh </t>
  </si>
  <si>
    <t>Phụng</t>
  </si>
  <si>
    <t>1910020011</t>
  </si>
  <si>
    <t>Quân</t>
  </si>
  <si>
    <t>1910020008</t>
  </si>
  <si>
    <t>Huỳnh Thanh</t>
  </si>
  <si>
    <t>1910020017</t>
  </si>
  <si>
    <t>Trần Nhựt</t>
  </si>
  <si>
    <t>1910090080</t>
  </si>
  <si>
    <t>Ngô Minh</t>
  </si>
  <si>
    <t>Phạm Đức</t>
  </si>
  <si>
    <t>1910020029</t>
  </si>
  <si>
    <t>Dương Nguyễn Minh</t>
  </si>
  <si>
    <t>Tiến</t>
  </si>
  <si>
    <t>1910020013</t>
  </si>
  <si>
    <t>Phan Anh</t>
  </si>
  <si>
    <t>Tú</t>
  </si>
  <si>
    <t>1910020021</t>
  </si>
  <si>
    <t>1910020053</t>
  </si>
  <si>
    <t>Dương Huỳnh Trí</t>
  </si>
  <si>
    <t>1910020050</t>
  </si>
  <si>
    <t xml:space="preserve">Phan Văn </t>
  </si>
  <si>
    <t xml:space="preserve">Bình </t>
  </si>
  <si>
    <t>1910020026</t>
  </si>
  <si>
    <t>1910020146</t>
  </si>
  <si>
    <t>1910020134</t>
  </si>
  <si>
    <t>1910020122</t>
  </si>
  <si>
    <t>Hà Vũ Trường</t>
  </si>
  <si>
    <t>1910020032</t>
  </si>
  <si>
    <t>1910020042</t>
  </si>
  <si>
    <t>Đặng Phúc</t>
  </si>
  <si>
    <t>Hào</t>
  </si>
  <si>
    <t>1910020061</t>
  </si>
  <si>
    <t>Bùi Trần Công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</si>
  <si>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</si>
  <si>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</si>
  <si>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</si>
  <si>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</si>
  <si>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</si>
  <si>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</si>
  <si>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</si>
  <si>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1910080031</t>
  </si>
  <si>
    <t>1910020086</t>
  </si>
  <si>
    <t>Trần Phước</t>
  </si>
  <si>
    <t>1910020045</t>
  </si>
  <si>
    <t>Hồ Thanh</t>
  </si>
  <si>
    <t>1910020033</t>
  </si>
  <si>
    <t>Nguyễn Dương Hoàng Hồng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</si>
  <si>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</si>
  <si>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</si>
  <si>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</si>
  <si>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</si>
  <si>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</si>
  <si>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</si>
  <si>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</si>
  <si>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</si>
  <si>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</si>
  <si>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</si>
  <si>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</si>
  <si>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</si>
  <si>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</si>
  <si>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1910020138</t>
  </si>
  <si>
    <t>Thật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</si>
  <si>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</si>
  <si>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</si>
  <si>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</si>
  <si>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</si>
  <si>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</si>
  <si>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</si>
  <si>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</si>
  <si>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</si>
  <si>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</si>
  <si>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 xml:space="preserve">Nguyễn Phạm Lam 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</si>
  <si>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</si>
  <si>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</si>
  <si>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</si>
  <si>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</si>
  <si>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</si>
  <si>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</si>
  <si>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</si>
  <si>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</si>
  <si>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</si>
  <si>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</si>
  <si>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1910020075</t>
  </si>
  <si>
    <t>1910020063</t>
  </si>
  <si>
    <t xml:space="preserve">Lê Hồng </t>
  </si>
  <si>
    <t>1910020089</t>
  </si>
  <si>
    <t xml:space="preserve">Lê Minh </t>
  </si>
  <si>
    <t>1910020068</t>
  </si>
  <si>
    <t xml:space="preserve">Lê Trung </t>
  </si>
  <si>
    <t xml:space="preserve">Hiếu </t>
  </si>
  <si>
    <t>1910020090</t>
  </si>
  <si>
    <t>1910020062</t>
  </si>
  <si>
    <t xml:space="preserve">Bùi Lâm </t>
  </si>
  <si>
    <t>1910020142</t>
  </si>
  <si>
    <t>Huỳnh Hải</t>
  </si>
  <si>
    <t>1910020128</t>
  </si>
  <si>
    <t>Cao Thành</t>
  </si>
  <si>
    <t>1910020067</t>
  </si>
  <si>
    <t>Vương Trọng</t>
  </si>
  <si>
    <t>1910020133</t>
  </si>
  <si>
    <t>1910020132</t>
  </si>
  <si>
    <t>Nguyễn Khang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</si>
  <si>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</si>
  <si>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</si>
  <si>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</si>
  <si>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</si>
  <si>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</si>
  <si>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</si>
  <si>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1910020126</t>
  </si>
  <si>
    <t>1910020123</t>
  </si>
  <si>
    <t>1910020064</t>
  </si>
  <si>
    <t>1910020157</t>
  </si>
  <si>
    <t>Nguyễn Hồng</t>
  </si>
  <si>
    <t>1910020037</t>
  </si>
  <si>
    <t>Lê Kim</t>
  </si>
  <si>
    <t>1910020080</t>
  </si>
  <si>
    <t>Đỗ Quang</t>
  </si>
  <si>
    <t>1910020084</t>
  </si>
  <si>
    <t xml:space="preserve">Sĩ </t>
  </si>
  <si>
    <t>1910020129</t>
  </si>
  <si>
    <t>Võ Tấn</t>
  </si>
  <si>
    <t>1910020135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</si>
  <si>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</si>
  <si>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</si>
  <si>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</si>
  <si>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</si>
  <si>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</si>
  <si>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</si>
  <si>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</si>
  <si>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1910020065</t>
  </si>
  <si>
    <t xml:space="preserve">Phạm Hoàng </t>
  </si>
  <si>
    <t>1910020113</t>
  </si>
  <si>
    <t>Nguyễn Tiết Phát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</si>
  <si>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</si>
  <si>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</si>
  <si>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</si>
  <si>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</si>
  <si>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</si>
  <si>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</si>
  <si>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</si>
  <si>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</si>
  <si>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</si>
  <si>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1910020161</t>
  </si>
  <si>
    <t xml:space="preserve">Đỗ Nhựt </t>
  </si>
  <si>
    <t>1910020141</t>
  </si>
  <si>
    <t>Trần Huy</t>
  </si>
  <si>
    <t>1910020148</t>
  </si>
  <si>
    <t>Đinh Văn</t>
  </si>
  <si>
    <t>1910020144</t>
  </si>
  <si>
    <t>Lê Đức</t>
  </si>
  <si>
    <t>1910020145</t>
  </si>
  <si>
    <t>1910020147</t>
  </si>
  <si>
    <t>1910020136</t>
  </si>
  <si>
    <t>1910020102</t>
  </si>
  <si>
    <t>Nguyễn Chí</t>
  </si>
  <si>
    <t>1910020163</t>
  </si>
  <si>
    <t>Văn Công</t>
  </si>
  <si>
    <t>1910020116</t>
  </si>
  <si>
    <t xml:space="preserve">Giang Chí </t>
  </si>
  <si>
    <t>1910020093</t>
  </si>
  <si>
    <t xml:space="preserve">Lê Ngọc </t>
  </si>
  <si>
    <t>1910020106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</si>
  <si>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</si>
  <si>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</si>
  <si>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</si>
  <si>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</si>
  <si>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</si>
  <si>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1910020114</t>
  </si>
  <si>
    <t xml:space="preserve">Quách Đỗ Ngọc Duy 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</si>
  <si>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</si>
  <si>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</si>
  <si>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</si>
  <si>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</si>
  <si>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</si>
  <si>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</si>
  <si>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</si>
  <si>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</si>
  <si>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</si>
  <si>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</si>
  <si>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</si>
  <si>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</si>
  <si>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</si>
  <si>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</si>
  <si>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</si>
  <si>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</si>
  <si>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</si>
  <si>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</si>
  <si>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1910020003</t>
  </si>
  <si>
    <t>Võ Tiểu</t>
  </si>
  <si>
    <t>1910020101</t>
  </si>
  <si>
    <t>Ngô Chí</t>
  </si>
  <si>
    <t>1910020118</t>
  </si>
  <si>
    <t>1910020005</t>
  </si>
  <si>
    <t>1910020069</t>
  </si>
  <si>
    <t>1910020073</t>
  </si>
  <si>
    <t>Vũ Chí</t>
  </si>
  <si>
    <t>1910020119</t>
  </si>
  <si>
    <t>Hứa Phước</t>
  </si>
  <si>
    <t>1910020020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</si>
  <si>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</si>
  <si>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</si>
  <si>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</si>
  <si>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</si>
  <si>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</si>
  <si>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</si>
  <si>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</si>
  <si>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</si>
  <si>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</si>
  <si>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</si>
  <si>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</si>
  <si>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</si>
  <si>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</si>
  <si>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</si>
  <si>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</si>
  <si>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1910020117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</si>
  <si>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</si>
  <si>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</si>
  <si>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</si>
  <si>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</si>
  <si>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</si>
  <si>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</si>
  <si>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</si>
  <si>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</si>
  <si>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</si>
  <si>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</si>
  <si>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</si>
  <si>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</si>
  <si>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</si>
  <si>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</si>
  <si>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</si>
  <si>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</si>
  <si>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</si>
  <si>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</si>
  <si>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</si>
  <si>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</si>
  <si>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</si>
  <si>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</si>
  <si>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1910010068</t>
  </si>
  <si>
    <t xml:space="preserve">Huỳnh Ngọc Thiên </t>
  </si>
  <si>
    <t>Trúc</t>
  </si>
  <si>
    <t>1910020168</t>
  </si>
  <si>
    <t xml:space="preserve">Nguyễn Bùi Tấn </t>
  </si>
  <si>
    <t>1910020167</t>
  </si>
  <si>
    <t>1910020164</t>
  </si>
  <si>
    <t>1910020166</t>
  </si>
  <si>
    <t>Danh Văn Kỳ</t>
  </si>
  <si>
    <t>1910020165</t>
  </si>
  <si>
    <t>Bùi Trung</t>
  </si>
  <si>
    <t xml:space="preserve">Nguyễn Ngọc Thanh </t>
  </si>
  <si>
    <t>Nguyễn Lê Anh</t>
  </si>
  <si>
    <t>Ngô Long Tuấn</t>
  </si>
  <si>
    <t xml:space="preserve">Dương Tuấn </t>
  </si>
  <si>
    <t>Tháng  12   Năm học 2019  -  2020</t>
  </si>
  <si>
    <t>Đạt(2004)</t>
  </si>
  <si>
    <t>1910010059</t>
  </si>
  <si>
    <t xml:space="preserve">Trần Phúc </t>
  </si>
  <si>
    <t>1910010041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</si>
  <si>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</si>
  <si>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</si>
  <si>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</si>
  <si>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</si>
  <si>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</si>
  <si>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</si>
  <si>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</si>
  <si>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</si>
  <si>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</si>
  <si>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</si>
  <si>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</si>
  <si>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</si>
  <si>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</si>
  <si>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1910010064</t>
  </si>
  <si>
    <t>1910010056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</si>
  <si>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</si>
  <si>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</si>
  <si>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</si>
  <si>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</si>
  <si>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</si>
  <si>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</si>
  <si>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</si>
  <si>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</si>
  <si>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</si>
  <si>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</si>
  <si>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</si>
  <si>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</si>
  <si>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</si>
  <si>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</si>
  <si>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</si>
  <si>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</si>
  <si>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</si>
  <si>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</si>
  <si>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</si>
  <si>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</si>
  <si>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</si>
  <si>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</si>
  <si>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</si>
  <si>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</si>
  <si>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1910010035</t>
  </si>
  <si>
    <t>Cao Hoàng</t>
  </si>
  <si>
    <t>1910010052</t>
  </si>
  <si>
    <t>Huỳnh Công</t>
  </si>
  <si>
    <t>1910010019</t>
  </si>
  <si>
    <t>1910020087</t>
  </si>
  <si>
    <t>Huỳnh Văn</t>
  </si>
  <si>
    <t>1910010053</t>
  </si>
  <si>
    <t xml:space="preserve">Đặng Thành </t>
  </si>
  <si>
    <t>1910010033</t>
  </si>
  <si>
    <t>Trần Nam</t>
  </si>
  <si>
    <t>1910010054</t>
  </si>
  <si>
    <t>Đặng Khải</t>
  </si>
  <si>
    <t xml:space="preserve">Văn </t>
  </si>
  <si>
    <t xml:space="preserve">Hoàng </t>
  </si>
  <si>
    <t>NL</t>
  </si>
  <si>
    <t>Tháng  01   Năm học 2019  -  2020</t>
  </si>
  <si>
    <t>Tháng  101  Năm học  2019  -  2020</t>
  </si>
  <si>
    <t>Nghỉ luôn</t>
  </si>
  <si>
    <t>Nghỉ luon</t>
  </si>
  <si>
    <t>V:0</t>
  </si>
  <si>
    <t>V;0</t>
  </si>
  <si>
    <t>1T1K</t>
  </si>
  <si>
    <t>2K</t>
  </si>
  <si>
    <t>VẮNG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</si>
</sst>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70">
    <font>
      <b/>
      <sz val="10"/>
      <name val="VNI-Times"/>
      <charset val="134"/>
    </font>
    <font>
      <sz val="11"/>
      <color theme="1"/>
      <name val="Arial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Times New Roman"/>
      <family val="1"/>
      <charset val="163"/>
      <scheme val="maj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  <charset val="163"/>
    </font>
    <font>
      <b/>
      <sz val="8"/>
      <color indexed="81"/>
      <name val="Tahoma"/>
      <family val="2"/>
      <charset val="163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164" fontId="26" fillId="0" borderId="0" applyFont="0" applyFill="0" applyBorder="0" applyAlignment="0" applyProtection="0"/>
    <xf numFmtId="0" fontId="1" fillId="0" borderId="0"/>
    <xf numFmtId="0" fontId="52" fillId="0" borderId="0"/>
    <xf numFmtId="165" fontId="26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0" xfId="0" applyFont="1" applyFill="1" applyAlignment="1">
      <alignment horizontal="center" vertical="center"/>
    </xf>
    <xf numFmtId="0" fontId="56" fillId="26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2" fillId="26" borderId="21" xfId="0" applyNumberFormat="1" applyFont="1" applyFill="1" applyBorder="1" applyAlignment="1" applyProtection="1">
      <alignment horizontal="center" vertical="center" wrapText="1"/>
    </xf>
    <xf numFmtId="0" fontId="2" fillId="26" borderId="18" xfId="0" applyNumberFormat="1" applyFont="1" applyFill="1" applyBorder="1" applyAlignment="1" applyProtection="1">
      <alignment horizontal="left" vertical="center" wrapText="1"/>
    </xf>
    <xf numFmtId="0" fontId="2" fillId="26" borderId="19" xfId="0" applyNumberFormat="1" applyFont="1" applyFill="1" applyBorder="1" applyAlignment="1" applyProtection="1">
      <alignment horizontal="left" vertical="center" wrapText="1"/>
    </xf>
    <xf numFmtId="0" fontId="2" fillId="26" borderId="18" xfId="0" applyNumberFormat="1" applyFont="1" applyFill="1" applyBorder="1" applyAlignment="1" applyProtection="1">
      <alignment horizontal="center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8" fillId="26" borderId="19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61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 wrapText="1"/>
    </xf>
    <xf numFmtId="0" fontId="58" fillId="0" borderId="17" xfId="0" applyFont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56" fillId="0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omma [0] 2" xfId="2101"/>
    <cellStyle name="Comma [0] 2 2" xfId="2104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9"/>
  <sheetViews>
    <sheetView topLeftCell="A7" zoomScale="55" zoomScaleNormal="55" workbookViewId="0">
      <selection activeCell="T23" sqref="T23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79" t="s">
        <v>1</v>
      </c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</row>
    <row r="2" spans="1:41" ht="22.5" customHeight="1">
      <c r="A2" s="179" t="s">
        <v>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 t="s">
        <v>3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179" t="s">
        <v>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180" t="s">
        <v>118</v>
      </c>
      <c r="AG6" s="180"/>
      <c r="AH6" s="180"/>
      <c r="AI6" s="180"/>
      <c r="AJ6" s="180"/>
      <c r="AK6" s="180"/>
      <c r="AL6" s="64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63" t="s">
        <v>5</v>
      </c>
      <c r="B8" s="61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63">
        <v>1</v>
      </c>
      <c r="B9" s="94" t="s">
        <v>119</v>
      </c>
      <c r="C9" s="95" t="s">
        <v>120</v>
      </c>
      <c r="D9" s="96" t="s">
        <v>68</v>
      </c>
      <c r="E9" s="88"/>
      <c r="F9" s="10"/>
      <c r="G9" s="10"/>
      <c r="H9" s="10" t="s">
        <v>10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63">
        <f>COUNTIF(E9:AI9,"K")+2*COUNTIF(E9:AI9,"2K")+COUNTIF(E9:AI9,"TK")+COUNTIF(E9:AI9,"KT")</f>
        <v>0</v>
      </c>
      <c r="AK9" s="63">
        <f t="shared" ref="AK9:AK33" si="0">COUNTIF(E9:AI9,"P")+2*COUNTIF(F9:AJ9,"2P")</f>
        <v>0</v>
      </c>
      <c r="AL9" s="63">
        <f t="shared" ref="AL9:AL33" si="1">COUNTIF(E9:AI9,"T")+2*COUNTIF(E9:AI9,"2T")+COUNTIF(E9:AI9,"TK")+COUNTIF(E9:AI9,"KT")</f>
        <v>1</v>
      </c>
      <c r="AM9" s="53"/>
      <c r="AN9" s="54"/>
      <c r="AO9" s="62"/>
    </row>
    <row r="10" spans="1:41" s="52" customFormat="1" ht="30" customHeight="1">
      <c r="A10" s="63">
        <v>2</v>
      </c>
      <c r="B10" s="94" t="s">
        <v>121</v>
      </c>
      <c r="C10" s="95" t="s">
        <v>74</v>
      </c>
      <c r="D10" s="96" t="s">
        <v>50</v>
      </c>
      <c r="E10" s="88"/>
      <c r="F10" s="10" t="s">
        <v>10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63">
        <f t="shared" ref="AJ10:AJ33" si="2">COUNTIF(E10:AI10,"K")+2*COUNTIF(E10:AI10,"2K")+COUNTIF(E10:AI10,"TK")+COUNTIF(E10:AI10,"KT")</f>
        <v>0</v>
      </c>
      <c r="AK10" s="63">
        <f t="shared" si="0"/>
        <v>0</v>
      </c>
      <c r="AL10" s="63">
        <f t="shared" si="1"/>
        <v>1</v>
      </c>
      <c r="AM10" s="62"/>
      <c r="AN10" s="62"/>
      <c r="AO10" s="62"/>
    </row>
    <row r="11" spans="1:41" s="52" customFormat="1" ht="30" customHeight="1">
      <c r="A11" s="63">
        <v>3</v>
      </c>
      <c r="B11" s="94" t="s">
        <v>122</v>
      </c>
      <c r="C11" s="95" t="s">
        <v>123</v>
      </c>
      <c r="D11" s="96" t="s">
        <v>51</v>
      </c>
      <c r="E11" s="88"/>
      <c r="F11" s="117"/>
      <c r="G11" s="117" t="s">
        <v>9</v>
      </c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0"/>
      <c r="AF11" s="10"/>
      <c r="AG11" s="10"/>
      <c r="AH11" s="10"/>
      <c r="AI11" s="10"/>
      <c r="AJ11" s="63">
        <f t="shared" si="2"/>
        <v>0</v>
      </c>
      <c r="AK11" s="63">
        <f t="shared" si="0"/>
        <v>1</v>
      </c>
      <c r="AL11" s="63">
        <f t="shared" si="1"/>
        <v>0</v>
      </c>
      <c r="AM11" s="62"/>
      <c r="AN11" s="62"/>
      <c r="AO11" s="62"/>
    </row>
    <row r="12" spans="1:41" s="77" customFormat="1" ht="30" customHeight="1">
      <c r="A12" s="75">
        <v>4</v>
      </c>
      <c r="B12" s="97" t="s">
        <v>124</v>
      </c>
      <c r="C12" s="98" t="s">
        <v>85</v>
      </c>
      <c r="D12" s="96" t="s">
        <v>51</v>
      </c>
      <c r="E12" s="8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6"/>
      <c r="AN12" s="76"/>
      <c r="AO12" s="76"/>
    </row>
    <row r="13" spans="1:41" s="52" customFormat="1" ht="30" customHeight="1">
      <c r="A13" s="63">
        <v>5</v>
      </c>
      <c r="B13" s="94" t="s">
        <v>125</v>
      </c>
      <c r="C13" s="95" t="s">
        <v>77</v>
      </c>
      <c r="D13" s="96" t="s">
        <v>75</v>
      </c>
      <c r="E13" s="88"/>
      <c r="F13" s="10" t="s">
        <v>8</v>
      </c>
      <c r="G13" s="10"/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63">
        <f t="shared" si="2"/>
        <v>2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2" customFormat="1" ht="30" customHeight="1">
      <c r="A14" s="63">
        <v>6</v>
      </c>
      <c r="B14" s="97" t="s">
        <v>126</v>
      </c>
      <c r="C14" s="98" t="s">
        <v>127</v>
      </c>
      <c r="D14" s="96" t="s">
        <v>11</v>
      </c>
      <c r="E14" s="8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63">
        <f t="shared" si="2"/>
        <v>0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2" customFormat="1" ht="30" customHeight="1">
      <c r="A15" s="63">
        <v>7</v>
      </c>
      <c r="B15" s="94" t="s">
        <v>128</v>
      </c>
      <c r="C15" s="95" t="s">
        <v>93</v>
      </c>
      <c r="D15" s="96" t="s">
        <v>69</v>
      </c>
      <c r="E15" s="88"/>
      <c r="F15" s="10" t="s">
        <v>10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63">
        <f t="shared" si="2"/>
        <v>0</v>
      </c>
      <c r="AK15" s="63">
        <f t="shared" si="0"/>
        <v>0</v>
      </c>
      <c r="AL15" s="63">
        <f t="shared" si="1"/>
        <v>1</v>
      </c>
      <c r="AM15" s="62"/>
      <c r="AN15" s="62"/>
      <c r="AO15" s="62"/>
    </row>
    <row r="16" spans="1:41" s="52" customFormat="1" ht="30" customHeight="1">
      <c r="A16" s="63">
        <v>8</v>
      </c>
      <c r="B16" s="94" t="s">
        <v>129</v>
      </c>
      <c r="C16" s="95" t="s">
        <v>130</v>
      </c>
      <c r="D16" s="96" t="s">
        <v>13</v>
      </c>
      <c r="E16" s="8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2" customFormat="1" ht="30" customHeight="1">
      <c r="A17" s="63">
        <v>9</v>
      </c>
      <c r="B17" s="94" t="s">
        <v>131</v>
      </c>
      <c r="C17" s="95" t="s">
        <v>132</v>
      </c>
      <c r="D17" s="96" t="s">
        <v>53</v>
      </c>
      <c r="E17" s="8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2" customFormat="1" ht="30" customHeight="1">
      <c r="A18" s="63">
        <v>10</v>
      </c>
      <c r="B18" s="94" t="s">
        <v>133</v>
      </c>
      <c r="C18" s="95" t="s">
        <v>134</v>
      </c>
      <c r="D18" s="96" t="s">
        <v>53</v>
      </c>
      <c r="E18" s="46"/>
      <c r="F18" s="117" t="s">
        <v>8</v>
      </c>
      <c r="G18" s="117" t="s">
        <v>8</v>
      </c>
      <c r="H18" s="117" t="s">
        <v>885</v>
      </c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63">
        <f t="shared" si="2"/>
        <v>4</v>
      </c>
      <c r="AK18" s="63">
        <f t="shared" si="0"/>
        <v>0</v>
      </c>
      <c r="AL18" s="63">
        <f t="shared" si="1"/>
        <v>0</v>
      </c>
      <c r="AM18" s="62"/>
      <c r="AN18" s="62"/>
      <c r="AO18" s="62"/>
    </row>
    <row r="19" spans="1:41" s="52" customFormat="1" ht="30" customHeight="1">
      <c r="A19" s="165">
        <v>11</v>
      </c>
      <c r="B19" s="97" t="s">
        <v>135</v>
      </c>
      <c r="C19" s="98" t="s">
        <v>39</v>
      </c>
      <c r="D19" s="96" t="s">
        <v>136</v>
      </c>
      <c r="E19" s="8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52" customFormat="1" ht="30" customHeight="1">
      <c r="A20" s="63">
        <v>12</v>
      </c>
      <c r="B20" s="97" t="s">
        <v>137</v>
      </c>
      <c r="C20" s="98" t="s">
        <v>138</v>
      </c>
      <c r="D20" s="96" t="s">
        <v>139</v>
      </c>
      <c r="E20" s="8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63">
        <f t="shared" si="2"/>
        <v>0</v>
      </c>
      <c r="AK20" s="63">
        <f t="shared" si="0"/>
        <v>0</v>
      </c>
      <c r="AL20" s="63">
        <f t="shared" si="1"/>
        <v>0</v>
      </c>
      <c r="AM20" s="62"/>
      <c r="AN20" s="62"/>
      <c r="AO20" s="62"/>
    </row>
    <row r="21" spans="1:41" s="52" customFormat="1" ht="30" customHeight="1">
      <c r="A21" s="63">
        <v>13</v>
      </c>
      <c r="B21" s="97" t="s">
        <v>140</v>
      </c>
      <c r="C21" s="98" t="s">
        <v>141</v>
      </c>
      <c r="D21" s="96" t="s">
        <v>14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63">
        <f t="shared" si="2"/>
        <v>0</v>
      </c>
      <c r="AK21" s="63">
        <f t="shared" si="0"/>
        <v>0</v>
      </c>
      <c r="AL21" s="63">
        <f t="shared" si="1"/>
        <v>0</v>
      </c>
      <c r="AM21" s="62"/>
      <c r="AN21" s="62"/>
      <c r="AO21" s="62"/>
    </row>
    <row r="22" spans="1:41" s="52" customFormat="1" ht="30" customHeight="1">
      <c r="A22" s="63">
        <v>14</v>
      </c>
      <c r="B22" s="97" t="s">
        <v>142</v>
      </c>
      <c r="C22" s="98" t="s">
        <v>143</v>
      </c>
      <c r="D22" s="96" t="s">
        <v>83</v>
      </c>
      <c r="E22" s="88"/>
      <c r="F22" s="10" t="s">
        <v>9</v>
      </c>
      <c r="G22" s="117" t="s">
        <v>9</v>
      </c>
      <c r="H22" s="117" t="s">
        <v>885</v>
      </c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63">
        <f t="shared" si="2"/>
        <v>2</v>
      </c>
      <c r="AK22" s="63">
        <f t="shared" si="0"/>
        <v>2</v>
      </c>
      <c r="AL22" s="63">
        <f t="shared" si="1"/>
        <v>0</v>
      </c>
      <c r="AM22" s="184"/>
      <c r="AN22" s="185"/>
      <c r="AO22" s="62"/>
    </row>
    <row r="23" spans="1:41" s="52" customFormat="1" ht="30" customHeight="1">
      <c r="A23" s="63">
        <v>15</v>
      </c>
      <c r="B23" s="97" t="s">
        <v>144</v>
      </c>
      <c r="C23" s="98" t="s">
        <v>145</v>
      </c>
      <c r="D23" s="96" t="s">
        <v>48</v>
      </c>
      <c r="E23" s="88"/>
      <c r="F23" s="10" t="s">
        <v>10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63">
        <f t="shared" si="2"/>
        <v>0</v>
      </c>
      <c r="AK23" s="63">
        <f t="shared" si="0"/>
        <v>0</v>
      </c>
      <c r="AL23" s="63">
        <f t="shared" si="1"/>
        <v>1</v>
      </c>
      <c r="AM23" s="62"/>
      <c r="AN23" s="62"/>
      <c r="AO23" s="62"/>
    </row>
    <row r="24" spans="1:41" s="52" customFormat="1" ht="30" customHeight="1">
      <c r="A24" s="63">
        <v>16</v>
      </c>
      <c r="B24" s="94" t="s">
        <v>146</v>
      </c>
      <c r="C24" s="95" t="s">
        <v>147</v>
      </c>
      <c r="D24" s="96" t="s">
        <v>57</v>
      </c>
      <c r="E24" s="8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63">
        <f t="shared" si="2"/>
        <v>0</v>
      </c>
      <c r="AK24" s="63">
        <f t="shared" si="0"/>
        <v>0</v>
      </c>
      <c r="AL24" s="63">
        <f t="shared" si="1"/>
        <v>0</v>
      </c>
      <c r="AM24" s="62"/>
      <c r="AN24" s="62"/>
      <c r="AO24" s="62"/>
    </row>
    <row r="25" spans="1:41" s="52" customFormat="1" ht="30" customHeight="1">
      <c r="A25" s="63">
        <v>17</v>
      </c>
      <c r="B25" s="94" t="s">
        <v>148</v>
      </c>
      <c r="C25" s="95" t="s">
        <v>149</v>
      </c>
      <c r="D25" s="96" t="s">
        <v>150</v>
      </c>
      <c r="E25" s="8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63">
        <f t="shared" si="2"/>
        <v>0</v>
      </c>
      <c r="AK25" s="63">
        <f t="shared" si="0"/>
        <v>0</v>
      </c>
      <c r="AL25" s="63">
        <f t="shared" si="1"/>
        <v>0</v>
      </c>
      <c r="AM25" s="62"/>
      <c r="AN25" s="62"/>
      <c r="AO25" s="62"/>
    </row>
    <row r="26" spans="1:41" s="52" customFormat="1" ht="30" customHeight="1">
      <c r="A26" s="63">
        <v>18</v>
      </c>
      <c r="B26" s="97" t="s">
        <v>151</v>
      </c>
      <c r="C26" s="98" t="s">
        <v>152</v>
      </c>
      <c r="D26" s="96" t="s">
        <v>16</v>
      </c>
      <c r="E26" s="8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51">
        <f t="shared" si="2"/>
        <v>0</v>
      </c>
      <c r="AK26" s="63">
        <f t="shared" si="0"/>
        <v>0</v>
      </c>
      <c r="AL26" s="63">
        <f t="shared" si="1"/>
        <v>0</v>
      </c>
      <c r="AM26" s="62"/>
      <c r="AN26" s="62"/>
      <c r="AO26" s="62"/>
    </row>
    <row r="27" spans="1:41" s="52" customFormat="1" ht="30" customHeight="1">
      <c r="A27" s="63">
        <v>19</v>
      </c>
      <c r="B27" s="97" t="s">
        <v>153</v>
      </c>
      <c r="C27" s="98" t="s">
        <v>154</v>
      </c>
      <c r="D27" s="96" t="s">
        <v>16</v>
      </c>
      <c r="E27" s="8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63">
        <f t="shared" si="2"/>
        <v>0</v>
      </c>
      <c r="AK27" s="63">
        <f t="shared" si="0"/>
        <v>0</v>
      </c>
      <c r="AL27" s="63">
        <f t="shared" si="1"/>
        <v>0</v>
      </c>
      <c r="AM27" s="62"/>
      <c r="AN27" s="62"/>
      <c r="AO27" s="62"/>
    </row>
    <row r="28" spans="1:41" s="52" customFormat="1" ht="30" customHeight="1">
      <c r="A28" s="63">
        <v>20</v>
      </c>
      <c r="B28" s="97" t="s">
        <v>155</v>
      </c>
      <c r="C28" s="98" t="s">
        <v>156</v>
      </c>
      <c r="D28" s="96" t="s">
        <v>37</v>
      </c>
      <c r="E28" s="88"/>
      <c r="F28" s="10" t="s">
        <v>8</v>
      </c>
      <c r="G28" s="10" t="s">
        <v>8</v>
      </c>
      <c r="H28" s="10" t="s">
        <v>884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63">
        <f t="shared" si="2"/>
        <v>2</v>
      </c>
      <c r="AK28" s="63">
        <f t="shared" si="0"/>
        <v>0</v>
      </c>
      <c r="AL28" s="63">
        <f t="shared" si="1"/>
        <v>0</v>
      </c>
      <c r="AM28" s="62"/>
      <c r="AN28" s="62"/>
      <c r="AO28" s="62"/>
    </row>
    <row r="29" spans="1:41" s="52" customFormat="1" ht="30" customHeight="1">
      <c r="A29" s="63">
        <v>21</v>
      </c>
      <c r="B29" s="94" t="s">
        <v>157</v>
      </c>
      <c r="C29" s="95" t="s">
        <v>158</v>
      </c>
      <c r="D29" s="96" t="s">
        <v>59</v>
      </c>
      <c r="E29" s="8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63">
        <f t="shared" si="2"/>
        <v>0</v>
      </c>
      <c r="AK29" s="63">
        <f t="shared" si="0"/>
        <v>0</v>
      </c>
      <c r="AL29" s="63">
        <f t="shared" si="1"/>
        <v>0</v>
      </c>
      <c r="AM29" s="62"/>
      <c r="AN29" s="62"/>
      <c r="AO29" s="62"/>
    </row>
    <row r="30" spans="1:41" s="52" customFormat="1" ht="30" customHeight="1">
      <c r="A30" s="165">
        <v>22</v>
      </c>
      <c r="B30" s="97" t="s">
        <v>159</v>
      </c>
      <c r="C30" s="98" t="s">
        <v>160</v>
      </c>
      <c r="D30" s="96" t="s">
        <v>82</v>
      </c>
      <c r="E30" s="46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1">
        <f t="shared" si="2"/>
        <v>0</v>
      </c>
      <c r="AK30" s="171">
        <f t="shared" si="0"/>
        <v>0</v>
      </c>
      <c r="AL30" s="171">
        <f t="shared" si="1"/>
        <v>0</v>
      </c>
      <c r="AM30" s="62"/>
      <c r="AN30" s="62"/>
      <c r="AO30" s="62"/>
    </row>
    <row r="31" spans="1:41" s="52" customFormat="1" ht="30" customHeight="1">
      <c r="A31" s="63">
        <v>23</v>
      </c>
      <c r="B31" s="94" t="s">
        <v>161</v>
      </c>
      <c r="C31" s="95" t="s">
        <v>162</v>
      </c>
      <c r="D31" s="96" t="s">
        <v>163</v>
      </c>
      <c r="E31" s="8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63">
        <f t="shared" si="2"/>
        <v>0</v>
      </c>
      <c r="AK31" s="63">
        <f t="shared" si="0"/>
        <v>0</v>
      </c>
      <c r="AL31" s="63">
        <f t="shared" si="1"/>
        <v>0</v>
      </c>
      <c r="AM31" s="62"/>
      <c r="AN31" s="62"/>
      <c r="AO31" s="62"/>
    </row>
    <row r="32" spans="1:41" s="52" customFormat="1" ht="30" customHeight="1">
      <c r="A32" s="63">
        <v>24</v>
      </c>
      <c r="B32" s="97"/>
      <c r="C32" s="98" t="s">
        <v>164</v>
      </c>
      <c r="D32" s="96" t="s">
        <v>40</v>
      </c>
      <c r="E32" s="8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63">
        <f t="shared" si="2"/>
        <v>0</v>
      </c>
      <c r="AK32" s="63">
        <f t="shared" si="0"/>
        <v>0</v>
      </c>
      <c r="AL32" s="63">
        <f t="shared" si="1"/>
        <v>0</v>
      </c>
      <c r="AM32" s="62"/>
      <c r="AN32" s="62"/>
      <c r="AO32" s="62"/>
    </row>
    <row r="33" spans="1:43" s="52" customFormat="1" ht="30" customHeight="1">
      <c r="A33" s="63">
        <v>25</v>
      </c>
      <c r="B33" s="94"/>
      <c r="C33" s="95"/>
      <c r="D33" s="96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63">
        <f t="shared" si="2"/>
        <v>0</v>
      </c>
      <c r="AK33" s="63">
        <f t="shared" si="0"/>
        <v>0</v>
      </c>
      <c r="AL33" s="63">
        <f t="shared" si="1"/>
        <v>0</v>
      </c>
      <c r="AM33" s="62"/>
      <c r="AN33" s="62"/>
      <c r="AO33" s="62"/>
    </row>
    <row r="34" spans="1:43" ht="15.75" customHeight="1">
      <c r="A34" s="29"/>
      <c r="B34" s="29"/>
      <c r="C34" s="186"/>
      <c r="D34" s="186"/>
      <c r="H34" s="58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</row>
    <row r="35" spans="1:43" s="52" customFormat="1" ht="41.25" customHeight="1">
      <c r="A35" s="138" t="s">
        <v>18</v>
      </c>
      <c r="B35" s="13"/>
      <c r="C35" s="14"/>
      <c r="D35" s="14"/>
      <c r="E35" s="15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9"/>
      <c r="AJ35" s="46" t="s">
        <v>19</v>
      </c>
      <c r="AK35" s="46" t="s">
        <v>20</v>
      </c>
      <c r="AL35" s="46" t="s">
        <v>21</v>
      </c>
      <c r="AM35" s="56" t="s">
        <v>22</v>
      </c>
      <c r="AN35" s="56" t="s">
        <v>23</v>
      </c>
      <c r="AO35" s="56" t="s">
        <v>24</v>
      </c>
    </row>
    <row r="36" spans="1:43" s="52" customFormat="1" ht="30" customHeight="1">
      <c r="A36" s="137" t="s">
        <v>5</v>
      </c>
      <c r="B36" s="138"/>
      <c r="C36" s="138"/>
      <c r="D36" s="138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25</v>
      </c>
      <c r="AK36" s="33" t="s">
        <v>26</v>
      </c>
      <c r="AL36" s="33" t="s">
        <v>27</v>
      </c>
      <c r="AM36" s="33" t="s">
        <v>28</v>
      </c>
      <c r="AN36" s="57" t="s">
        <v>29</v>
      </c>
      <c r="AO36" s="57" t="s">
        <v>30</v>
      </c>
    </row>
    <row r="37" spans="1:43" s="52" customFormat="1" ht="30" customHeight="1">
      <c r="A37" s="137">
        <v>1</v>
      </c>
      <c r="B37" s="136"/>
      <c r="C37" s="181" t="s">
        <v>7</v>
      </c>
      <c r="D37" s="182"/>
      <c r="E37" s="4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>COUNTIF(H37:AL37,"CT")</f>
        <v>0</v>
      </c>
      <c r="AN37" s="35">
        <f>COUNTIF(I37:AM37,"HT")</f>
        <v>0</v>
      </c>
      <c r="AO37" s="35">
        <f>COUNTIF(J37:AN37,"VK")</f>
        <v>0</v>
      </c>
      <c r="AP37" s="184"/>
      <c r="AQ37" s="185"/>
    </row>
    <row r="38" spans="1:43" s="52" customFormat="1" ht="30" customHeight="1">
      <c r="A38" s="137">
        <v>2</v>
      </c>
      <c r="B38" s="94" t="s">
        <v>119</v>
      </c>
      <c r="C38" s="95" t="s">
        <v>120</v>
      </c>
      <c r="D38" s="96" t="s">
        <v>68</v>
      </c>
      <c r="E38" s="9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35">
        <f t="shared" ref="AJ38:AJ62" si="3">COUNTIF(E38:AI38,"BT")</f>
        <v>0</v>
      </c>
      <c r="AK38" s="35">
        <f t="shared" ref="AK38:AK62" si="4">COUNTIF(F38:AJ38,"D")</f>
        <v>0</v>
      </c>
      <c r="AL38" s="35">
        <f t="shared" ref="AL38:AL62" si="5">COUNTIF(G38:AK38,"ĐP")</f>
        <v>0</v>
      </c>
      <c r="AM38" s="35">
        <f t="shared" ref="AM38:AM62" si="6">COUNTIF(H38:AL38,"CT")</f>
        <v>0</v>
      </c>
      <c r="AN38" s="35">
        <f t="shared" ref="AN38:AN62" si="7">COUNTIF(I38:AM38,"HT")</f>
        <v>0</v>
      </c>
      <c r="AO38" s="35">
        <f t="shared" ref="AO38:AO62" si="8">COUNTIF(J38:AN38,"VK")</f>
        <v>0</v>
      </c>
      <c r="AP38" s="135"/>
      <c r="AQ38" s="135"/>
    </row>
    <row r="39" spans="1:43" s="52" customFormat="1" ht="30" customHeight="1">
      <c r="A39" s="137">
        <v>3</v>
      </c>
      <c r="B39" s="94" t="s">
        <v>121</v>
      </c>
      <c r="C39" s="95" t="s">
        <v>74</v>
      </c>
      <c r="D39" s="96" t="s">
        <v>50</v>
      </c>
      <c r="E39" s="17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3"/>
        <v>0</v>
      </c>
      <c r="AK39" s="35">
        <f t="shared" si="4"/>
        <v>0</v>
      </c>
      <c r="AL39" s="35">
        <f t="shared" si="5"/>
        <v>0</v>
      </c>
      <c r="AM39" s="35">
        <f t="shared" si="6"/>
        <v>0</v>
      </c>
      <c r="AN39" s="35">
        <f t="shared" si="7"/>
        <v>0</v>
      </c>
      <c r="AO39" s="35">
        <f t="shared" si="8"/>
        <v>0</v>
      </c>
      <c r="AP39" s="135"/>
      <c r="AQ39" s="135"/>
    </row>
    <row r="40" spans="1:43" s="52" customFormat="1" ht="30" customHeight="1">
      <c r="A40" s="137">
        <v>4</v>
      </c>
      <c r="B40" s="94" t="s">
        <v>122</v>
      </c>
      <c r="C40" s="95" t="s">
        <v>123</v>
      </c>
      <c r="D40" s="96" t="s">
        <v>51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3"/>
        <v>0</v>
      </c>
      <c r="AK40" s="35">
        <f t="shared" si="4"/>
        <v>0</v>
      </c>
      <c r="AL40" s="35">
        <f t="shared" si="5"/>
        <v>0</v>
      </c>
      <c r="AM40" s="35">
        <f t="shared" si="6"/>
        <v>0</v>
      </c>
      <c r="AN40" s="35">
        <f t="shared" si="7"/>
        <v>0</v>
      </c>
      <c r="AO40" s="35">
        <f t="shared" si="8"/>
        <v>0</v>
      </c>
      <c r="AP40" s="135"/>
      <c r="AQ40" s="135"/>
    </row>
    <row r="41" spans="1:43" s="52" customFormat="1" ht="30" customHeight="1">
      <c r="A41" s="137">
        <v>5</v>
      </c>
      <c r="B41" s="97" t="s">
        <v>124</v>
      </c>
      <c r="C41" s="98" t="s">
        <v>85</v>
      </c>
      <c r="D41" s="96" t="s">
        <v>51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3"/>
        <v>0</v>
      </c>
      <c r="AK41" s="35">
        <f t="shared" si="4"/>
        <v>0</v>
      </c>
      <c r="AL41" s="35">
        <f t="shared" si="5"/>
        <v>0</v>
      </c>
      <c r="AM41" s="35">
        <f t="shared" si="6"/>
        <v>0</v>
      </c>
      <c r="AN41" s="35">
        <f t="shared" si="7"/>
        <v>0</v>
      </c>
      <c r="AO41" s="35">
        <f t="shared" si="8"/>
        <v>0</v>
      </c>
      <c r="AP41" s="135"/>
      <c r="AQ41" s="135"/>
    </row>
    <row r="42" spans="1:43" s="52" customFormat="1" ht="30" customHeight="1">
      <c r="A42" s="137">
        <v>6</v>
      </c>
      <c r="B42" s="94" t="s">
        <v>125</v>
      </c>
      <c r="C42" s="95" t="s">
        <v>77</v>
      </c>
      <c r="D42" s="96" t="s">
        <v>75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3"/>
        <v>0</v>
      </c>
      <c r="AK42" s="35">
        <f t="shared" si="4"/>
        <v>0</v>
      </c>
      <c r="AL42" s="35">
        <f t="shared" si="5"/>
        <v>0</v>
      </c>
      <c r="AM42" s="35">
        <f t="shared" si="6"/>
        <v>0</v>
      </c>
      <c r="AN42" s="35">
        <f t="shared" si="7"/>
        <v>0</v>
      </c>
      <c r="AO42" s="35">
        <f t="shared" si="8"/>
        <v>0</v>
      </c>
      <c r="AP42" s="135"/>
      <c r="AQ42" s="135"/>
    </row>
    <row r="43" spans="1:43" s="52" customFormat="1" ht="30" customHeight="1">
      <c r="A43" s="137">
        <v>7</v>
      </c>
      <c r="B43" s="97" t="s">
        <v>126</v>
      </c>
      <c r="C43" s="98" t="s">
        <v>127</v>
      </c>
      <c r="D43" s="96" t="s">
        <v>11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35">
        <f t="shared" si="6"/>
        <v>0</v>
      </c>
      <c r="AN43" s="35">
        <f t="shared" si="7"/>
        <v>0</v>
      </c>
      <c r="AO43" s="35">
        <f t="shared" si="8"/>
        <v>0</v>
      </c>
      <c r="AP43" s="135"/>
      <c r="AQ43" s="135"/>
    </row>
    <row r="44" spans="1:43" s="52" customFormat="1" ht="30" customHeight="1">
      <c r="A44" s="137">
        <v>8</v>
      </c>
      <c r="B44" s="94" t="s">
        <v>128</v>
      </c>
      <c r="C44" s="95" t="s">
        <v>93</v>
      </c>
      <c r="D44" s="96" t="s">
        <v>69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135"/>
      <c r="AQ44" s="135"/>
    </row>
    <row r="45" spans="1:43" s="52" customFormat="1" ht="30" customHeight="1">
      <c r="A45" s="137">
        <v>9</v>
      </c>
      <c r="B45" s="94" t="s">
        <v>129</v>
      </c>
      <c r="C45" s="95" t="s">
        <v>130</v>
      </c>
      <c r="D45" s="96" t="s">
        <v>13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135"/>
      <c r="AQ45" s="135"/>
    </row>
    <row r="46" spans="1:43" s="52" customFormat="1" ht="30" customHeight="1">
      <c r="A46" s="137">
        <v>10</v>
      </c>
      <c r="B46" s="94" t="s">
        <v>131</v>
      </c>
      <c r="C46" s="95" t="s">
        <v>132</v>
      </c>
      <c r="D46" s="96" t="s">
        <v>53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135"/>
      <c r="AQ46" s="135"/>
    </row>
    <row r="47" spans="1:43" s="52" customFormat="1" ht="30" customHeight="1">
      <c r="A47" s="137">
        <v>11</v>
      </c>
      <c r="B47" s="94" t="s">
        <v>133</v>
      </c>
      <c r="C47" s="95" t="s">
        <v>134</v>
      </c>
      <c r="D47" s="96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35"/>
      <c r="AQ47" s="135"/>
    </row>
    <row r="48" spans="1:43" s="52" customFormat="1" ht="30" customHeight="1">
      <c r="A48" s="137">
        <v>12</v>
      </c>
      <c r="B48" s="97" t="s">
        <v>135</v>
      </c>
      <c r="C48" s="98" t="s">
        <v>39</v>
      </c>
      <c r="D48" s="96" t="s">
        <v>136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35"/>
      <c r="AQ48" s="135"/>
    </row>
    <row r="49" spans="1:43" s="52" customFormat="1" ht="30" customHeight="1">
      <c r="A49" s="137">
        <v>13</v>
      </c>
      <c r="B49" s="97" t="s">
        <v>137</v>
      </c>
      <c r="C49" s="98" t="s">
        <v>138</v>
      </c>
      <c r="D49" s="96" t="s">
        <v>139</v>
      </c>
      <c r="E49" s="9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35"/>
      <c r="AQ49" s="135"/>
    </row>
    <row r="50" spans="1:43" s="52" customFormat="1" ht="30" customHeight="1">
      <c r="A50" s="137">
        <v>14</v>
      </c>
      <c r="B50" s="97" t="s">
        <v>140</v>
      </c>
      <c r="C50" s="98" t="s">
        <v>141</v>
      </c>
      <c r="D50" s="96" t="s">
        <v>14</v>
      </c>
      <c r="E50" s="38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84"/>
      <c r="AQ50" s="185"/>
    </row>
    <row r="51" spans="1:43" s="52" customFormat="1" ht="30" customHeight="1">
      <c r="A51" s="137">
        <v>15</v>
      </c>
      <c r="B51" s="97" t="s">
        <v>142</v>
      </c>
      <c r="C51" s="98" t="s">
        <v>143</v>
      </c>
      <c r="D51" s="96" t="s">
        <v>83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</row>
    <row r="52" spans="1:43" s="52" customFormat="1" ht="30" customHeight="1">
      <c r="A52" s="137">
        <v>16</v>
      </c>
      <c r="B52" s="97" t="s">
        <v>144</v>
      </c>
      <c r="C52" s="98" t="s">
        <v>145</v>
      </c>
      <c r="D52" s="96" t="s">
        <v>48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</row>
    <row r="53" spans="1:43" s="52" customFormat="1" ht="30" customHeight="1">
      <c r="A53" s="137">
        <v>17</v>
      </c>
      <c r="B53" s="94" t="s">
        <v>146</v>
      </c>
      <c r="C53" s="95" t="s">
        <v>147</v>
      </c>
      <c r="D53" s="96" t="s">
        <v>57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</row>
    <row r="54" spans="1:43" s="52" customFormat="1" ht="30" customHeight="1">
      <c r="A54" s="137">
        <v>18</v>
      </c>
      <c r="B54" s="94" t="s">
        <v>148</v>
      </c>
      <c r="C54" s="95" t="s">
        <v>149</v>
      </c>
      <c r="D54" s="96" t="s">
        <v>150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</row>
    <row r="55" spans="1:43" s="52" customFormat="1" ht="30" customHeight="1">
      <c r="A55" s="137">
        <v>19</v>
      </c>
      <c r="B55" s="97" t="s">
        <v>151</v>
      </c>
      <c r="C55" s="98" t="s">
        <v>152</v>
      </c>
      <c r="D55" s="96" t="s">
        <v>16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3" s="52" customFormat="1" ht="30" customHeight="1">
      <c r="A56" s="137">
        <v>20</v>
      </c>
      <c r="B56" s="97" t="s">
        <v>153</v>
      </c>
      <c r="C56" s="98" t="s">
        <v>154</v>
      </c>
      <c r="D56" s="96" t="s">
        <v>16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137">
        <v>21</v>
      </c>
      <c r="B57" s="97" t="s">
        <v>155</v>
      </c>
      <c r="C57" s="98" t="s">
        <v>156</v>
      </c>
      <c r="D57" s="96" t="s">
        <v>37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137">
        <v>22</v>
      </c>
      <c r="B58" s="94" t="s">
        <v>157</v>
      </c>
      <c r="C58" s="95" t="s">
        <v>158</v>
      </c>
      <c r="D58" s="96" t="s">
        <v>59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137">
        <v>23</v>
      </c>
      <c r="B59" s="94" t="s">
        <v>159</v>
      </c>
      <c r="C59" s="95" t="s">
        <v>160</v>
      </c>
      <c r="D59" s="96" t="s">
        <v>82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137">
        <v>24</v>
      </c>
      <c r="B60" s="94" t="s">
        <v>161</v>
      </c>
      <c r="C60" s="95" t="s">
        <v>162</v>
      </c>
      <c r="D60" s="96" t="s">
        <v>163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137">
        <v>25</v>
      </c>
      <c r="B61" s="97"/>
      <c r="C61" s="98"/>
      <c r="D61" s="9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137">
        <v>26</v>
      </c>
      <c r="B62" s="94"/>
      <c r="C62" s="95"/>
      <c r="D62" s="9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ht="51" customHeight="1">
      <c r="A63" s="72" t="s">
        <v>17</v>
      </c>
      <c r="B63" s="136"/>
      <c r="C63" s="11"/>
      <c r="D63" s="12"/>
      <c r="E63" s="9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4"/>
      <c r="AJ63" s="137">
        <f t="shared" ref="AJ63:AO63" si="9">SUM(AJ37:AJ62)</f>
        <v>0</v>
      </c>
      <c r="AK63" s="137">
        <f t="shared" si="9"/>
        <v>0</v>
      </c>
      <c r="AL63" s="137">
        <f t="shared" si="9"/>
        <v>0</v>
      </c>
      <c r="AM63" s="137">
        <f t="shared" si="9"/>
        <v>0</v>
      </c>
      <c r="AN63" s="137">
        <f t="shared" si="9"/>
        <v>0</v>
      </c>
      <c r="AO63" s="137">
        <f t="shared" si="9"/>
        <v>0</v>
      </c>
    </row>
    <row r="64" spans="1:43" ht="15.75" customHeight="1">
      <c r="C64" s="60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</row>
    <row r="65" spans="3:38" ht="15.75" customHeight="1">
      <c r="C65" s="60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</row>
    <row r="66" spans="3:38" ht="15.75" customHeight="1">
      <c r="C66" s="186"/>
      <c r="D66" s="186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</row>
    <row r="67" spans="3:38" ht="15.75" customHeight="1">
      <c r="C67" s="186"/>
      <c r="D67" s="186"/>
      <c r="E67" s="186"/>
      <c r="F67" s="186"/>
      <c r="G67" s="186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</row>
    <row r="68" spans="3:38" ht="15.75" customHeight="1">
      <c r="C68" s="186"/>
      <c r="D68" s="186"/>
      <c r="E68" s="186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</row>
    <row r="69" spans="3:38" ht="15.75" customHeight="1">
      <c r="C69" s="186"/>
      <c r="D69" s="186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</row>
  </sheetData>
  <mergeCells count="17">
    <mergeCell ref="AP37:AQ37"/>
    <mergeCell ref="AP50:AQ50"/>
    <mergeCell ref="AM22:AN22"/>
    <mergeCell ref="C68:E68"/>
    <mergeCell ref="C69:D69"/>
    <mergeCell ref="C67:G67"/>
    <mergeCell ref="C34:D34"/>
    <mergeCell ref="C66:D66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12" zoomScale="55" zoomScaleNormal="55" workbookViewId="0">
      <selection activeCell="J33" sqref="J3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456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522</v>
      </c>
      <c r="C9" s="113" t="s">
        <v>523</v>
      </c>
      <c r="D9" s="114" t="s">
        <v>524</v>
      </c>
      <c r="E9" s="171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5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0"/>
      <c r="AJ9" s="91">
        <f>COUNTIF(E9:AI9,"K")+2*COUNTIF(E9:AI9,"2K")+COUNTIF(E9:AI9,"TK")+COUNTIF(E9:AI9,"KT")</f>
        <v>0</v>
      </c>
      <c r="AK9" s="91">
        <f t="shared" ref="AK9:AK40" si="0">COUNTIF(E9:AI9,"P")+2*COUNTIF(F9:AJ9,"2P")</f>
        <v>0</v>
      </c>
      <c r="AL9" s="91">
        <f t="shared" ref="AL9:AL40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525</v>
      </c>
      <c r="C10" s="113" t="s">
        <v>526</v>
      </c>
      <c r="D10" s="114" t="s">
        <v>63</v>
      </c>
      <c r="E10" s="171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5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0"/>
      <c r="AJ10" s="91">
        <f t="shared" ref="AJ10:AJ40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527</v>
      </c>
      <c r="C11" s="113" t="s">
        <v>111</v>
      </c>
      <c r="D11" s="114" t="s">
        <v>68</v>
      </c>
      <c r="E11" s="171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5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0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806</v>
      </c>
      <c r="C12" s="113" t="s">
        <v>807</v>
      </c>
      <c r="D12" s="114" t="s">
        <v>75</v>
      </c>
      <c r="E12" s="171"/>
      <c r="F12" s="174" t="s">
        <v>8</v>
      </c>
      <c r="G12" s="174"/>
      <c r="H12" s="174"/>
      <c r="I12" s="174"/>
      <c r="J12" s="174"/>
      <c r="K12" s="174"/>
      <c r="L12" s="174"/>
      <c r="M12" s="174"/>
      <c r="N12" s="174"/>
      <c r="O12" s="174"/>
      <c r="P12" s="175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0"/>
      <c r="AJ12" s="91">
        <f t="shared" si="2"/>
        <v>1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528</v>
      </c>
      <c r="C13" s="113" t="s">
        <v>529</v>
      </c>
      <c r="D13" s="114" t="s">
        <v>75</v>
      </c>
      <c r="E13" s="171"/>
      <c r="F13" s="174"/>
      <c r="G13" s="174"/>
      <c r="H13" s="174"/>
      <c r="I13" s="174"/>
      <c r="J13" s="174" t="s">
        <v>8</v>
      </c>
      <c r="K13" s="174"/>
      <c r="L13" s="174"/>
      <c r="M13" s="174"/>
      <c r="N13" s="174"/>
      <c r="O13" s="174"/>
      <c r="P13" s="175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0"/>
      <c r="AJ13" s="91">
        <f t="shared" si="2"/>
        <v>1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530</v>
      </c>
      <c r="C14" s="113" t="s">
        <v>409</v>
      </c>
      <c r="D14" s="114" t="s">
        <v>75</v>
      </c>
      <c r="E14" s="171"/>
      <c r="F14" s="174" t="s">
        <v>8</v>
      </c>
      <c r="G14" s="174"/>
      <c r="H14" s="174"/>
      <c r="I14" s="174"/>
      <c r="J14" s="174" t="s">
        <v>8</v>
      </c>
      <c r="K14" s="174"/>
      <c r="L14" s="174"/>
      <c r="M14" s="174"/>
      <c r="N14" s="174"/>
      <c r="O14" s="174"/>
      <c r="P14" s="175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0"/>
      <c r="AJ14" s="91">
        <f t="shared" si="2"/>
        <v>2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590</v>
      </c>
      <c r="C15" s="113" t="s">
        <v>222</v>
      </c>
      <c r="D15" s="114" t="s">
        <v>69</v>
      </c>
      <c r="E15" s="171"/>
      <c r="F15" s="174" t="s">
        <v>8</v>
      </c>
      <c r="G15" s="174"/>
      <c r="H15" s="174"/>
      <c r="I15" s="174"/>
      <c r="J15" s="174" t="s">
        <v>8</v>
      </c>
      <c r="K15" s="174"/>
      <c r="L15" s="174"/>
      <c r="M15" s="174"/>
      <c r="N15" s="174"/>
      <c r="O15" s="174"/>
      <c r="P15" s="175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0"/>
      <c r="AJ15" s="91">
        <f t="shared" si="2"/>
        <v>2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531</v>
      </c>
      <c r="C16" s="113" t="s">
        <v>532</v>
      </c>
      <c r="D16" s="114" t="s">
        <v>112</v>
      </c>
      <c r="E16" s="171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5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0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533</v>
      </c>
      <c r="C17" s="113" t="s">
        <v>534</v>
      </c>
      <c r="D17" s="114" t="s">
        <v>535</v>
      </c>
      <c r="E17" s="171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5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0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536</v>
      </c>
      <c r="C18" s="113" t="s">
        <v>537</v>
      </c>
      <c r="D18" s="114" t="s">
        <v>103</v>
      </c>
      <c r="E18" s="171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5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0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541</v>
      </c>
      <c r="C19" s="113" t="s">
        <v>542</v>
      </c>
      <c r="D19" s="114" t="s">
        <v>32</v>
      </c>
      <c r="E19" s="171"/>
      <c r="F19" s="174" t="s">
        <v>8</v>
      </c>
      <c r="G19" s="174"/>
      <c r="H19" s="174"/>
      <c r="I19" s="174"/>
      <c r="J19" s="174" t="s">
        <v>8</v>
      </c>
      <c r="K19" s="174"/>
      <c r="L19" s="174"/>
      <c r="M19" s="174"/>
      <c r="N19" s="174"/>
      <c r="O19" s="174"/>
      <c r="P19" s="175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0"/>
      <c r="AJ19" s="91">
        <f t="shared" si="2"/>
        <v>2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538</v>
      </c>
      <c r="C20" s="113" t="s">
        <v>39</v>
      </c>
      <c r="D20" s="114" t="s">
        <v>32</v>
      </c>
      <c r="E20" s="171"/>
      <c r="F20" s="174" t="s">
        <v>8</v>
      </c>
      <c r="G20" s="174"/>
      <c r="H20" s="174"/>
      <c r="I20" s="174"/>
      <c r="J20" s="174"/>
      <c r="K20" s="174"/>
      <c r="L20" s="174"/>
      <c r="M20" s="174"/>
      <c r="N20" s="174"/>
      <c r="O20" s="174"/>
      <c r="P20" s="175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0"/>
      <c r="AJ20" s="91">
        <f t="shared" si="2"/>
        <v>1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539</v>
      </c>
      <c r="C21" s="113" t="s">
        <v>540</v>
      </c>
      <c r="D21" s="114" t="s">
        <v>32</v>
      </c>
      <c r="E21" s="171"/>
      <c r="F21" s="171" t="s">
        <v>8</v>
      </c>
      <c r="G21" s="171"/>
      <c r="H21" s="171"/>
      <c r="I21" s="171"/>
      <c r="J21" s="171" t="s">
        <v>8</v>
      </c>
      <c r="K21" s="171"/>
      <c r="L21" s="171"/>
      <c r="M21" s="171"/>
      <c r="N21" s="171"/>
      <c r="O21" s="171"/>
      <c r="P21" s="176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91"/>
      <c r="AJ21" s="91">
        <f t="shared" si="2"/>
        <v>2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543</v>
      </c>
      <c r="C22" s="113" t="s">
        <v>544</v>
      </c>
      <c r="D22" s="114" t="s">
        <v>545</v>
      </c>
      <c r="E22" s="171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5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0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2"/>
      <c r="AN22" s="203"/>
      <c r="AO22" s="27"/>
    </row>
    <row r="23" spans="1:41" s="1" customFormat="1" ht="30" customHeight="1">
      <c r="A23" s="107">
        <v>15</v>
      </c>
      <c r="B23" s="112" t="s">
        <v>546</v>
      </c>
      <c r="C23" s="113" t="s">
        <v>34</v>
      </c>
      <c r="D23" s="114" t="s">
        <v>54</v>
      </c>
      <c r="E23" s="171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5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0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808</v>
      </c>
      <c r="C24" s="113" t="s">
        <v>114</v>
      </c>
      <c r="D24" s="114" t="s">
        <v>76</v>
      </c>
      <c r="E24" s="171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5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0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547</v>
      </c>
      <c r="C25" s="113" t="s">
        <v>548</v>
      </c>
      <c r="D25" s="114" t="s">
        <v>76</v>
      </c>
      <c r="E25" s="171"/>
      <c r="F25" s="174" t="s">
        <v>8</v>
      </c>
      <c r="G25" s="174"/>
      <c r="H25" s="174"/>
      <c r="I25" s="174"/>
      <c r="J25" s="174"/>
      <c r="K25" s="174"/>
      <c r="L25" s="174"/>
      <c r="M25" s="174"/>
      <c r="N25" s="174"/>
      <c r="O25" s="174"/>
      <c r="P25" s="175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0"/>
      <c r="AJ25" s="91">
        <f t="shared" si="2"/>
        <v>1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549</v>
      </c>
      <c r="C26" s="113" t="s">
        <v>550</v>
      </c>
      <c r="D26" s="114" t="s">
        <v>64</v>
      </c>
      <c r="E26" s="171"/>
      <c r="F26" s="174" t="s">
        <v>8</v>
      </c>
      <c r="G26" s="174"/>
      <c r="H26" s="174"/>
      <c r="I26" s="174"/>
      <c r="J26" s="174"/>
      <c r="K26" s="174"/>
      <c r="L26" s="174"/>
      <c r="M26" s="174"/>
      <c r="N26" s="174"/>
      <c r="O26" s="174"/>
      <c r="P26" s="175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0"/>
      <c r="AJ26" s="91">
        <f t="shared" si="2"/>
        <v>1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551</v>
      </c>
      <c r="C27" s="113" t="s">
        <v>552</v>
      </c>
      <c r="D27" s="114" t="s">
        <v>553</v>
      </c>
      <c r="E27" s="171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5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0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554</v>
      </c>
      <c r="C28" s="113" t="s">
        <v>555</v>
      </c>
      <c r="D28" s="114" t="s">
        <v>516</v>
      </c>
      <c r="E28" s="171"/>
      <c r="F28" s="174"/>
      <c r="G28" s="174"/>
      <c r="H28" s="174"/>
      <c r="I28" s="174"/>
      <c r="J28" s="174" t="s">
        <v>8</v>
      </c>
      <c r="K28" s="174"/>
      <c r="L28" s="174"/>
      <c r="M28" s="174"/>
      <c r="N28" s="174"/>
      <c r="O28" s="174"/>
      <c r="P28" s="175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0"/>
      <c r="AJ28" s="91">
        <f t="shared" si="2"/>
        <v>1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556</v>
      </c>
      <c r="C29" s="113" t="s">
        <v>557</v>
      </c>
      <c r="D29" s="114" t="s">
        <v>558</v>
      </c>
      <c r="E29" s="171"/>
      <c r="F29" s="174" t="s">
        <v>10</v>
      </c>
      <c r="G29" s="174"/>
      <c r="H29" s="174"/>
      <c r="I29" s="174"/>
      <c r="J29" s="174"/>
      <c r="K29" s="174"/>
      <c r="L29" s="174"/>
      <c r="M29" s="174"/>
      <c r="N29" s="174"/>
      <c r="O29" s="174"/>
      <c r="P29" s="175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0"/>
      <c r="AJ29" s="91">
        <f t="shared" si="2"/>
        <v>0</v>
      </c>
      <c r="AK29" s="91">
        <f t="shared" si="0"/>
        <v>0</v>
      </c>
      <c r="AL29" s="91">
        <f t="shared" si="1"/>
        <v>1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559</v>
      </c>
      <c r="C30" s="113" t="s">
        <v>560</v>
      </c>
      <c r="D30" s="114" t="s">
        <v>71</v>
      </c>
      <c r="E30" s="171"/>
      <c r="F30" s="174" t="s">
        <v>8</v>
      </c>
      <c r="G30" s="174"/>
      <c r="H30" s="174"/>
      <c r="I30" s="174"/>
      <c r="J30" s="174"/>
      <c r="K30" s="174"/>
      <c r="L30" s="174"/>
      <c r="M30" s="174"/>
      <c r="N30" s="174"/>
      <c r="O30" s="174"/>
      <c r="P30" s="175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0"/>
      <c r="AJ30" s="91">
        <f t="shared" si="2"/>
        <v>1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561</v>
      </c>
      <c r="C31" s="113" t="s">
        <v>145</v>
      </c>
      <c r="D31" s="114" t="s">
        <v>48</v>
      </c>
      <c r="E31" s="171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5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562</v>
      </c>
      <c r="C32" s="113" t="s">
        <v>563</v>
      </c>
      <c r="D32" s="114" t="s">
        <v>48</v>
      </c>
      <c r="E32" s="171"/>
      <c r="F32" s="174" t="s">
        <v>10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0"/>
      <c r="AJ32" s="91">
        <f t="shared" si="2"/>
        <v>0</v>
      </c>
      <c r="AK32" s="91">
        <f t="shared" si="0"/>
        <v>0</v>
      </c>
      <c r="AL32" s="91">
        <f t="shared" si="1"/>
        <v>1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564</v>
      </c>
      <c r="C33" s="113" t="s">
        <v>565</v>
      </c>
      <c r="D33" s="114" t="s">
        <v>566</v>
      </c>
      <c r="E33" s="177"/>
      <c r="F33" s="174" t="s">
        <v>8</v>
      </c>
      <c r="G33" s="174"/>
      <c r="H33" s="174"/>
      <c r="I33" s="174"/>
      <c r="J33" s="174" t="s">
        <v>8</v>
      </c>
      <c r="K33" s="174"/>
      <c r="L33" s="174"/>
      <c r="M33" s="174"/>
      <c r="N33" s="174"/>
      <c r="O33" s="174"/>
      <c r="P33" s="175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0"/>
      <c r="AJ33" s="91">
        <f t="shared" si="2"/>
        <v>2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569</v>
      </c>
      <c r="C34" s="113" t="s">
        <v>570</v>
      </c>
      <c r="D34" s="114" t="s">
        <v>36</v>
      </c>
      <c r="E34" s="177"/>
      <c r="F34" s="174" t="s">
        <v>8</v>
      </c>
      <c r="G34" s="174"/>
      <c r="H34" s="174"/>
      <c r="I34" s="174"/>
      <c r="J34" s="174"/>
      <c r="K34" s="174"/>
      <c r="L34" s="174"/>
      <c r="M34" s="174"/>
      <c r="N34" s="174"/>
      <c r="O34" s="174"/>
      <c r="P34" s="175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0"/>
      <c r="AJ34" s="91">
        <f t="shared" si="2"/>
        <v>1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571</v>
      </c>
      <c r="C35" s="113" t="s">
        <v>572</v>
      </c>
      <c r="D35" s="114" t="s">
        <v>102</v>
      </c>
      <c r="E35" s="177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5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0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 t="s">
        <v>573</v>
      </c>
      <c r="C36" s="113" t="s">
        <v>574</v>
      </c>
      <c r="D36" s="114" t="s">
        <v>92</v>
      </c>
      <c r="E36" s="177"/>
      <c r="F36" s="174" t="s">
        <v>8</v>
      </c>
      <c r="G36" s="174"/>
      <c r="H36" s="174"/>
      <c r="I36" s="174"/>
      <c r="J36" s="174"/>
      <c r="K36" s="174"/>
      <c r="L36" s="174"/>
      <c r="M36" s="174"/>
      <c r="N36" s="174"/>
      <c r="O36" s="174"/>
      <c r="P36" s="175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0"/>
      <c r="AJ36" s="91">
        <f t="shared" si="2"/>
        <v>1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809</v>
      </c>
      <c r="C37" s="113" t="s">
        <v>575</v>
      </c>
      <c r="D37" s="114" t="s">
        <v>59</v>
      </c>
      <c r="E37" s="177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5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0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576</v>
      </c>
      <c r="C38" s="113" t="s">
        <v>577</v>
      </c>
      <c r="D38" s="114" t="s">
        <v>578</v>
      </c>
      <c r="E38" s="177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5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0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579</v>
      </c>
      <c r="C39" s="113" t="s">
        <v>580</v>
      </c>
      <c r="D39" s="114" t="s">
        <v>581</v>
      </c>
      <c r="E39" s="177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5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582</v>
      </c>
      <c r="C40" s="113" t="s">
        <v>478</v>
      </c>
      <c r="D40" s="114" t="s">
        <v>62</v>
      </c>
      <c r="E40" s="177"/>
      <c r="F40" s="174" t="s">
        <v>8</v>
      </c>
      <c r="G40" s="174"/>
      <c r="H40" s="174"/>
      <c r="I40" s="174"/>
      <c r="J40" s="174"/>
      <c r="K40" s="174"/>
      <c r="L40" s="174"/>
      <c r="M40" s="174"/>
      <c r="N40" s="174"/>
      <c r="O40" s="174"/>
      <c r="P40" s="175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0"/>
      <c r="AJ40" s="91">
        <f t="shared" si="2"/>
        <v>1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4" s="1" customFormat="1" ht="48" customHeight="1">
      <c r="A41" s="204" t="s">
        <v>17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93">
        <f>SUM(AJ9:AJ40)</f>
        <v>20</v>
      </c>
      <c r="AK41" s="93">
        <f>SUM(AK9:AK40)</f>
        <v>0</v>
      </c>
      <c r="AL41" s="93">
        <f>SUM(AL9:AL40)</f>
        <v>2</v>
      </c>
      <c r="AM41" s="30"/>
      <c r="AN41" s="29"/>
      <c r="AO41" s="29"/>
      <c r="AP41" s="37"/>
      <c r="AQ41"/>
      <c r="AR41"/>
    </row>
    <row r="42" spans="1:44" s="1" customFormat="1" ht="30" customHeight="1">
      <c r="A42" s="13"/>
      <c r="B42" s="13"/>
      <c r="C42" s="14"/>
      <c r="D42" s="14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13"/>
      <c r="AK42" s="13"/>
      <c r="AL42" s="13"/>
      <c r="AM42" s="30"/>
      <c r="AN42" s="27"/>
      <c r="AO42" s="27"/>
    </row>
    <row r="43" spans="1:44" s="1" customFormat="1" ht="41.25" customHeight="1">
      <c r="A43" s="205" t="s">
        <v>18</v>
      </c>
      <c r="B43" s="205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7"/>
      <c r="AJ43" s="31" t="s">
        <v>19</v>
      </c>
      <c r="AK43" s="31" t="s">
        <v>20</v>
      </c>
      <c r="AL43" s="31" t="s">
        <v>21</v>
      </c>
      <c r="AM43" s="32" t="s">
        <v>22</v>
      </c>
      <c r="AN43" s="32" t="s">
        <v>23</v>
      </c>
      <c r="AO43" s="32" t="s">
        <v>24</v>
      </c>
    </row>
    <row r="44" spans="1:44" s="1" customFormat="1" ht="30" customHeight="1">
      <c r="A44" s="91" t="s">
        <v>5</v>
      </c>
      <c r="B44" s="90"/>
      <c r="C44" s="181" t="s">
        <v>7</v>
      </c>
      <c r="D44" s="182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3" t="s">
        <v>25</v>
      </c>
      <c r="AK44" s="33" t="s">
        <v>26</v>
      </c>
      <c r="AL44" s="33" t="s">
        <v>27</v>
      </c>
      <c r="AM44" s="33" t="s">
        <v>28</v>
      </c>
      <c r="AN44" s="34" t="s">
        <v>29</v>
      </c>
      <c r="AO44" s="34" t="s">
        <v>30</v>
      </c>
    </row>
    <row r="45" spans="1:44" s="1" customFormat="1" ht="30" customHeight="1">
      <c r="A45" s="107">
        <v>1</v>
      </c>
      <c r="B45" s="112" t="s">
        <v>522</v>
      </c>
      <c r="C45" s="113" t="s">
        <v>523</v>
      </c>
      <c r="D45" s="114" t="s">
        <v>524</v>
      </c>
      <c r="E45" s="153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 t="e">
        <f>COUNTIF(E45:AI45,"BT")+2*COUNTIF(E45:AI45,"2BT")+COUNTIF(#REF!,"BTD")+COUNTIF(#REF!,"DBT")</f>
        <v>#REF!</v>
      </c>
      <c r="AK45" s="35">
        <f>COUNTIF(F45:AJ45,"D")</f>
        <v>0</v>
      </c>
      <c r="AL45" s="35">
        <f>COUNTIF(G45:AK45,"ĐP")</f>
        <v>0</v>
      </c>
      <c r="AM45" s="35">
        <f>COUNTIF(H45:AL45,"CT")</f>
        <v>0</v>
      </c>
      <c r="AN45" s="35">
        <f>COUNTIF(I45:AM45,"HT")</f>
        <v>0</v>
      </c>
      <c r="AO45" s="35">
        <f>COUNTIF(J45:AN45,"VK")</f>
        <v>0</v>
      </c>
      <c r="AP45" s="202"/>
      <c r="AQ45" s="203"/>
    </row>
    <row r="46" spans="1:44" s="1" customFormat="1" ht="30" customHeight="1">
      <c r="A46" s="107">
        <v>2</v>
      </c>
      <c r="B46" s="112" t="s">
        <v>525</v>
      </c>
      <c r="C46" s="113" t="s">
        <v>526</v>
      </c>
      <c r="D46" s="114" t="s">
        <v>63</v>
      </c>
      <c r="E46" s="15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ref="AJ46:AJ78" si="3">COUNTIF(E46:AI46,"BT")</f>
        <v>0</v>
      </c>
      <c r="AK46" s="35">
        <f t="shared" ref="AK46:AK78" si="4">COUNTIF(F46:AJ46,"D")</f>
        <v>0</v>
      </c>
      <c r="AL46" s="35">
        <f t="shared" ref="AL46:AL78" si="5">COUNTIF(G46:AK46,"ĐP")</f>
        <v>0</v>
      </c>
      <c r="AM46" s="35">
        <f t="shared" ref="AM46:AM78" si="6">COUNTIF(H46:AL46,"CT")</f>
        <v>0</v>
      </c>
      <c r="AN46" s="35">
        <f t="shared" ref="AN46:AN78" si="7">COUNTIF(I46:AM46,"HT")</f>
        <v>0</v>
      </c>
      <c r="AO46" s="35">
        <f t="shared" ref="AO46:AO78" si="8">COUNTIF(J46:AN46,"VK")</f>
        <v>0</v>
      </c>
      <c r="AP46" s="27"/>
      <c r="AQ46" s="27"/>
    </row>
    <row r="47" spans="1:44" s="1" customFormat="1" ht="30" customHeight="1">
      <c r="A47" s="107">
        <v>3</v>
      </c>
      <c r="B47" s="112" t="s">
        <v>527</v>
      </c>
      <c r="C47" s="113" t="s">
        <v>111</v>
      </c>
      <c r="D47" s="114" t="s">
        <v>68</v>
      </c>
      <c r="E47" s="15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27"/>
      <c r="AQ47" s="27"/>
    </row>
    <row r="48" spans="1:44" s="1" customFormat="1" ht="30" customHeight="1">
      <c r="A48" s="107">
        <v>4</v>
      </c>
      <c r="B48" s="112" t="s">
        <v>806</v>
      </c>
      <c r="C48" s="113" t="s">
        <v>807</v>
      </c>
      <c r="D48" s="114" t="s">
        <v>75</v>
      </c>
      <c r="E48" s="153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27"/>
      <c r="AQ48" s="27"/>
    </row>
    <row r="49" spans="1:43" s="1" customFormat="1" ht="30" customHeight="1">
      <c r="A49" s="107">
        <v>5</v>
      </c>
      <c r="B49" s="112" t="s">
        <v>528</v>
      </c>
      <c r="C49" s="113" t="s">
        <v>529</v>
      </c>
      <c r="D49" s="114" t="s">
        <v>75</v>
      </c>
      <c r="E49" s="15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107">
        <v>6</v>
      </c>
      <c r="B50" s="112" t="s">
        <v>530</v>
      </c>
      <c r="C50" s="113" t="s">
        <v>409</v>
      </c>
      <c r="D50" s="114" t="s">
        <v>75</v>
      </c>
      <c r="E50" s="153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107">
        <v>7</v>
      </c>
      <c r="B51" s="112" t="s">
        <v>590</v>
      </c>
      <c r="C51" s="113" t="s">
        <v>222</v>
      </c>
      <c r="D51" s="114" t="s">
        <v>69</v>
      </c>
      <c r="E51" s="15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107">
        <v>8</v>
      </c>
      <c r="B52" s="112" t="s">
        <v>531</v>
      </c>
      <c r="C52" s="113" t="s">
        <v>532</v>
      </c>
      <c r="D52" s="114" t="s">
        <v>112</v>
      </c>
      <c r="E52" s="153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107">
        <v>9</v>
      </c>
      <c r="B53" s="112" t="s">
        <v>533</v>
      </c>
      <c r="C53" s="113" t="s">
        <v>534</v>
      </c>
      <c r="D53" s="114" t="s">
        <v>535</v>
      </c>
      <c r="E53" s="153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107">
        <v>10</v>
      </c>
      <c r="B54" s="112" t="s">
        <v>536</v>
      </c>
      <c r="C54" s="113" t="s">
        <v>537</v>
      </c>
      <c r="D54" s="114" t="s">
        <v>103</v>
      </c>
      <c r="E54" s="153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107">
        <v>11</v>
      </c>
      <c r="B55" s="112" t="s">
        <v>541</v>
      </c>
      <c r="C55" s="113" t="s">
        <v>542</v>
      </c>
      <c r="D55" s="114" t="s">
        <v>32</v>
      </c>
      <c r="E55" s="153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107">
        <v>12</v>
      </c>
      <c r="B56" s="112" t="s">
        <v>538</v>
      </c>
      <c r="C56" s="113" t="s">
        <v>39</v>
      </c>
      <c r="D56" s="114" t="s">
        <v>32</v>
      </c>
      <c r="E56" s="153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107">
        <v>13</v>
      </c>
      <c r="B57" s="112" t="s">
        <v>539</v>
      </c>
      <c r="C57" s="113" t="s">
        <v>540</v>
      </c>
      <c r="D57" s="114" t="s">
        <v>32</v>
      </c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107">
        <v>14</v>
      </c>
      <c r="B58" s="112" t="s">
        <v>543</v>
      </c>
      <c r="C58" s="113" t="s">
        <v>544</v>
      </c>
      <c r="D58" s="114" t="s">
        <v>545</v>
      </c>
      <c r="E58" s="15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02"/>
      <c r="AQ58" s="203"/>
    </row>
    <row r="59" spans="1:43" s="1" customFormat="1" ht="30" customHeight="1">
      <c r="A59" s="107">
        <v>15</v>
      </c>
      <c r="B59" s="112" t="s">
        <v>546</v>
      </c>
      <c r="C59" s="113" t="s">
        <v>34</v>
      </c>
      <c r="D59" s="114" t="s">
        <v>54</v>
      </c>
      <c r="E59" s="15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1" customFormat="1" ht="30" customHeight="1">
      <c r="A60" s="107">
        <v>16</v>
      </c>
      <c r="B60" s="112" t="s">
        <v>808</v>
      </c>
      <c r="C60" s="113" t="s">
        <v>114</v>
      </c>
      <c r="D60" s="114" t="s">
        <v>76</v>
      </c>
      <c r="E60" s="15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1" customFormat="1" ht="30" customHeight="1">
      <c r="A61" s="107">
        <v>17</v>
      </c>
      <c r="B61" s="112" t="s">
        <v>547</v>
      </c>
      <c r="C61" s="113" t="s">
        <v>548</v>
      </c>
      <c r="D61" s="114" t="s">
        <v>76</v>
      </c>
      <c r="E61" s="153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" customFormat="1" ht="30" customHeight="1">
      <c r="A62" s="107">
        <v>18</v>
      </c>
      <c r="B62" s="112" t="s">
        <v>549</v>
      </c>
      <c r="C62" s="113" t="s">
        <v>550</v>
      </c>
      <c r="D62" s="114" t="s">
        <v>64</v>
      </c>
      <c r="E62" s="15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107">
        <v>19</v>
      </c>
      <c r="B63" s="112" t="s">
        <v>551</v>
      </c>
      <c r="C63" s="113" t="s">
        <v>552</v>
      </c>
      <c r="D63" s="114" t="s">
        <v>553</v>
      </c>
      <c r="E63" s="153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107">
        <v>20</v>
      </c>
      <c r="B64" s="112" t="s">
        <v>554</v>
      </c>
      <c r="C64" s="113" t="s">
        <v>555</v>
      </c>
      <c r="D64" s="114" t="s">
        <v>516</v>
      </c>
      <c r="E64" s="153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107">
        <v>21</v>
      </c>
      <c r="B65" s="112" t="s">
        <v>556</v>
      </c>
      <c r="C65" s="113" t="s">
        <v>557</v>
      </c>
      <c r="D65" s="114" t="s">
        <v>558</v>
      </c>
      <c r="E65" s="153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107">
        <v>22</v>
      </c>
      <c r="B66" s="112" t="s">
        <v>559</v>
      </c>
      <c r="C66" s="113" t="s">
        <v>560</v>
      </c>
      <c r="D66" s="114" t="s">
        <v>71</v>
      </c>
      <c r="E66" s="15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107">
        <v>23</v>
      </c>
      <c r="B67" s="112" t="s">
        <v>561</v>
      </c>
      <c r="C67" s="113" t="s">
        <v>145</v>
      </c>
      <c r="D67" s="114" t="s">
        <v>48</v>
      </c>
      <c r="E67" s="153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107">
        <v>24</v>
      </c>
      <c r="B68" s="112" t="s">
        <v>562</v>
      </c>
      <c r="C68" s="113" t="s">
        <v>563</v>
      </c>
      <c r="D68" s="114" t="s">
        <v>48</v>
      </c>
      <c r="E68" s="153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107">
        <v>25</v>
      </c>
      <c r="B69" s="112" t="s">
        <v>564</v>
      </c>
      <c r="C69" s="113" t="s">
        <v>565</v>
      </c>
      <c r="D69" s="114" t="s">
        <v>566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107">
        <v>26</v>
      </c>
      <c r="B70" s="112" t="s">
        <v>569</v>
      </c>
      <c r="C70" s="113" t="s">
        <v>570</v>
      </c>
      <c r="D70" s="114" t="s">
        <v>36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107">
        <v>27</v>
      </c>
      <c r="B71" s="112" t="s">
        <v>571</v>
      </c>
      <c r="C71" s="113" t="s">
        <v>572</v>
      </c>
      <c r="D71" s="114" t="s">
        <v>102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107">
        <v>28</v>
      </c>
      <c r="B72" s="112" t="s">
        <v>573</v>
      </c>
      <c r="C72" s="113" t="s">
        <v>574</v>
      </c>
      <c r="D72" s="114" t="s">
        <v>92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107">
        <v>29</v>
      </c>
      <c r="B73" s="112" t="s">
        <v>809</v>
      </c>
      <c r="C73" s="113" t="s">
        <v>575</v>
      </c>
      <c r="D73" s="114" t="s">
        <v>59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107">
        <v>30</v>
      </c>
      <c r="B74" s="112" t="s">
        <v>576</v>
      </c>
      <c r="C74" s="113" t="s">
        <v>577</v>
      </c>
      <c r="D74" s="114" t="s">
        <v>578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107">
        <v>31</v>
      </c>
      <c r="B75" s="112" t="s">
        <v>579</v>
      </c>
      <c r="C75" s="113" t="s">
        <v>580</v>
      </c>
      <c r="D75" s="114" t="s">
        <v>581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107">
        <v>32</v>
      </c>
      <c r="B76" s="112" t="s">
        <v>582</v>
      </c>
      <c r="C76" s="113" t="s">
        <v>478</v>
      </c>
      <c r="D76" s="114" t="s">
        <v>62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.75" customHeight="1">
      <c r="A77" s="91">
        <v>33</v>
      </c>
      <c r="B77" s="112"/>
      <c r="C77" s="113"/>
      <c r="D77" s="114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" customFormat="1" ht="30.75" customHeight="1">
      <c r="A78" s="91">
        <v>34</v>
      </c>
      <c r="B78" s="124"/>
      <c r="C78" s="124"/>
      <c r="D78" s="124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ht="51" customHeight="1">
      <c r="A79" s="204" t="s">
        <v>17</v>
      </c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93" t="e">
        <f t="shared" ref="AJ79:AO79" si="9">SUM(AJ45:AJ78)</f>
        <v>#REF!</v>
      </c>
      <c r="AK79" s="93">
        <f t="shared" si="9"/>
        <v>0</v>
      </c>
      <c r="AL79" s="93">
        <f t="shared" si="9"/>
        <v>0</v>
      </c>
      <c r="AM79" s="93">
        <f t="shared" si="9"/>
        <v>0</v>
      </c>
      <c r="AN79" s="93">
        <f t="shared" si="9"/>
        <v>0</v>
      </c>
      <c r="AO79" s="93">
        <f t="shared" si="9"/>
        <v>0</v>
      </c>
    </row>
    <row r="80" spans="1:41" ht="15.75" customHeight="1">
      <c r="A80" s="29"/>
      <c r="B80" s="29"/>
      <c r="C80" s="186"/>
      <c r="D80" s="186"/>
      <c r="E80" s="37"/>
      <c r="H80" s="39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89"/>
      <c r="D81" s="37"/>
      <c r="E81" s="3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89"/>
      <c r="D82" s="37"/>
      <c r="E82" s="3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6"/>
      <c r="D83" s="186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3:38" ht="15.75" customHeight="1">
      <c r="C84" s="186"/>
      <c r="D84" s="186"/>
      <c r="E84" s="186"/>
      <c r="F84" s="186"/>
      <c r="G84" s="186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3:38" ht="15.75" customHeight="1">
      <c r="C85" s="186"/>
      <c r="D85" s="186"/>
      <c r="E85" s="186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3:38" ht="15.75" customHeight="1">
      <c r="C86" s="186"/>
      <c r="D86" s="186"/>
      <c r="E86" s="3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</sheetData>
  <mergeCells count="20">
    <mergeCell ref="AP45:AQ45"/>
    <mergeCell ref="AP58:AQ58"/>
    <mergeCell ref="A79:AI79"/>
    <mergeCell ref="C80:D80"/>
    <mergeCell ref="C83:D83"/>
    <mergeCell ref="AM22:AN22"/>
    <mergeCell ref="A41:AI41"/>
    <mergeCell ref="A43:AI43"/>
    <mergeCell ref="C85:E85"/>
    <mergeCell ref="C86:D86"/>
    <mergeCell ref="C84:G84"/>
    <mergeCell ref="C44:D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tabSelected="1" topLeftCell="A6" zoomScale="55" zoomScaleNormal="55" workbookViewId="0">
      <selection activeCell="J9" sqref="J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457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583</v>
      </c>
      <c r="C9" s="113" t="s">
        <v>584</v>
      </c>
      <c r="D9" s="114" t="s">
        <v>63</v>
      </c>
      <c r="E9" s="144"/>
      <c r="F9" s="116" t="s">
        <v>10</v>
      </c>
      <c r="G9" s="146"/>
      <c r="H9" s="146"/>
      <c r="I9" s="146"/>
      <c r="J9" s="146" t="s">
        <v>10</v>
      </c>
      <c r="K9" s="146"/>
      <c r="L9" s="146"/>
      <c r="M9" s="11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16"/>
      <c r="AB9" s="11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42" si="0">COUNTIF(E9:AI9,"P")+2*COUNTIF(F9:AJ9,"2P")</f>
        <v>0</v>
      </c>
      <c r="AL9" s="91">
        <f t="shared" ref="AL9:AL42" si="1">COUNTIF(E9:AI9,"T")+2*COUNTIF(E9:AI9,"2T")+COUNTIF(E9:AI9,"TK")+COUNTIF(E9:AI9,"KT")</f>
        <v>2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585</v>
      </c>
      <c r="C10" s="113" t="s">
        <v>586</v>
      </c>
      <c r="D10" s="114" t="s">
        <v>587</v>
      </c>
      <c r="E10" s="144"/>
      <c r="F10" s="116"/>
      <c r="G10" s="146"/>
      <c r="H10" s="146"/>
      <c r="I10" s="146"/>
      <c r="J10" s="146"/>
      <c r="K10" s="146"/>
      <c r="L10" s="146"/>
      <c r="M10" s="11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16"/>
      <c r="AB10" s="116"/>
      <c r="AC10" s="146"/>
      <c r="AD10" s="146"/>
      <c r="AE10" s="146"/>
      <c r="AF10" s="146"/>
      <c r="AG10" s="146"/>
      <c r="AH10" s="146"/>
      <c r="AI10" s="146"/>
      <c r="AJ10" s="91">
        <f t="shared" ref="AJ10:AJ42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588</v>
      </c>
      <c r="C11" s="113" t="s">
        <v>77</v>
      </c>
      <c r="D11" s="114" t="s">
        <v>819</v>
      </c>
      <c r="E11" s="144"/>
      <c r="F11" s="116" t="s">
        <v>8</v>
      </c>
      <c r="G11" s="146"/>
      <c r="H11" s="146"/>
      <c r="I11" s="146"/>
      <c r="J11" s="146"/>
      <c r="K11" s="146"/>
      <c r="L11" s="146"/>
      <c r="M11" s="11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16"/>
      <c r="AB11" s="116"/>
      <c r="AC11" s="146"/>
      <c r="AD11" s="146"/>
      <c r="AE11" s="146"/>
      <c r="AF11" s="146"/>
      <c r="AG11" s="146"/>
      <c r="AH11" s="146"/>
      <c r="AI11" s="146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589</v>
      </c>
      <c r="C12" s="113" t="s">
        <v>77</v>
      </c>
      <c r="D12" s="114" t="s">
        <v>75</v>
      </c>
      <c r="E12" s="144"/>
      <c r="F12" s="116"/>
      <c r="G12" s="146"/>
      <c r="H12" s="146"/>
      <c r="I12" s="146"/>
      <c r="J12" s="146" t="s">
        <v>9</v>
      </c>
      <c r="K12" s="146"/>
      <c r="L12" s="146"/>
      <c r="M12" s="11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16"/>
      <c r="AB12" s="11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1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591</v>
      </c>
      <c r="C13" s="113" t="s">
        <v>592</v>
      </c>
      <c r="D13" s="114" t="s">
        <v>514</v>
      </c>
      <c r="E13" s="144"/>
      <c r="F13" s="116"/>
      <c r="G13" s="146"/>
      <c r="H13" s="146"/>
      <c r="I13" s="146"/>
      <c r="J13" s="146" t="s">
        <v>10</v>
      </c>
      <c r="K13" s="146"/>
      <c r="L13" s="146"/>
      <c r="M13" s="11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16"/>
      <c r="AB13" s="116"/>
      <c r="AC13" s="146"/>
      <c r="AD13" s="146"/>
      <c r="AE13" s="146"/>
      <c r="AF13" s="146"/>
      <c r="AG13" s="146"/>
      <c r="AH13" s="146"/>
      <c r="AI13" s="146"/>
      <c r="AJ13" s="91">
        <f t="shared" si="2"/>
        <v>0</v>
      </c>
      <c r="AK13" s="91">
        <f t="shared" si="0"/>
        <v>0</v>
      </c>
      <c r="AL13" s="91">
        <f t="shared" si="1"/>
        <v>1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593</v>
      </c>
      <c r="C14" s="113" t="s">
        <v>499</v>
      </c>
      <c r="D14" s="114" t="s">
        <v>112</v>
      </c>
      <c r="E14" s="144"/>
      <c r="F14" s="116"/>
      <c r="G14" s="146"/>
      <c r="H14" s="146"/>
      <c r="I14" s="146"/>
      <c r="J14" s="146"/>
      <c r="K14" s="146"/>
      <c r="L14" s="146"/>
      <c r="M14" s="11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16"/>
      <c r="AB14" s="116"/>
      <c r="AC14" s="14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597</v>
      </c>
      <c r="C15" s="113" t="s">
        <v>598</v>
      </c>
      <c r="D15" s="114" t="s">
        <v>596</v>
      </c>
      <c r="E15" s="208" t="s">
        <v>881</v>
      </c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10"/>
      <c r="AJ15" s="91">
        <f>COUNTIF(E15:AI15,"K")+2*COUNTIF(E15:AI15,"2K")+COUNTIF(E15:AI15,"TK")+COUNTIF(E15:AI15,"KT")</f>
        <v>0</v>
      </c>
      <c r="AK15" s="91">
        <f>COUNTIF(E15:AI15,"P")+2*COUNTIF(F15:AJ15,"2P")</f>
        <v>0</v>
      </c>
      <c r="AL15" s="91">
        <f>COUNTIF(E15:AI15,"T")+2*COUNTIF(E15:AI15,"2T")+COUNTIF(E15:AI15,"TK")+COUNTIF(E15:AI15,"KT")</f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594</v>
      </c>
      <c r="C16" s="113" t="s">
        <v>595</v>
      </c>
      <c r="D16" s="114" t="s">
        <v>596</v>
      </c>
      <c r="E16" s="144"/>
      <c r="F16" s="116" t="s">
        <v>8</v>
      </c>
      <c r="G16" s="146"/>
      <c r="H16" s="146"/>
      <c r="I16" s="146"/>
      <c r="J16" s="146"/>
      <c r="K16" s="146"/>
      <c r="L16" s="146"/>
      <c r="M16" s="11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16"/>
      <c r="AB16" s="116"/>
      <c r="AC16" s="146"/>
      <c r="AD16" s="146"/>
      <c r="AE16" s="146"/>
      <c r="AF16" s="146"/>
      <c r="AG16" s="146"/>
      <c r="AH16" s="146"/>
      <c r="AI16" s="146"/>
      <c r="AJ16" s="91">
        <f t="shared" si="2"/>
        <v>1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599</v>
      </c>
      <c r="C17" s="113" t="s">
        <v>600</v>
      </c>
      <c r="D17" s="114" t="s">
        <v>103</v>
      </c>
      <c r="E17" s="144"/>
      <c r="F17" s="116"/>
      <c r="G17" s="146"/>
      <c r="H17" s="146"/>
      <c r="I17" s="146"/>
      <c r="J17" s="146"/>
      <c r="K17" s="146"/>
      <c r="L17" s="146"/>
      <c r="M17" s="11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78"/>
      <c r="Y17" s="146"/>
      <c r="Z17" s="146"/>
      <c r="AA17" s="116"/>
      <c r="AB17" s="116"/>
      <c r="AC17" s="146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601</v>
      </c>
      <c r="C18" s="113" t="s">
        <v>602</v>
      </c>
      <c r="D18" s="114" t="s">
        <v>603</v>
      </c>
      <c r="E18" s="144"/>
      <c r="F18" s="116"/>
      <c r="G18" s="146"/>
      <c r="H18" s="146"/>
      <c r="I18" s="146"/>
      <c r="J18" s="146" t="s">
        <v>9</v>
      </c>
      <c r="K18" s="146"/>
      <c r="L18" s="146"/>
      <c r="M18" s="11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16"/>
      <c r="AB18" s="11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1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810</v>
      </c>
      <c r="C19" s="113" t="s">
        <v>811</v>
      </c>
      <c r="D19" s="114" t="s">
        <v>78</v>
      </c>
      <c r="E19" s="144"/>
      <c r="F19" s="116"/>
      <c r="G19" s="146"/>
      <c r="H19" s="146"/>
      <c r="I19" s="146"/>
      <c r="J19" s="146"/>
      <c r="K19" s="146"/>
      <c r="L19" s="146"/>
      <c r="M19" s="11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16"/>
      <c r="AB19" s="11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604</v>
      </c>
      <c r="C20" s="113" t="s">
        <v>605</v>
      </c>
      <c r="D20" s="114" t="s">
        <v>78</v>
      </c>
      <c r="E20" s="144"/>
      <c r="F20" s="116"/>
      <c r="G20" s="146"/>
      <c r="H20" s="146"/>
      <c r="I20" s="146"/>
      <c r="J20" s="146"/>
      <c r="K20" s="146"/>
      <c r="L20" s="146"/>
      <c r="M20" s="11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16"/>
      <c r="AB20" s="11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606</v>
      </c>
      <c r="C21" s="113" t="s">
        <v>409</v>
      </c>
      <c r="D21" s="114" t="s">
        <v>64</v>
      </c>
      <c r="E21" s="144"/>
      <c r="F21" s="116"/>
      <c r="G21" s="144"/>
      <c r="H21" s="144"/>
      <c r="I21" s="144"/>
      <c r="J21" s="144"/>
      <c r="K21" s="144"/>
      <c r="L21" s="144"/>
      <c r="M21" s="116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16"/>
      <c r="AB21" s="116"/>
      <c r="AC21" s="144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607</v>
      </c>
      <c r="C22" s="113" t="s">
        <v>608</v>
      </c>
      <c r="D22" s="114" t="s">
        <v>64</v>
      </c>
      <c r="E22" s="144"/>
      <c r="F22" s="116" t="s">
        <v>10</v>
      </c>
      <c r="G22" s="146"/>
      <c r="H22" s="146"/>
      <c r="I22" s="146"/>
      <c r="J22" s="146"/>
      <c r="K22" s="146"/>
      <c r="L22" s="146"/>
      <c r="M22" s="11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16"/>
      <c r="AB22" s="11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1</v>
      </c>
      <c r="AM22" s="202"/>
      <c r="AN22" s="203"/>
      <c r="AO22" s="27"/>
    </row>
    <row r="23" spans="1:41" s="1" customFormat="1" ht="30" customHeight="1">
      <c r="A23" s="107">
        <v>15</v>
      </c>
      <c r="B23" s="112" t="s">
        <v>609</v>
      </c>
      <c r="C23" s="113" t="s">
        <v>610</v>
      </c>
      <c r="D23" s="114" t="s">
        <v>516</v>
      </c>
      <c r="E23" s="144"/>
      <c r="F23" s="116"/>
      <c r="G23" s="146"/>
      <c r="H23" s="146"/>
      <c r="I23" s="146"/>
      <c r="J23" s="146"/>
      <c r="K23" s="146"/>
      <c r="L23" s="146"/>
      <c r="M23" s="11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16"/>
      <c r="AB23" s="11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611</v>
      </c>
      <c r="C24" s="113" t="s">
        <v>612</v>
      </c>
      <c r="D24" s="114" t="s">
        <v>14</v>
      </c>
      <c r="E24" s="144"/>
      <c r="F24" s="116"/>
      <c r="G24" s="146"/>
      <c r="H24" s="146"/>
      <c r="I24" s="146"/>
      <c r="J24" s="146"/>
      <c r="K24" s="146"/>
      <c r="L24" s="146"/>
      <c r="M24" s="11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16"/>
      <c r="AB24" s="11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613</v>
      </c>
      <c r="C25" s="113" t="s">
        <v>614</v>
      </c>
      <c r="D25" s="114" t="s">
        <v>83</v>
      </c>
      <c r="E25" s="144"/>
      <c r="F25" s="116"/>
      <c r="G25" s="146"/>
      <c r="H25" s="146"/>
      <c r="I25" s="146"/>
      <c r="J25" s="146"/>
      <c r="K25" s="146"/>
      <c r="L25" s="146"/>
      <c r="M25" s="11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16"/>
      <c r="AB25" s="116"/>
      <c r="AC25" s="14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615</v>
      </c>
      <c r="C26" s="113" t="s">
        <v>494</v>
      </c>
      <c r="D26" s="114" t="s">
        <v>81</v>
      </c>
      <c r="E26" s="144"/>
      <c r="F26" s="116" t="s">
        <v>8</v>
      </c>
      <c r="G26" s="146"/>
      <c r="H26" s="146"/>
      <c r="I26" s="146"/>
      <c r="J26" s="146"/>
      <c r="K26" s="146"/>
      <c r="L26" s="146"/>
      <c r="M26" s="11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16"/>
      <c r="AB26" s="116"/>
      <c r="AC26" s="146"/>
      <c r="AD26" s="146"/>
      <c r="AE26" s="146"/>
      <c r="AF26" s="146"/>
      <c r="AG26" s="146"/>
      <c r="AH26" s="146"/>
      <c r="AI26" s="146"/>
      <c r="AJ26" s="91">
        <f t="shared" si="2"/>
        <v>1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616</v>
      </c>
      <c r="C27" s="113" t="s">
        <v>617</v>
      </c>
      <c r="D27" s="114" t="s">
        <v>47</v>
      </c>
      <c r="E27" s="144"/>
      <c r="F27" s="116"/>
      <c r="G27" s="146"/>
      <c r="H27" s="146"/>
      <c r="I27" s="146"/>
      <c r="J27" s="146"/>
      <c r="K27" s="146"/>
      <c r="L27" s="146"/>
      <c r="M27" s="11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16"/>
      <c r="AB27" s="11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618</v>
      </c>
      <c r="C28" s="113" t="s">
        <v>619</v>
      </c>
      <c r="D28" s="114" t="s">
        <v>97</v>
      </c>
      <c r="E28" s="144"/>
      <c r="F28" s="116" t="s">
        <v>10</v>
      </c>
      <c r="G28" s="146"/>
      <c r="H28" s="146"/>
      <c r="I28" s="146"/>
      <c r="J28" s="146"/>
      <c r="K28" s="146"/>
      <c r="L28" s="146"/>
      <c r="M28" s="11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16"/>
      <c r="AB28" s="11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1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620</v>
      </c>
      <c r="C29" s="113" t="s">
        <v>621</v>
      </c>
      <c r="D29" s="114" t="s">
        <v>568</v>
      </c>
      <c r="E29" s="144"/>
      <c r="F29" s="116"/>
      <c r="G29" s="146"/>
      <c r="H29" s="146"/>
      <c r="I29" s="146"/>
      <c r="J29" s="146"/>
      <c r="K29" s="146"/>
      <c r="L29" s="146"/>
      <c r="M29" s="11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16"/>
      <c r="AB29" s="11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622</v>
      </c>
      <c r="C30" s="113" t="s">
        <v>623</v>
      </c>
      <c r="D30" s="114" t="s">
        <v>15</v>
      </c>
      <c r="E30" s="144"/>
      <c r="F30" s="116"/>
      <c r="G30" s="146"/>
      <c r="H30" s="146"/>
      <c r="I30" s="146"/>
      <c r="J30" s="146"/>
      <c r="K30" s="146"/>
      <c r="L30" s="146"/>
      <c r="M30" s="11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16"/>
      <c r="AB30" s="11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624</v>
      </c>
      <c r="C31" s="113" t="s">
        <v>625</v>
      </c>
      <c r="D31" s="114" t="s">
        <v>37</v>
      </c>
      <c r="E31" s="144"/>
      <c r="F31" s="116"/>
      <c r="G31" s="146"/>
      <c r="H31" s="146"/>
      <c r="I31" s="146"/>
      <c r="J31" s="146"/>
      <c r="K31" s="146"/>
      <c r="L31" s="146"/>
      <c r="M31" s="11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16"/>
      <c r="AB31" s="11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626</v>
      </c>
      <c r="C32" s="113" t="s">
        <v>512</v>
      </c>
      <c r="D32" s="114" t="s">
        <v>627</v>
      </c>
      <c r="E32" s="211" t="s">
        <v>880</v>
      </c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3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630</v>
      </c>
      <c r="C33" s="113" t="s">
        <v>359</v>
      </c>
      <c r="D33" s="114" t="s">
        <v>578</v>
      </c>
      <c r="E33" s="145"/>
      <c r="F33" s="116"/>
      <c r="G33" s="146"/>
      <c r="H33" s="146"/>
      <c r="I33" s="146"/>
      <c r="J33" s="146"/>
      <c r="K33" s="146"/>
      <c r="L33" s="146"/>
      <c r="M33" s="11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16"/>
      <c r="AB33" s="11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628</v>
      </c>
      <c r="C34" s="113" t="s">
        <v>629</v>
      </c>
      <c r="D34" s="114" t="s">
        <v>578</v>
      </c>
      <c r="E34" s="145"/>
      <c r="F34" s="116" t="s">
        <v>10</v>
      </c>
      <c r="G34" s="146"/>
      <c r="H34" s="146"/>
      <c r="I34" s="146"/>
      <c r="J34" s="146"/>
      <c r="K34" s="146"/>
      <c r="L34" s="146"/>
      <c r="M34" s="11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16"/>
      <c r="AB34" s="11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1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812</v>
      </c>
      <c r="C35" s="113" t="s">
        <v>813</v>
      </c>
      <c r="D35" s="114" t="s">
        <v>743</v>
      </c>
      <c r="E35" s="145"/>
      <c r="F35" s="116"/>
      <c r="G35" s="146"/>
      <c r="H35" s="146"/>
      <c r="I35" s="146"/>
      <c r="J35" s="146"/>
      <c r="K35" s="146"/>
      <c r="L35" s="146"/>
      <c r="M35" s="11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16"/>
      <c r="AB35" s="11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>
        <v>1910020169</v>
      </c>
      <c r="C36" s="113" t="s">
        <v>652</v>
      </c>
      <c r="D36" s="114" t="s">
        <v>79</v>
      </c>
      <c r="E36" s="145"/>
      <c r="F36" s="116" t="s">
        <v>10</v>
      </c>
      <c r="G36" s="146"/>
      <c r="H36" s="146"/>
      <c r="I36" s="146"/>
      <c r="J36" s="146"/>
      <c r="K36" s="146"/>
      <c r="L36" s="146"/>
      <c r="M36" s="11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16"/>
      <c r="AB36" s="116"/>
      <c r="AC36" s="14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1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631</v>
      </c>
      <c r="C37" s="113" t="s">
        <v>632</v>
      </c>
      <c r="D37" s="114" t="s">
        <v>61</v>
      </c>
      <c r="E37" s="145"/>
      <c r="F37" s="116" t="s">
        <v>10</v>
      </c>
      <c r="G37" s="146"/>
      <c r="H37" s="146"/>
      <c r="I37" s="146"/>
      <c r="J37" s="146"/>
      <c r="K37" s="146"/>
      <c r="L37" s="146"/>
      <c r="M37" s="11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16"/>
      <c r="AB37" s="11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1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633</v>
      </c>
      <c r="C38" s="113" t="s">
        <v>634</v>
      </c>
      <c r="D38" s="114" t="s">
        <v>635</v>
      </c>
      <c r="E38" s="145"/>
      <c r="F38" s="116"/>
      <c r="G38" s="146"/>
      <c r="H38" s="146"/>
      <c r="I38" s="146"/>
      <c r="J38" s="146"/>
      <c r="K38" s="146"/>
      <c r="L38" s="146"/>
      <c r="M38" s="11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16"/>
      <c r="AB38" s="11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636</v>
      </c>
      <c r="C39" s="113" t="s">
        <v>637</v>
      </c>
      <c r="D39" s="114" t="s">
        <v>65</v>
      </c>
      <c r="E39" s="145"/>
      <c r="F39" s="116"/>
      <c r="G39" s="146"/>
      <c r="H39" s="146"/>
      <c r="I39" s="146"/>
      <c r="J39" s="146"/>
      <c r="K39" s="146"/>
      <c r="L39" s="146"/>
      <c r="M39" s="11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16"/>
      <c r="AB39" s="116"/>
      <c r="AC39" s="146"/>
      <c r="AD39" s="146"/>
      <c r="AE39" s="146"/>
      <c r="AF39" s="146"/>
      <c r="AG39" s="146"/>
      <c r="AH39" s="146"/>
      <c r="AI39" s="146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638</v>
      </c>
      <c r="C40" s="113" t="s">
        <v>639</v>
      </c>
      <c r="D40" s="114" t="s">
        <v>62</v>
      </c>
      <c r="E40" s="145"/>
      <c r="F40" s="116" t="s">
        <v>10</v>
      </c>
      <c r="G40" s="146"/>
      <c r="H40" s="146"/>
      <c r="I40" s="146"/>
      <c r="J40" s="146"/>
      <c r="K40" s="146"/>
      <c r="L40" s="146"/>
      <c r="M40" s="11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16"/>
      <c r="AB40" s="116"/>
      <c r="AC40" s="14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0</v>
      </c>
      <c r="AL40" s="91">
        <f t="shared" si="1"/>
        <v>1</v>
      </c>
      <c r="AM40" s="27"/>
      <c r="AN40" s="27"/>
      <c r="AO40" s="27"/>
    </row>
    <row r="41" spans="1:44" s="1" customFormat="1" ht="30" customHeight="1">
      <c r="A41" s="91">
        <v>33</v>
      </c>
      <c r="B41" s="124"/>
      <c r="C41" s="124"/>
      <c r="D41" s="124"/>
      <c r="E41" s="145"/>
      <c r="F41" s="116"/>
      <c r="G41" s="146"/>
      <c r="H41" s="146"/>
      <c r="I41" s="146"/>
      <c r="J41" s="146"/>
      <c r="K41" s="146"/>
      <c r="L41" s="146"/>
      <c r="M41" s="11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16"/>
      <c r="AB41" s="116"/>
      <c r="AC41" s="146"/>
      <c r="AD41" s="146"/>
      <c r="AE41" s="146"/>
      <c r="AF41" s="146"/>
      <c r="AG41" s="146"/>
      <c r="AH41" s="146"/>
      <c r="AI41" s="146"/>
      <c r="AJ41" s="91">
        <f t="shared" si="2"/>
        <v>0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4" s="1" customFormat="1" ht="30" customHeight="1">
      <c r="A42" s="91">
        <v>34</v>
      </c>
      <c r="B42" s="124"/>
      <c r="C42" s="124"/>
      <c r="D42" s="124"/>
      <c r="E42" s="145"/>
      <c r="F42" s="116"/>
      <c r="G42" s="146"/>
      <c r="H42" s="146"/>
      <c r="I42" s="146"/>
      <c r="J42" s="146"/>
      <c r="K42" s="146"/>
      <c r="L42" s="146"/>
      <c r="M42" s="11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16"/>
      <c r="AB42" s="116"/>
      <c r="AC42" s="146"/>
      <c r="AD42" s="146"/>
      <c r="AE42" s="146"/>
      <c r="AF42" s="146"/>
      <c r="AG42" s="146"/>
      <c r="AH42" s="146"/>
      <c r="AI42" s="146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4" s="1" customFormat="1" ht="30" customHeight="1">
      <c r="A43" s="144"/>
      <c r="B43" s="124"/>
      <c r="C43" s="124"/>
      <c r="D43" s="124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16"/>
      <c r="AB43" s="116"/>
      <c r="AC43" s="146"/>
      <c r="AD43" s="146"/>
      <c r="AE43" s="146"/>
      <c r="AF43" s="146"/>
      <c r="AG43" s="146"/>
      <c r="AH43" s="146"/>
      <c r="AI43" s="146"/>
      <c r="AJ43" s="144"/>
      <c r="AK43" s="144"/>
      <c r="AL43" s="144"/>
      <c r="AM43" s="27"/>
      <c r="AN43" s="27"/>
      <c r="AO43" s="27"/>
    </row>
    <row r="44" spans="1:44" s="1" customFormat="1" ht="48" customHeight="1">
      <c r="A44" s="204" t="s">
        <v>17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93">
        <f>SUM(AJ9:AJ42)</f>
        <v>3</v>
      </c>
      <c r="AK44" s="93">
        <f>SUM(AK9:AK42)</f>
        <v>2</v>
      </c>
      <c r="AL44" s="93">
        <f>SUM(AL9:AL42)</f>
        <v>9</v>
      </c>
      <c r="AM44" s="30"/>
      <c r="AN44" s="29"/>
      <c r="AO44" s="29"/>
      <c r="AP44" s="37"/>
      <c r="AQ44"/>
      <c r="AR44"/>
    </row>
    <row r="45" spans="1:44" s="1" customFormat="1" ht="30" customHeight="1">
      <c r="A45" s="13"/>
      <c r="B45" s="13"/>
      <c r="C45" s="14"/>
      <c r="D45" s="14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13"/>
      <c r="AK45" s="13"/>
      <c r="AL45" s="13"/>
      <c r="AM45" s="30"/>
      <c r="AN45" s="27"/>
      <c r="AO45" s="27"/>
    </row>
    <row r="46" spans="1:44" s="1" customFormat="1" ht="41.25" customHeight="1">
      <c r="A46" s="205" t="s">
        <v>18</v>
      </c>
      <c r="B46" s="205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7"/>
      <c r="AJ46" s="31" t="s">
        <v>19</v>
      </c>
      <c r="AK46" s="31" t="s">
        <v>20</v>
      </c>
      <c r="AL46" s="31" t="s">
        <v>21</v>
      </c>
      <c r="AM46" s="32" t="s">
        <v>22</v>
      </c>
      <c r="AN46" s="32" t="s">
        <v>23</v>
      </c>
      <c r="AO46" s="32" t="s">
        <v>24</v>
      </c>
    </row>
    <row r="47" spans="1:44" s="1" customFormat="1" ht="30" customHeight="1">
      <c r="A47" s="91" t="s">
        <v>5</v>
      </c>
      <c r="B47" s="90"/>
      <c r="C47" s="181" t="s">
        <v>7</v>
      </c>
      <c r="D47" s="182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3" t="s">
        <v>25</v>
      </c>
      <c r="AK47" s="33" t="s">
        <v>26</v>
      </c>
      <c r="AL47" s="33" t="s">
        <v>27</v>
      </c>
      <c r="AM47" s="33" t="s">
        <v>28</v>
      </c>
      <c r="AN47" s="34" t="s">
        <v>29</v>
      </c>
      <c r="AO47" s="34" t="s">
        <v>30</v>
      </c>
    </row>
    <row r="48" spans="1:44" s="1" customFormat="1" ht="30" customHeight="1">
      <c r="A48" s="91">
        <v>1</v>
      </c>
      <c r="B48" s="112" t="s">
        <v>583</v>
      </c>
      <c r="C48" s="113" t="s">
        <v>584</v>
      </c>
      <c r="D48" s="114" t="s">
        <v>63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5">
        <f>COUNTIF(E48:AI48,"BT")</f>
        <v>0</v>
      </c>
      <c r="AK48" s="35">
        <f>COUNTIF(F48:AJ48,"D")</f>
        <v>0</v>
      </c>
      <c r="AL48" s="35">
        <f>COUNTIF(G48:AK48,"ĐP")</f>
        <v>0</v>
      </c>
      <c r="AM48" s="35">
        <f>COUNTIF(H48:AL48,"CT")</f>
        <v>0</v>
      </c>
      <c r="AN48" s="35">
        <f>COUNTIF(I48:AM48,"HT")</f>
        <v>0</v>
      </c>
      <c r="AO48" s="35">
        <f>COUNTIF(J48:AN48,"VK")</f>
        <v>0</v>
      </c>
      <c r="AP48" s="202"/>
      <c r="AQ48" s="203"/>
    </row>
    <row r="49" spans="1:43" s="1" customFormat="1" ht="30" customHeight="1">
      <c r="A49" s="91">
        <v>2</v>
      </c>
      <c r="B49" s="112" t="s">
        <v>585</v>
      </c>
      <c r="C49" s="113" t="s">
        <v>586</v>
      </c>
      <c r="D49" s="114" t="s">
        <v>587</v>
      </c>
      <c r="E49" s="1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35">
        <f t="shared" ref="AJ49:AJ81" si="3">COUNTIF(E49:AI49,"BT")</f>
        <v>0</v>
      </c>
      <c r="AK49" s="35">
        <f t="shared" ref="AK49:AK81" si="4">COUNTIF(F49:AJ49,"D")</f>
        <v>0</v>
      </c>
      <c r="AL49" s="35">
        <f t="shared" ref="AL49:AL81" si="5">COUNTIF(G49:AK49,"ĐP")</f>
        <v>0</v>
      </c>
      <c r="AM49" s="35">
        <f t="shared" ref="AM49:AM81" si="6">COUNTIF(H49:AL49,"CT")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27"/>
      <c r="AQ49" s="27"/>
    </row>
    <row r="50" spans="1:43" s="1" customFormat="1" ht="30" customHeight="1">
      <c r="A50" s="91">
        <v>3</v>
      </c>
      <c r="B50" s="112" t="s">
        <v>588</v>
      </c>
      <c r="C50" s="113" t="s">
        <v>77</v>
      </c>
      <c r="D50" s="114" t="s">
        <v>819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91">
        <v>4</v>
      </c>
      <c r="B51" s="112" t="s">
        <v>589</v>
      </c>
      <c r="C51" s="113" t="s">
        <v>77</v>
      </c>
      <c r="D51" s="114" t="s">
        <v>75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91">
        <v>5</v>
      </c>
      <c r="B52" s="112" t="s">
        <v>591</v>
      </c>
      <c r="C52" s="113" t="s">
        <v>592</v>
      </c>
      <c r="D52" s="114" t="s">
        <v>514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91">
        <v>6</v>
      </c>
      <c r="B53" s="112" t="s">
        <v>593</v>
      </c>
      <c r="C53" s="113" t="s">
        <v>499</v>
      </c>
      <c r="D53" s="114" t="s">
        <v>112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91">
        <v>7</v>
      </c>
      <c r="B54" s="112" t="s">
        <v>597</v>
      </c>
      <c r="C54" s="113" t="s">
        <v>598</v>
      </c>
      <c r="D54" s="114" t="s">
        <v>596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91">
        <v>8</v>
      </c>
      <c r="B55" s="112" t="s">
        <v>594</v>
      </c>
      <c r="C55" s="113" t="s">
        <v>595</v>
      </c>
      <c r="D55" s="114" t="s">
        <v>596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91">
        <v>9</v>
      </c>
      <c r="B56" s="112" t="s">
        <v>599</v>
      </c>
      <c r="C56" s="113" t="s">
        <v>600</v>
      </c>
      <c r="D56" s="114" t="s">
        <v>103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91">
        <v>10</v>
      </c>
      <c r="B57" s="112" t="s">
        <v>601</v>
      </c>
      <c r="C57" s="113" t="s">
        <v>602</v>
      </c>
      <c r="D57" s="114" t="s">
        <v>603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91">
        <v>11</v>
      </c>
      <c r="B58" s="112" t="s">
        <v>810</v>
      </c>
      <c r="C58" s="113" t="s">
        <v>811</v>
      </c>
      <c r="D58" s="114" t="s">
        <v>78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7"/>
      <c r="AQ58" s="27"/>
    </row>
    <row r="59" spans="1:43" s="1" customFormat="1" ht="30" customHeight="1">
      <c r="A59" s="91">
        <v>12</v>
      </c>
      <c r="B59" s="112" t="s">
        <v>604</v>
      </c>
      <c r="C59" s="113" t="s">
        <v>605</v>
      </c>
      <c r="D59" s="114" t="s">
        <v>78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27"/>
      <c r="AQ59" s="27"/>
    </row>
    <row r="60" spans="1:43" s="1" customFormat="1" ht="30" customHeight="1">
      <c r="A60" s="91">
        <v>13</v>
      </c>
      <c r="B60" s="112" t="s">
        <v>606</v>
      </c>
      <c r="C60" s="113" t="s">
        <v>409</v>
      </c>
      <c r="D60" s="114" t="s">
        <v>64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3" s="1" customFormat="1" ht="30" customHeight="1">
      <c r="A61" s="91">
        <v>14</v>
      </c>
      <c r="B61" s="112" t="s">
        <v>607</v>
      </c>
      <c r="C61" s="113" t="s">
        <v>608</v>
      </c>
      <c r="D61" s="114" t="s">
        <v>64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02"/>
      <c r="AQ61" s="203"/>
    </row>
    <row r="62" spans="1:43" s="1" customFormat="1" ht="30" customHeight="1">
      <c r="A62" s="91">
        <v>15</v>
      </c>
      <c r="B62" s="112" t="s">
        <v>609</v>
      </c>
      <c r="C62" s="113" t="s">
        <v>610</v>
      </c>
      <c r="D62" s="114" t="s">
        <v>516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91">
        <v>16</v>
      </c>
      <c r="B63" s="112" t="s">
        <v>611</v>
      </c>
      <c r="C63" s="113" t="s">
        <v>612</v>
      </c>
      <c r="D63" s="114" t="s">
        <v>14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91">
        <v>17</v>
      </c>
      <c r="B64" s="112" t="s">
        <v>613</v>
      </c>
      <c r="C64" s="113" t="s">
        <v>614</v>
      </c>
      <c r="D64" s="114" t="s">
        <v>83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91">
        <v>18</v>
      </c>
      <c r="B65" s="112" t="s">
        <v>615</v>
      </c>
      <c r="C65" s="113" t="s">
        <v>494</v>
      </c>
      <c r="D65" s="114" t="s">
        <v>81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91">
        <v>19</v>
      </c>
      <c r="B66" s="112" t="s">
        <v>616</v>
      </c>
      <c r="C66" s="113" t="s">
        <v>617</v>
      </c>
      <c r="D66" s="114" t="s">
        <v>47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91">
        <v>20</v>
      </c>
      <c r="B67" s="112" t="s">
        <v>618</v>
      </c>
      <c r="C67" s="113" t="s">
        <v>619</v>
      </c>
      <c r="D67" s="114" t="s">
        <v>97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91">
        <v>21</v>
      </c>
      <c r="B68" s="112" t="s">
        <v>620</v>
      </c>
      <c r="C68" s="113" t="s">
        <v>621</v>
      </c>
      <c r="D68" s="114" t="s">
        <v>568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91">
        <v>22</v>
      </c>
      <c r="B69" s="112" t="s">
        <v>622</v>
      </c>
      <c r="C69" s="113" t="s">
        <v>623</v>
      </c>
      <c r="D69" s="114" t="s">
        <v>15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91">
        <v>23</v>
      </c>
      <c r="B70" s="112" t="s">
        <v>624</v>
      </c>
      <c r="C70" s="113" t="s">
        <v>625</v>
      </c>
      <c r="D70" s="114" t="s">
        <v>37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91">
        <v>24</v>
      </c>
      <c r="B71" s="112" t="s">
        <v>626</v>
      </c>
      <c r="C71" s="113" t="s">
        <v>512</v>
      </c>
      <c r="D71" s="114" t="s">
        <v>627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91">
        <v>25</v>
      </c>
      <c r="B72" s="112" t="s">
        <v>630</v>
      </c>
      <c r="C72" s="113" t="s">
        <v>359</v>
      </c>
      <c r="D72" s="114" t="s">
        <v>578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91">
        <v>26</v>
      </c>
      <c r="B73" s="112" t="s">
        <v>628</v>
      </c>
      <c r="C73" s="113" t="s">
        <v>629</v>
      </c>
      <c r="D73" s="114" t="s">
        <v>578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91">
        <v>27</v>
      </c>
      <c r="B74" s="112" t="s">
        <v>812</v>
      </c>
      <c r="C74" s="113" t="s">
        <v>813</v>
      </c>
      <c r="D74" s="114" t="s">
        <v>743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91">
        <v>28</v>
      </c>
      <c r="B75" s="112">
        <v>1910020169</v>
      </c>
      <c r="C75" s="113" t="s">
        <v>652</v>
      </c>
      <c r="D75" s="114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91">
        <v>29</v>
      </c>
      <c r="B76" s="112" t="s">
        <v>631</v>
      </c>
      <c r="C76" s="113" t="s">
        <v>632</v>
      </c>
      <c r="D76" s="114" t="s">
        <v>61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" customHeight="1">
      <c r="A77" s="91">
        <v>30</v>
      </c>
      <c r="B77" s="112" t="s">
        <v>633</v>
      </c>
      <c r="C77" s="113" t="s">
        <v>634</v>
      </c>
      <c r="D77" s="114" t="s">
        <v>635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" customFormat="1" ht="30" customHeight="1">
      <c r="A78" s="91">
        <v>31</v>
      </c>
      <c r="B78" s="112" t="s">
        <v>636</v>
      </c>
      <c r="C78" s="113" t="s">
        <v>637</v>
      </c>
      <c r="D78" s="114" t="s">
        <v>65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" customFormat="1" ht="30" customHeight="1">
      <c r="A79" s="91">
        <v>32</v>
      </c>
      <c r="B79" s="112" t="s">
        <v>638</v>
      </c>
      <c r="C79" s="113" t="s">
        <v>639</v>
      </c>
      <c r="D79" s="114" t="s">
        <v>62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" customFormat="1" ht="30.75" customHeight="1">
      <c r="A80" s="91">
        <v>33</v>
      </c>
      <c r="B80" s="90"/>
      <c r="C80" s="11"/>
      <c r="D80" s="12"/>
      <c r="E80" s="91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.75" customHeight="1">
      <c r="A81" s="91">
        <v>34</v>
      </c>
      <c r="B81" s="90"/>
      <c r="C81" s="11"/>
      <c r="D81" s="12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ht="51" customHeight="1">
      <c r="A82" s="204" t="s">
        <v>17</v>
      </c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93">
        <f t="shared" ref="AJ82:AO82" si="9">SUM(AJ48:AJ81)</f>
        <v>0</v>
      </c>
      <c r="AK82" s="93">
        <f t="shared" si="9"/>
        <v>0</v>
      </c>
      <c r="AL82" s="93">
        <f t="shared" si="9"/>
        <v>0</v>
      </c>
      <c r="AM82" s="93">
        <f t="shared" si="9"/>
        <v>0</v>
      </c>
      <c r="AN82" s="93">
        <f t="shared" si="9"/>
        <v>0</v>
      </c>
      <c r="AO82" s="93">
        <f t="shared" si="9"/>
        <v>0</v>
      </c>
    </row>
    <row r="83" spans="1:41" ht="15.75" customHeight="1">
      <c r="A83" s="29"/>
      <c r="B83" s="29"/>
      <c r="C83" s="186"/>
      <c r="D83" s="186"/>
      <c r="E83" s="37"/>
      <c r="H83" s="39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41" ht="15.75" customHeight="1">
      <c r="C84" s="89"/>
      <c r="D84" s="37"/>
      <c r="E84" s="3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41" ht="15.75" customHeight="1">
      <c r="C85" s="89"/>
      <c r="D85" s="37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41" ht="15.75" customHeight="1">
      <c r="C86" s="186"/>
      <c r="D86" s="186"/>
      <c r="E86" s="3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41" ht="15.75" customHeight="1">
      <c r="C87" s="186"/>
      <c r="D87" s="186"/>
      <c r="E87" s="186"/>
      <c r="F87" s="186"/>
      <c r="G87" s="186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41" ht="15.75" customHeight="1">
      <c r="C88" s="186"/>
      <c r="D88" s="186"/>
      <c r="E88" s="186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  <row r="89" spans="1:41" ht="15.75" customHeight="1">
      <c r="C89" s="186"/>
      <c r="D89" s="186"/>
      <c r="E89" s="37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</row>
  </sheetData>
  <mergeCells count="22">
    <mergeCell ref="AP48:AQ48"/>
    <mergeCell ref="AP61:AQ61"/>
    <mergeCell ref="A82:AI82"/>
    <mergeCell ref="C83:D83"/>
    <mergeCell ref="C86:D86"/>
    <mergeCell ref="AM22:AN22"/>
    <mergeCell ref="A44:AI44"/>
    <mergeCell ref="A46:AI46"/>
    <mergeCell ref="C88:E88"/>
    <mergeCell ref="C89:D89"/>
    <mergeCell ref="C87:G87"/>
    <mergeCell ref="C47:D47"/>
    <mergeCell ref="E32:AI32"/>
    <mergeCell ref="E15:AI1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0" zoomScale="55" zoomScaleNormal="55" workbookViewId="0">
      <selection activeCell="J41" sqref="J4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458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60">
        <v>1</v>
      </c>
      <c r="B9" s="160" t="s">
        <v>640</v>
      </c>
      <c r="C9" s="161" t="s">
        <v>641</v>
      </c>
      <c r="D9" s="162" t="s">
        <v>67</v>
      </c>
      <c r="E9" s="9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60">
        <v>2</v>
      </c>
      <c r="B10" s="160" t="s">
        <v>642</v>
      </c>
      <c r="C10" s="161" t="s">
        <v>643</v>
      </c>
      <c r="D10" s="162" t="s">
        <v>67</v>
      </c>
      <c r="E10" s="91"/>
      <c r="F10" s="10" t="s">
        <v>8</v>
      </c>
      <c r="G10" s="10"/>
      <c r="H10" s="10"/>
      <c r="I10" s="10"/>
      <c r="J10" s="10" t="s">
        <v>8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91">
        <f t="shared" ref="AJ10:AJ53" si="2">COUNTIF(E10:AI10,"K")+2*COUNTIF(E10:AI10,"2K")+COUNTIF(E10:AI10,"TK")+COUNTIF(E10:AI10,"KT")</f>
        <v>2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60">
        <v>3</v>
      </c>
      <c r="B11" s="160" t="s">
        <v>644</v>
      </c>
      <c r="C11" s="161" t="s">
        <v>645</v>
      </c>
      <c r="D11" s="162" t="s">
        <v>67</v>
      </c>
      <c r="E11" s="91"/>
      <c r="F11" s="10"/>
      <c r="G11" s="10"/>
      <c r="H11" s="10"/>
      <c r="I11" s="10"/>
      <c r="J11" s="10" t="s">
        <v>8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60">
        <v>4</v>
      </c>
      <c r="B12" s="160" t="s">
        <v>646</v>
      </c>
      <c r="C12" s="161" t="s">
        <v>647</v>
      </c>
      <c r="D12" s="162" t="s">
        <v>69</v>
      </c>
      <c r="E12" s="9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60">
        <v>5</v>
      </c>
      <c r="B13" s="160" t="s">
        <v>648</v>
      </c>
      <c r="C13" s="161" t="s">
        <v>44</v>
      </c>
      <c r="D13" s="162" t="s">
        <v>69</v>
      </c>
      <c r="E13" s="91"/>
      <c r="F13" s="10"/>
      <c r="G13" s="10"/>
      <c r="H13" s="10"/>
      <c r="I13" s="10"/>
      <c r="J13" s="10" t="s">
        <v>8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91">
        <f t="shared" si="2"/>
        <v>1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60">
        <v>6</v>
      </c>
      <c r="B14" s="160" t="s">
        <v>649</v>
      </c>
      <c r="C14" s="161" t="s">
        <v>650</v>
      </c>
      <c r="D14" s="162" t="s">
        <v>112</v>
      </c>
      <c r="E14" s="9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60">
        <v>7</v>
      </c>
      <c r="B15" s="160" t="s">
        <v>653</v>
      </c>
      <c r="C15" s="161" t="s">
        <v>654</v>
      </c>
      <c r="D15" s="162" t="s">
        <v>655</v>
      </c>
      <c r="E15" s="91"/>
      <c r="F15" s="10"/>
      <c r="G15" s="10"/>
      <c r="H15" s="10"/>
      <c r="I15" s="10"/>
      <c r="J15" s="10" t="s">
        <v>885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91">
        <f t="shared" si="2"/>
        <v>2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60">
        <v>8</v>
      </c>
      <c r="B16" s="160" t="s">
        <v>651</v>
      </c>
      <c r="C16" s="161" t="s">
        <v>652</v>
      </c>
      <c r="D16" s="162" t="s">
        <v>53</v>
      </c>
      <c r="E16" s="91"/>
      <c r="F16" s="10"/>
      <c r="G16" s="10"/>
      <c r="H16" s="10"/>
      <c r="I16" s="10"/>
      <c r="J16" s="10" t="s">
        <v>8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91">
        <f t="shared" si="2"/>
        <v>1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60">
        <v>9</v>
      </c>
      <c r="B17" s="160" t="s">
        <v>656</v>
      </c>
      <c r="C17" s="161" t="s">
        <v>93</v>
      </c>
      <c r="D17" s="162" t="s">
        <v>32</v>
      </c>
      <c r="E17" s="9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60">
        <v>10</v>
      </c>
      <c r="B18" s="160" t="s">
        <v>657</v>
      </c>
      <c r="C18" s="161" t="s">
        <v>658</v>
      </c>
      <c r="D18" s="162" t="s">
        <v>70</v>
      </c>
      <c r="E18" s="91"/>
      <c r="F18" s="10" t="s">
        <v>8</v>
      </c>
      <c r="G18" s="10"/>
      <c r="H18" s="10"/>
      <c r="I18" s="10"/>
      <c r="J18" s="10" t="s">
        <v>885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91">
        <f t="shared" si="2"/>
        <v>3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60">
        <v>11</v>
      </c>
      <c r="B19" s="160" t="s">
        <v>659</v>
      </c>
      <c r="C19" s="161" t="s">
        <v>660</v>
      </c>
      <c r="D19" s="162" t="s">
        <v>481</v>
      </c>
      <c r="E19" s="9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60">
        <v>12</v>
      </c>
      <c r="B20" s="160" t="s">
        <v>661</v>
      </c>
      <c r="C20" s="161" t="s">
        <v>662</v>
      </c>
      <c r="D20" s="162" t="s">
        <v>139</v>
      </c>
      <c r="E20" s="91"/>
      <c r="F20" s="10" t="s">
        <v>8</v>
      </c>
      <c r="G20" s="10"/>
      <c r="H20" s="10"/>
      <c r="I20" s="10"/>
      <c r="J20" s="10" t="s">
        <v>8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1">
        <f t="shared" si="2"/>
        <v>2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60">
        <v>13</v>
      </c>
      <c r="B21" s="160" t="s">
        <v>663</v>
      </c>
      <c r="C21" s="161" t="s">
        <v>664</v>
      </c>
      <c r="D21" s="162" t="s">
        <v>139</v>
      </c>
      <c r="E21" s="91"/>
      <c r="F21" s="91"/>
      <c r="G21" s="91"/>
      <c r="H21" s="91"/>
      <c r="I21" s="91"/>
      <c r="J21" s="91" t="s">
        <v>8</v>
      </c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>
        <f t="shared" si="2"/>
        <v>1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60">
        <v>14</v>
      </c>
      <c r="B22" s="160" t="s">
        <v>665</v>
      </c>
      <c r="C22" s="161" t="s">
        <v>219</v>
      </c>
      <c r="D22" s="162" t="s">
        <v>14</v>
      </c>
      <c r="E22" s="91"/>
      <c r="F22" s="10" t="s">
        <v>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1">
        <f t="shared" si="2"/>
        <v>1</v>
      </c>
      <c r="AK22" s="91">
        <f t="shared" si="0"/>
        <v>0</v>
      </c>
      <c r="AL22" s="91">
        <f t="shared" si="1"/>
        <v>0</v>
      </c>
      <c r="AM22" s="202"/>
      <c r="AN22" s="203"/>
      <c r="AO22" s="27"/>
    </row>
    <row r="23" spans="1:41" s="1" customFormat="1" ht="30" customHeight="1">
      <c r="A23" s="160">
        <v>15</v>
      </c>
      <c r="B23" s="160" t="s">
        <v>666</v>
      </c>
      <c r="C23" s="161" t="s">
        <v>667</v>
      </c>
      <c r="D23" s="162" t="s">
        <v>46</v>
      </c>
      <c r="E23" s="91"/>
      <c r="F23" s="10" t="s">
        <v>8</v>
      </c>
      <c r="G23" s="10"/>
      <c r="H23" s="10"/>
      <c r="I23" s="10"/>
      <c r="J23" s="10" t="s">
        <v>885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91">
        <f t="shared" si="2"/>
        <v>3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60">
        <v>16</v>
      </c>
      <c r="B24" s="160" t="s">
        <v>668</v>
      </c>
      <c r="C24" s="161" t="s">
        <v>669</v>
      </c>
      <c r="D24" s="162" t="s">
        <v>43</v>
      </c>
      <c r="E24" s="91"/>
      <c r="F24" s="10"/>
      <c r="G24" s="10"/>
      <c r="H24" s="10"/>
      <c r="I24" s="10"/>
      <c r="J24" s="10" t="s">
        <v>8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91">
        <f t="shared" si="2"/>
        <v>1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60">
        <v>17</v>
      </c>
      <c r="B25" s="160" t="s">
        <v>670</v>
      </c>
      <c r="C25" s="161" t="s">
        <v>671</v>
      </c>
      <c r="D25" s="162" t="s">
        <v>43</v>
      </c>
      <c r="E25" s="9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60">
        <v>18</v>
      </c>
      <c r="B26" s="160" t="s">
        <v>672</v>
      </c>
      <c r="C26" s="161" t="s">
        <v>673</v>
      </c>
      <c r="D26" s="162" t="s">
        <v>55</v>
      </c>
      <c r="E26" s="9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60">
        <v>19</v>
      </c>
      <c r="B27" s="160" t="s">
        <v>674</v>
      </c>
      <c r="C27" s="161" t="s">
        <v>74</v>
      </c>
      <c r="D27" s="162" t="s">
        <v>83</v>
      </c>
      <c r="E27" s="9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60">
        <v>20</v>
      </c>
      <c r="B28" s="160" t="s">
        <v>675</v>
      </c>
      <c r="C28" s="161" t="s">
        <v>314</v>
      </c>
      <c r="D28" s="162" t="s">
        <v>48</v>
      </c>
      <c r="E28" s="91"/>
      <c r="F28" s="10"/>
      <c r="G28" s="10"/>
      <c r="H28" s="10"/>
      <c r="I28" s="10"/>
      <c r="J28" s="10" t="s">
        <v>8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91">
        <f t="shared" si="2"/>
        <v>1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60">
        <v>21</v>
      </c>
      <c r="B29" s="160" t="s">
        <v>676</v>
      </c>
      <c r="C29" s="161" t="s">
        <v>470</v>
      </c>
      <c r="D29" s="162" t="s">
        <v>48</v>
      </c>
      <c r="E29" s="91"/>
      <c r="F29" s="10" t="s">
        <v>8</v>
      </c>
      <c r="G29" s="10"/>
      <c r="H29" s="10"/>
      <c r="I29" s="10"/>
      <c r="J29" s="10" t="s">
        <v>885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91">
        <f t="shared" si="2"/>
        <v>3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60">
        <v>22</v>
      </c>
      <c r="B30" s="160" t="s">
        <v>677</v>
      </c>
      <c r="C30" s="161" t="s">
        <v>678</v>
      </c>
      <c r="D30" s="162" t="s">
        <v>57</v>
      </c>
      <c r="E30" s="9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60">
        <v>23</v>
      </c>
      <c r="B31" s="160" t="s">
        <v>567</v>
      </c>
      <c r="C31" s="161" t="s">
        <v>311</v>
      </c>
      <c r="D31" s="162" t="s">
        <v>568</v>
      </c>
      <c r="E31" s="9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60">
        <v>24</v>
      </c>
      <c r="B32" s="160" t="s">
        <v>679</v>
      </c>
      <c r="C32" s="161" t="s">
        <v>680</v>
      </c>
      <c r="D32" s="162" t="s">
        <v>33</v>
      </c>
      <c r="E32" s="9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60">
        <v>25</v>
      </c>
      <c r="B33" s="160" t="s">
        <v>681</v>
      </c>
      <c r="C33" s="161" t="s">
        <v>682</v>
      </c>
      <c r="D33" s="162" t="s">
        <v>15</v>
      </c>
      <c r="E33" s="9"/>
      <c r="F33" s="10" t="s">
        <v>10</v>
      </c>
      <c r="G33" s="10"/>
      <c r="H33" s="10"/>
      <c r="I33" s="10"/>
      <c r="J33" s="10" t="s">
        <v>8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91">
        <f t="shared" si="2"/>
        <v>1</v>
      </c>
      <c r="AK33" s="91">
        <f t="shared" si="0"/>
        <v>0</v>
      </c>
      <c r="AL33" s="91">
        <f t="shared" si="1"/>
        <v>1</v>
      </c>
      <c r="AM33" s="27"/>
      <c r="AN33" s="27"/>
      <c r="AO33" s="27"/>
    </row>
    <row r="34" spans="1:41" s="1" customFormat="1" ht="30" customHeight="1">
      <c r="A34" s="160">
        <v>26</v>
      </c>
      <c r="B34" s="160" t="s">
        <v>683</v>
      </c>
      <c r="C34" s="161" t="s">
        <v>31</v>
      </c>
      <c r="D34" s="162" t="s">
        <v>684</v>
      </c>
      <c r="E34" s="9"/>
      <c r="F34" s="10"/>
      <c r="G34" s="10"/>
      <c r="H34" s="10"/>
      <c r="I34" s="10"/>
      <c r="J34" s="10" t="s">
        <v>885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91">
        <f t="shared" si="2"/>
        <v>2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60">
        <v>27</v>
      </c>
      <c r="B35" s="160" t="s">
        <v>685</v>
      </c>
      <c r="C35" s="161" t="s">
        <v>686</v>
      </c>
      <c r="D35" s="162" t="s">
        <v>16</v>
      </c>
      <c r="E35" s="9"/>
      <c r="F35" s="10" t="s">
        <v>8</v>
      </c>
      <c r="G35" s="10"/>
      <c r="H35" s="10"/>
      <c r="I35" s="10"/>
      <c r="J35" s="10" t="s">
        <v>885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91">
        <f t="shared" si="2"/>
        <v>3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60">
        <v>28</v>
      </c>
      <c r="B36" s="160" t="s">
        <v>687</v>
      </c>
      <c r="C36" s="161" t="s">
        <v>671</v>
      </c>
      <c r="D36" s="162" t="s">
        <v>37</v>
      </c>
      <c r="E36" s="9"/>
      <c r="F36" s="10" t="s">
        <v>8</v>
      </c>
      <c r="G36" s="10"/>
      <c r="H36" s="10"/>
      <c r="I36" s="10"/>
      <c r="J36" s="10" t="s">
        <v>885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91">
        <f t="shared" si="2"/>
        <v>3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60">
        <v>29</v>
      </c>
      <c r="B37" s="160" t="s">
        <v>688</v>
      </c>
      <c r="C37" s="161" t="s">
        <v>689</v>
      </c>
      <c r="D37" s="162" t="s">
        <v>163</v>
      </c>
      <c r="E37" s="9"/>
      <c r="F37" s="10"/>
      <c r="G37" s="10"/>
      <c r="H37" s="10"/>
      <c r="I37" s="10"/>
      <c r="J37" s="10" t="s">
        <v>8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91">
        <f t="shared" si="2"/>
        <v>1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160">
        <v>30</v>
      </c>
      <c r="B38" s="160" t="s">
        <v>690</v>
      </c>
      <c r="C38" s="161" t="s">
        <v>409</v>
      </c>
      <c r="D38" s="162" t="s">
        <v>517</v>
      </c>
      <c r="E38" s="9"/>
      <c r="F38" s="10"/>
      <c r="G38" s="10"/>
      <c r="H38" s="10"/>
      <c r="I38" s="10"/>
      <c r="J38" s="10" t="s">
        <v>885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91">
        <f t="shared" si="2"/>
        <v>2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160">
        <v>31</v>
      </c>
      <c r="B39" s="160" t="s">
        <v>691</v>
      </c>
      <c r="C39" s="161" t="s">
        <v>692</v>
      </c>
      <c r="D39" s="162" t="s">
        <v>79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160">
        <v>32</v>
      </c>
      <c r="B40" s="160" t="s">
        <v>693</v>
      </c>
      <c r="C40" s="161" t="s">
        <v>694</v>
      </c>
      <c r="D40" s="162" t="s">
        <v>104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160">
        <v>33</v>
      </c>
      <c r="B41" s="160" t="s">
        <v>695</v>
      </c>
      <c r="C41" s="161" t="s">
        <v>696</v>
      </c>
      <c r="D41" s="162" t="s">
        <v>104</v>
      </c>
      <c r="E41" s="9"/>
      <c r="F41" s="10"/>
      <c r="G41" s="10"/>
      <c r="H41" s="10"/>
      <c r="I41" s="10"/>
      <c r="J41" s="10" t="s">
        <v>8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91">
        <f t="shared" si="2"/>
        <v>1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1" s="1" customFormat="1" ht="30" customHeight="1">
      <c r="A42" s="91">
        <v>34</v>
      </c>
      <c r="B42" s="127"/>
      <c r="C42" s="127"/>
      <c r="D42" s="127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1" s="1" customFormat="1" ht="30" customHeight="1">
      <c r="A43" s="9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91">
        <f t="shared" si="2"/>
        <v>0</v>
      </c>
      <c r="AK43" s="91">
        <f t="shared" si="0"/>
        <v>0</v>
      </c>
      <c r="AL43" s="91">
        <f t="shared" si="1"/>
        <v>0</v>
      </c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04" t="s">
        <v>17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93">
        <f>SUM(AJ9:AJ53)</f>
        <v>35</v>
      </c>
      <c r="AK54" s="93">
        <f>SUM(AK9:AK53)</f>
        <v>0</v>
      </c>
      <c r="AL54" s="93">
        <f>SUM(AL9:AL53)</f>
        <v>1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05" t="s">
        <v>18</v>
      </c>
      <c r="B56" s="205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181" t="s">
        <v>7</v>
      </c>
      <c r="D57" s="18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91">
        <v>1</v>
      </c>
      <c r="B58" s="160" t="s">
        <v>640</v>
      </c>
      <c r="C58" s="161" t="s">
        <v>641</v>
      </c>
      <c r="D58" s="162" t="s">
        <v>67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1" customFormat="1" ht="30" customHeight="1">
      <c r="A59" s="91">
        <v>2</v>
      </c>
      <c r="B59" s="160" t="s">
        <v>642</v>
      </c>
      <c r="C59" s="161" t="s">
        <v>643</v>
      </c>
      <c r="D59" s="162" t="s">
        <v>67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91">
        <v>3</v>
      </c>
      <c r="B60" s="160" t="s">
        <v>644</v>
      </c>
      <c r="C60" s="161" t="s">
        <v>645</v>
      </c>
      <c r="D60" s="162" t="s">
        <v>67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91">
        <v>4</v>
      </c>
      <c r="B61" s="160" t="s">
        <v>646</v>
      </c>
      <c r="C61" s="161" t="s">
        <v>647</v>
      </c>
      <c r="D61" s="162" t="s">
        <v>69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91">
        <v>5</v>
      </c>
      <c r="B62" s="160" t="s">
        <v>648</v>
      </c>
      <c r="C62" s="161" t="s">
        <v>44</v>
      </c>
      <c r="D62" s="162" t="s">
        <v>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91">
        <v>6</v>
      </c>
      <c r="B63" s="160" t="s">
        <v>649</v>
      </c>
      <c r="C63" s="161" t="s">
        <v>650</v>
      </c>
      <c r="D63" s="162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91">
        <v>7</v>
      </c>
      <c r="B64" s="160" t="s">
        <v>653</v>
      </c>
      <c r="C64" s="161" t="s">
        <v>654</v>
      </c>
      <c r="D64" s="162" t="s">
        <v>655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91">
        <v>8</v>
      </c>
      <c r="B65" s="160" t="s">
        <v>651</v>
      </c>
      <c r="C65" s="161" t="s">
        <v>652</v>
      </c>
      <c r="D65" s="162" t="s">
        <v>53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91">
        <v>9</v>
      </c>
      <c r="B66" s="160" t="s">
        <v>656</v>
      </c>
      <c r="C66" s="161" t="s">
        <v>93</v>
      </c>
      <c r="D66" s="162" t="s">
        <v>32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91">
        <v>10</v>
      </c>
      <c r="B67" s="160" t="s">
        <v>657</v>
      </c>
      <c r="C67" s="161" t="s">
        <v>658</v>
      </c>
      <c r="D67" s="162" t="s">
        <v>70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91">
        <v>11</v>
      </c>
      <c r="B68" s="160" t="s">
        <v>659</v>
      </c>
      <c r="C68" s="161" t="s">
        <v>660</v>
      </c>
      <c r="D68" s="162" t="s">
        <v>481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91">
        <v>12</v>
      </c>
      <c r="B69" s="160" t="s">
        <v>661</v>
      </c>
      <c r="C69" s="161" t="s">
        <v>662</v>
      </c>
      <c r="D69" s="162" t="s">
        <v>139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91">
        <v>13</v>
      </c>
      <c r="B70" s="160" t="s">
        <v>663</v>
      </c>
      <c r="C70" s="161" t="s">
        <v>664</v>
      </c>
      <c r="D70" s="162" t="s">
        <v>139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91">
        <v>14</v>
      </c>
      <c r="B71" s="160" t="s">
        <v>665</v>
      </c>
      <c r="C71" s="161" t="s">
        <v>219</v>
      </c>
      <c r="D71" s="162" t="s">
        <v>14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2"/>
      <c r="AQ71" s="203"/>
    </row>
    <row r="72" spans="1:43" s="1" customFormat="1" ht="30" customHeight="1">
      <c r="A72" s="91">
        <v>15</v>
      </c>
      <c r="B72" s="160" t="s">
        <v>666</v>
      </c>
      <c r="C72" s="161" t="s">
        <v>667</v>
      </c>
      <c r="D72" s="162" t="s">
        <v>46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91">
        <v>16</v>
      </c>
      <c r="B73" s="160" t="s">
        <v>668</v>
      </c>
      <c r="C73" s="161" t="s">
        <v>669</v>
      </c>
      <c r="D73" s="162" t="s">
        <v>43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91">
        <v>17</v>
      </c>
      <c r="B74" s="160" t="s">
        <v>670</v>
      </c>
      <c r="C74" s="161" t="s">
        <v>671</v>
      </c>
      <c r="D74" s="162" t="s">
        <v>43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91">
        <v>18</v>
      </c>
      <c r="B75" s="160" t="s">
        <v>672</v>
      </c>
      <c r="C75" s="161" t="s">
        <v>673</v>
      </c>
      <c r="D75" s="162" t="s">
        <v>55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91">
        <v>19</v>
      </c>
      <c r="B76" s="160" t="s">
        <v>674</v>
      </c>
      <c r="C76" s="161" t="s">
        <v>74</v>
      </c>
      <c r="D76" s="162" t="s">
        <v>83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91">
        <v>20</v>
      </c>
      <c r="B77" s="160" t="s">
        <v>675</v>
      </c>
      <c r="C77" s="161" t="s">
        <v>314</v>
      </c>
      <c r="D77" s="162" t="s">
        <v>48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91">
        <v>21</v>
      </c>
      <c r="B78" s="160" t="s">
        <v>676</v>
      </c>
      <c r="C78" s="161" t="s">
        <v>470</v>
      </c>
      <c r="D78" s="162" t="s">
        <v>48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91">
        <v>22</v>
      </c>
      <c r="B79" s="160" t="s">
        <v>677</v>
      </c>
      <c r="C79" s="161" t="s">
        <v>678</v>
      </c>
      <c r="D79" s="162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91">
        <v>23</v>
      </c>
      <c r="B80" s="160" t="s">
        <v>567</v>
      </c>
      <c r="C80" s="161" t="s">
        <v>311</v>
      </c>
      <c r="D80" s="162" t="s">
        <v>568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91">
        <v>24</v>
      </c>
      <c r="B81" s="160" t="s">
        <v>679</v>
      </c>
      <c r="C81" s="161" t="s">
        <v>680</v>
      </c>
      <c r="D81" s="162" t="s">
        <v>33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91">
        <v>25</v>
      </c>
      <c r="B82" s="160" t="s">
        <v>681</v>
      </c>
      <c r="C82" s="161" t="s">
        <v>682</v>
      </c>
      <c r="D82" s="162" t="s">
        <v>15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91">
        <v>26</v>
      </c>
      <c r="B83" s="160" t="s">
        <v>683</v>
      </c>
      <c r="C83" s="161" t="s">
        <v>31</v>
      </c>
      <c r="D83" s="162" t="s">
        <v>684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91">
        <v>27</v>
      </c>
      <c r="B84" s="160" t="s">
        <v>685</v>
      </c>
      <c r="C84" s="161" t="s">
        <v>686</v>
      </c>
      <c r="D84" s="162" t="s">
        <v>16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91">
        <v>28</v>
      </c>
      <c r="B85" s="160" t="s">
        <v>687</v>
      </c>
      <c r="C85" s="161" t="s">
        <v>671</v>
      </c>
      <c r="D85" s="162" t="s">
        <v>37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91">
        <v>29</v>
      </c>
      <c r="B86" s="160" t="s">
        <v>688</v>
      </c>
      <c r="C86" s="161" t="s">
        <v>689</v>
      </c>
      <c r="D86" s="162" t="s">
        <v>163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91">
        <v>30</v>
      </c>
      <c r="B87" s="160" t="s">
        <v>690</v>
      </c>
      <c r="C87" s="161" t="s">
        <v>409</v>
      </c>
      <c r="D87" s="162" t="s">
        <v>517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91">
        <v>31</v>
      </c>
      <c r="B88" s="160" t="s">
        <v>691</v>
      </c>
      <c r="C88" s="161" t="s">
        <v>692</v>
      </c>
      <c r="D88" s="162" t="s">
        <v>79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91">
        <v>32</v>
      </c>
      <c r="B89" s="160" t="s">
        <v>693</v>
      </c>
      <c r="C89" s="161" t="s">
        <v>694</v>
      </c>
      <c r="D89" s="162" t="s">
        <v>104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160" t="s">
        <v>695</v>
      </c>
      <c r="C90" s="161" t="s">
        <v>696</v>
      </c>
      <c r="D90" s="162" t="s">
        <v>104</v>
      </c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91">
        <v>34</v>
      </c>
      <c r="B91" s="127"/>
      <c r="C91" s="127"/>
      <c r="D91" s="127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17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93">
        <f t="shared" ref="AJ92:AO92" si="9">SUM(AJ58:AJ91)</f>
        <v>0</v>
      </c>
      <c r="AK92" s="93">
        <f t="shared" si="9"/>
        <v>0</v>
      </c>
      <c r="AL92" s="93">
        <f t="shared" si="9"/>
        <v>0</v>
      </c>
      <c r="AM92" s="93">
        <f t="shared" si="9"/>
        <v>0</v>
      </c>
      <c r="AN92" s="93">
        <f t="shared" si="9"/>
        <v>0</v>
      </c>
      <c r="AO92" s="93">
        <f t="shared" si="9"/>
        <v>0</v>
      </c>
    </row>
    <row r="93" spans="1:41" ht="15.75" customHeight="1">
      <c r="A93" s="29"/>
      <c r="B93" s="29"/>
      <c r="C93" s="186"/>
      <c r="D93" s="186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89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186"/>
      <c r="D96" s="186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186"/>
      <c r="D97" s="186"/>
      <c r="E97" s="186"/>
      <c r="F97" s="186"/>
      <c r="G97" s="186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186"/>
      <c r="D98" s="186"/>
      <c r="E98" s="186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186"/>
      <c r="D99" s="186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topLeftCell="A13" zoomScale="55" zoomScaleNormal="55" workbookViewId="0">
      <selection activeCell="P24" sqref="P2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459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12">
        <v>1</v>
      </c>
      <c r="B9" s="112" t="s">
        <v>697</v>
      </c>
      <c r="C9" s="113" t="s">
        <v>698</v>
      </c>
      <c r="D9" s="114" t="s">
        <v>75</v>
      </c>
      <c r="E9" s="9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1">
        <f>COUNTIF(E9:AI9,"K")+2*COUNTIF(E9:AI9,"2K")+COUNTIF(E9:AI9,"TK")+COUNTIF(E9:AI9,"KT")</f>
        <v>0</v>
      </c>
      <c r="AK9" s="91">
        <f t="shared" ref="AK9:AK39" si="0">COUNTIF(E9:AI9,"P")+2*COUNTIF(F9:AJ9,"2P")</f>
        <v>0</v>
      </c>
      <c r="AL9" s="91">
        <f t="shared" ref="AL9:AL39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12">
        <v>2</v>
      </c>
      <c r="B10" s="112" t="s">
        <v>699</v>
      </c>
      <c r="C10" s="113" t="s">
        <v>700</v>
      </c>
      <c r="D10" s="114" t="s">
        <v>52</v>
      </c>
      <c r="E10" s="9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91">
        <f t="shared" ref="AJ10:AJ39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12">
        <v>3</v>
      </c>
      <c r="B11" s="112" t="s">
        <v>701</v>
      </c>
      <c r="C11" s="113" t="s">
        <v>515</v>
      </c>
      <c r="D11" s="114" t="s">
        <v>91</v>
      </c>
      <c r="E11" s="91"/>
      <c r="F11" s="10" t="s">
        <v>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12">
        <v>4</v>
      </c>
      <c r="B12" s="112" t="s">
        <v>702</v>
      </c>
      <c r="C12" s="113" t="s">
        <v>703</v>
      </c>
      <c r="D12" s="114" t="s">
        <v>32</v>
      </c>
      <c r="E12" s="9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12">
        <v>5</v>
      </c>
      <c r="B13" s="112" t="s">
        <v>704</v>
      </c>
      <c r="C13" s="113" t="s">
        <v>705</v>
      </c>
      <c r="D13" s="114" t="s">
        <v>706</v>
      </c>
      <c r="E13" s="9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12">
        <v>6</v>
      </c>
      <c r="B14" s="112">
        <v>1910020170</v>
      </c>
      <c r="C14" s="113" t="s">
        <v>817</v>
      </c>
      <c r="D14" s="114" t="s">
        <v>43</v>
      </c>
      <c r="E14" s="9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12">
        <v>7</v>
      </c>
      <c r="B15" s="112" t="s">
        <v>707</v>
      </c>
      <c r="C15" s="113" t="s">
        <v>80</v>
      </c>
      <c r="D15" s="114" t="s">
        <v>218</v>
      </c>
      <c r="E15" s="9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12">
        <v>8</v>
      </c>
      <c r="B16" s="112" t="s">
        <v>708</v>
      </c>
      <c r="C16" s="113" t="s">
        <v>709</v>
      </c>
      <c r="D16" s="114" t="s">
        <v>81</v>
      </c>
      <c r="E16" s="9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12">
        <v>9</v>
      </c>
      <c r="B17" s="112" t="s">
        <v>710</v>
      </c>
      <c r="C17" s="113" t="s">
        <v>711</v>
      </c>
      <c r="D17" s="114" t="s">
        <v>56</v>
      </c>
      <c r="E17" s="91"/>
      <c r="F17" s="10"/>
      <c r="G17" s="10"/>
      <c r="H17" s="10"/>
      <c r="I17" s="10"/>
      <c r="J17" s="10" t="s">
        <v>9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91">
        <f t="shared" si="2"/>
        <v>0</v>
      </c>
      <c r="AK17" s="91">
        <f t="shared" si="0"/>
        <v>1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12">
        <v>10</v>
      </c>
      <c r="B18" s="112" t="s">
        <v>712</v>
      </c>
      <c r="C18" s="113" t="s">
        <v>713</v>
      </c>
      <c r="D18" s="114" t="s">
        <v>88</v>
      </c>
      <c r="E18" s="9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12">
        <v>11</v>
      </c>
      <c r="B19" s="112" t="s">
        <v>714</v>
      </c>
      <c r="C19" s="113" t="s">
        <v>715</v>
      </c>
      <c r="D19" s="114" t="s">
        <v>97</v>
      </c>
      <c r="E19" s="214" t="s">
        <v>877</v>
      </c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12">
        <v>12</v>
      </c>
      <c r="B20" s="112" t="s">
        <v>716</v>
      </c>
      <c r="C20" s="113" t="s">
        <v>38</v>
      </c>
      <c r="D20" s="114" t="s">
        <v>33</v>
      </c>
      <c r="E20" s="9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12">
        <v>13</v>
      </c>
      <c r="B21" s="112" t="s">
        <v>717</v>
      </c>
      <c r="C21" s="113" t="s">
        <v>143</v>
      </c>
      <c r="D21" s="114" t="s">
        <v>16</v>
      </c>
      <c r="E21" s="214" t="s">
        <v>877</v>
      </c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6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12">
        <v>14</v>
      </c>
      <c r="B22" s="112" t="s">
        <v>718</v>
      </c>
      <c r="C22" s="113" t="s">
        <v>542</v>
      </c>
      <c r="D22" s="114" t="s">
        <v>16</v>
      </c>
      <c r="E22" s="9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2"/>
      <c r="AN22" s="203"/>
      <c r="AO22" s="27"/>
    </row>
    <row r="23" spans="1:41" s="1" customFormat="1" ht="30" customHeight="1">
      <c r="A23" s="112">
        <v>15</v>
      </c>
      <c r="B23" s="112" t="s">
        <v>719</v>
      </c>
      <c r="C23" s="113" t="s">
        <v>720</v>
      </c>
      <c r="D23" s="114" t="s">
        <v>16</v>
      </c>
      <c r="E23" s="9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12">
        <v>16</v>
      </c>
      <c r="B24" s="112" t="s">
        <v>721</v>
      </c>
      <c r="C24" s="113" t="s">
        <v>722</v>
      </c>
      <c r="D24" s="114" t="s">
        <v>16</v>
      </c>
      <c r="E24" s="9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12">
        <v>17</v>
      </c>
      <c r="B25" s="112" t="s">
        <v>723</v>
      </c>
      <c r="C25" s="113" t="s">
        <v>724</v>
      </c>
      <c r="D25" s="114" t="s">
        <v>497</v>
      </c>
      <c r="E25" s="91"/>
      <c r="F25" s="10" t="s">
        <v>8</v>
      </c>
      <c r="G25" s="10"/>
      <c r="H25" s="10"/>
      <c r="I25" s="10"/>
      <c r="J25" s="10" t="s">
        <v>8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91">
        <f t="shared" si="2"/>
        <v>2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12">
        <v>18</v>
      </c>
      <c r="B26" s="112" t="s">
        <v>725</v>
      </c>
      <c r="C26" s="113" t="s">
        <v>726</v>
      </c>
      <c r="D26" s="114" t="s">
        <v>189</v>
      </c>
      <c r="E26" s="9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12">
        <v>19</v>
      </c>
      <c r="B27" s="112" t="s">
        <v>727</v>
      </c>
      <c r="C27" s="113" t="s">
        <v>73</v>
      </c>
      <c r="D27" s="114" t="s">
        <v>189</v>
      </c>
      <c r="E27" s="214" t="s">
        <v>877</v>
      </c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12">
        <v>20</v>
      </c>
      <c r="B28" s="112" t="s">
        <v>728</v>
      </c>
      <c r="C28" s="113" t="s">
        <v>729</v>
      </c>
      <c r="D28" s="114" t="s">
        <v>102</v>
      </c>
      <c r="E28" s="9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12">
        <v>21</v>
      </c>
      <c r="B29" s="112" t="s">
        <v>735</v>
      </c>
      <c r="C29" s="113" t="s">
        <v>736</v>
      </c>
      <c r="D29" s="114" t="s">
        <v>737</v>
      </c>
      <c r="E29" s="91"/>
      <c r="F29" s="10" t="s">
        <v>9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91">
        <f t="shared" si="2"/>
        <v>0</v>
      </c>
      <c r="AK29" s="91">
        <f t="shared" si="0"/>
        <v>1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12">
        <v>22</v>
      </c>
      <c r="B30" s="112" t="s">
        <v>730</v>
      </c>
      <c r="C30" s="113" t="s">
        <v>731</v>
      </c>
      <c r="D30" s="114" t="s">
        <v>732</v>
      </c>
      <c r="E30" s="9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12">
        <v>23</v>
      </c>
      <c r="B31" s="112" t="s">
        <v>733</v>
      </c>
      <c r="C31" s="113" t="s">
        <v>734</v>
      </c>
      <c r="D31" s="114" t="s">
        <v>732</v>
      </c>
      <c r="E31" s="9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12">
        <v>24</v>
      </c>
      <c r="B32" s="112" t="s">
        <v>738</v>
      </c>
      <c r="C32" s="113" t="s">
        <v>95</v>
      </c>
      <c r="D32" s="114" t="s">
        <v>739</v>
      </c>
      <c r="E32" s="91"/>
      <c r="F32" s="10"/>
      <c r="G32" s="10"/>
      <c r="H32" s="10"/>
      <c r="I32" s="10"/>
      <c r="J32" s="10" t="s">
        <v>9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91">
        <f t="shared" si="2"/>
        <v>0</v>
      </c>
      <c r="AK32" s="91">
        <f t="shared" si="0"/>
        <v>1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12">
        <v>25</v>
      </c>
      <c r="B33" s="112" t="s">
        <v>740</v>
      </c>
      <c r="C33" s="113" t="s">
        <v>462</v>
      </c>
      <c r="D33" s="114" t="s">
        <v>92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12">
        <v>26</v>
      </c>
      <c r="B34" s="112" t="s">
        <v>741</v>
      </c>
      <c r="C34" s="113" t="s">
        <v>742</v>
      </c>
      <c r="D34" s="114" t="s">
        <v>743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12">
        <v>27</v>
      </c>
      <c r="B35" s="112" t="s">
        <v>744</v>
      </c>
      <c r="C35" s="113" t="s">
        <v>745</v>
      </c>
      <c r="D35" s="114" t="s">
        <v>110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12">
        <v>28</v>
      </c>
      <c r="B36" s="112" t="s">
        <v>746</v>
      </c>
      <c r="C36" s="113" t="s">
        <v>747</v>
      </c>
      <c r="D36" s="114" t="s">
        <v>40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12">
        <v>29</v>
      </c>
      <c r="B37" s="112" t="s">
        <v>748</v>
      </c>
      <c r="C37" s="113" t="s">
        <v>749</v>
      </c>
      <c r="D37" s="114" t="s">
        <v>40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12">
        <v>30</v>
      </c>
      <c r="B38" s="112" t="s">
        <v>750</v>
      </c>
      <c r="C38" s="113" t="s">
        <v>652</v>
      </c>
      <c r="D38" s="114" t="s">
        <v>40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91">
        <v>31</v>
      </c>
      <c r="B39" s="124"/>
      <c r="C39" s="124"/>
      <c r="D39" s="124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44"/>
      <c r="B40" s="124"/>
      <c r="C40" s="124"/>
      <c r="D40" s="124"/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4"/>
      <c r="AK40" s="144"/>
      <c r="AL40" s="144"/>
      <c r="AM40" s="27"/>
      <c r="AN40" s="27"/>
      <c r="AO40" s="27"/>
    </row>
    <row r="41" spans="1:44" s="1" customFormat="1" ht="30" customHeight="1">
      <c r="A41" s="144"/>
      <c r="B41" s="124"/>
      <c r="C41" s="124"/>
      <c r="D41" s="124"/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4"/>
      <c r="AK41" s="144"/>
      <c r="AL41" s="144"/>
      <c r="AM41" s="27"/>
      <c r="AN41" s="27"/>
      <c r="AO41" s="27"/>
    </row>
    <row r="42" spans="1:44" s="1" customFormat="1" ht="30" customHeight="1">
      <c r="A42" s="144"/>
      <c r="B42" s="124"/>
      <c r="C42" s="124"/>
      <c r="D42" s="124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0"/>
      <c r="AI42" s="146"/>
      <c r="AJ42" s="144"/>
      <c r="AK42" s="144"/>
      <c r="AL42" s="144"/>
      <c r="AM42" s="27"/>
      <c r="AN42" s="27"/>
      <c r="AO42" s="27"/>
    </row>
    <row r="43" spans="1:44" s="1" customFormat="1" ht="48" customHeight="1">
      <c r="A43" s="204" t="s">
        <v>17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93">
        <f>SUM(AJ9:AJ39)</f>
        <v>3</v>
      </c>
      <c r="AK43" s="93">
        <f>SUM(AK9:AK39)</f>
        <v>3</v>
      </c>
      <c r="AL43" s="93">
        <f>SUM(AL9:AL39)</f>
        <v>0</v>
      </c>
      <c r="AM43" s="30"/>
      <c r="AN43" s="29"/>
      <c r="AO43" s="29"/>
      <c r="AP43" s="37"/>
      <c r="AQ43"/>
      <c r="AR43"/>
    </row>
    <row r="44" spans="1:44" s="1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3"/>
      <c r="AK44" s="13"/>
      <c r="AL44" s="13"/>
      <c r="AM44" s="30"/>
      <c r="AN44" s="27"/>
      <c r="AO44" s="27"/>
    </row>
    <row r="45" spans="1:44" s="1" customFormat="1" ht="41.25" customHeight="1">
      <c r="A45" s="205" t="s">
        <v>18</v>
      </c>
      <c r="B45" s="205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7"/>
      <c r="AJ45" s="31" t="s">
        <v>19</v>
      </c>
      <c r="AK45" s="31" t="s">
        <v>20</v>
      </c>
      <c r="AL45" s="31" t="s">
        <v>21</v>
      </c>
      <c r="AM45" s="32" t="s">
        <v>22</v>
      </c>
      <c r="AN45" s="32" t="s">
        <v>23</v>
      </c>
      <c r="AO45" s="32" t="s">
        <v>24</v>
      </c>
    </row>
    <row r="46" spans="1:44" s="1" customFormat="1" ht="30" customHeight="1">
      <c r="A46" s="91" t="s">
        <v>5</v>
      </c>
      <c r="B46" s="90"/>
      <c r="C46" s="181" t="s">
        <v>7</v>
      </c>
      <c r="D46" s="182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25</v>
      </c>
      <c r="AK46" s="33" t="s">
        <v>26</v>
      </c>
      <c r="AL46" s="33" t="s">
        <v>27</v>
      </c>
      <c r="AM46" s="33" t="s">
        <v>28</v>
      </c>
      <c r="AN46" s="34" t="s">
        <v>29</v>
      </c>
      <c r="AO46" s="34" t="s">
        <v>30</v>
      </c>
    </row>
    <row r="47" spans="1:44" s="1" customFormat="1" ht="30" customHeight="1">
      <c r="A47" s="91">
        <v>1</v>
      </c>
      <c r="B47" s="112" t="s">
        <v>697</v>
      </c>
      <c r="C47" s="113" t="s">
        <v>698</v>
      </c>
      <c r="D47" s="114" t="s">
        <v>75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02"/>
      <c r="AQ47" s="203"/>
    </row>
    <row r="48" spans="1:44" s="1" customFormat="1" ht="30" customHeight="1">
      <c r="A48" s="91">
        <v>2</v>
      </c>
      <c r="B48" s="112" t="s">
        <v>699</v>
      </c>
      <c r="C48" s="113" t="s">
        <v>700</v>
      </c>
      <c r="D48" s="114" t="s">
        <v>52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5">
        <f t="shared" ref="AJ48:AJ77" si="3">COUNTIF(E48:AI48,"BT")</f>
        <v>0</v>
      </c>
      <c r="AK48" s="35">
        <f t="shared" ref="AK48:AK77" si="4">COUNTIF(F48:AJ48,"D")</f>
        <v>0</v>
      </c>
      <c r="AL48" s="35">
        <f t="shared" ref="AL48:AL77" si="5">COUNTIF(G48:AK48,"ĐP")</f>
        <v>0</v>
      </c>
      <c r="AM48" s="35">
        <f t="shared" ref="AM48:AM77" si="6">COUNTIF(H48:AL48,"CT")</f>
        <v>0</v>
      </c>
      <c r="AN48" s="35">
        <f t="shared" ref="AN48:AN77" si="7">COUNTIF(I48:AM48,"HT")</f>
        <v>0</v>
      </c>
      <c r="AO48" s="35">
        <f t="shared" ref="AO48:AO77" si="8">COUNTIF(J48:AN48,"VK")</f>
        <v>0</v>
      </c>
      <c r="AP48" s="27"/>
      <c r="AQ48" s="27"/>
    </row>
    <row r="49" spans="1:43" s="1" customFormat="1" ht="30" customHeight="1">
      <c r="A49" s="91">
        <v>3</v>
      </c>
      <c r="B49" s="112" t="s">
        <v>701</v>
      </c>
      <c r="C49" s="113" t="s">
        <v>515</v>
      </c>
      <c r="D49" s="114" t="s">
        <v>91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91">
        <v>4</v>
      </c>
      <c r="B50" s="112" t="s">
        <v>702</v>
      </c>
      <c r="C50" s="113" t="s">
        <v>703</v>
      </c>
      <c r="D50" s="114" t="s">
        <v>32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91">
        <v>5</v>
      </c>
      <c r="B51" s="112" t="s">
        <v>704</v>
      </c>
      <c r="C51" s="113" t="s">
        <v>705</v>
      </c>
      <c r="D51" s="114" t="s">
        <v>706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91">
        <v>6</v>
      </c>
      <c r="B52" s="112">
        <v>1910020170</v>
      </c>
      <c r="C52" s="113" t="s">
        <v>817</v>
      </c>
      <c r="D52" s="114" t="s">
        <v>43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91">
        <v>7</v>
      </c>
      <c r="B53" s="112" t="s">
        <v>707</v>
      </c>
      <c r="C53" s="113" t="s">
        <v>80</v>
      </c>
      <c r="D53" s="114" t="s">
        <v>218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91">
        <v>8</v>
      </c>
      <c r="B54" s="112" t="s">
        <v>708</v>
      </c>
      <c r="C54" s="113" t="s">
        <v>709</v>
      </c>
      <c r="D54" s="114" t="s">
        <v>81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91">
        <v>9</v>
      </c>
      <c r="B55" s="112" t="s">
        <v>710</v>
      </c>
      <c r="C55" s="113" t="s">
        <v>711</v>
      </c>
      <c r="D55" s="114" t="s">
        <v>56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91">
        <v>10</v>
      </c>
      <c r="B56" s="112" t="s">
        <v>712</v>
      </c>
      <c r="C56" s="113" t="s">
        <v>713</v>
      </c>
      <c r="D56" s="114" t="s">
        <v>88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91">
        <v>11</v>
      </c>
      <c r="B57" s="112" t="s">
        <v>714</v>
      </c>
      <c r="C57" s="113" t="s">
        <v>715</v>
      </c>
      <c r="D57" s="114" t="s">
        <v>97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91">
        <v>12</v>
      </c>
      <c r="B58" s="112" t="s">
        <v>716</v>
      </c>
      <c r="C58" s="113" t="s">
        <v>38</v>
      </c>
      <c r="D58" s="114" t="s">
        <v>33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7"/>
      <c r="AQ58" s="27"/>
    </row>
    <row r="59" spans="1:43" s="1" customFormat="1" ht="30" customHeight="1">
      <c r="A59" s="91">
        <v>13</v>
      </c>
      <c r="B59" s="112" t="s">
        <v>717</v>
      </c>
      <c r="C59" s="113" t="s">
        <v>143</v>
      </c>
      <c r="D59" s="114" t="s">
        <v>16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27"/>
      <c r="AQ59" s="27"/>
    </row>
    <row r="60" spans="1:43" s="1" customFormat="1" ht="30" customHeight="1">
      <c r="A60" s="91">
        <v>14</v>
      </c>
      <c r="B60" s="112" t="s">
        <v>718</v>
      </c>
      <c r="C60" s="113" t="s">
        <v>542</v>
      </c>
      <c r="D60" s="114" t="s">
        <v>16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02"/>
      <c r="AQ60" s="203"/>
    </row>
    <row r="61" spans="1:43" s="1" customFormat="1" ht="30" customHeight="1">
      <c r="A61" s="91">
        <v>15</v>
      </c>
      <c r="B61" s="112" t="s">
        <v>719</v>
      </c>
      <c r="C61" s="113" t="s">
        <v>720</v>
      </c>
      <c r="D61" s="114" t="s">
        <v>16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" customFormat="1" ht="30" customHeight="1">
      <c r="A62" s="91">
        <v>16</v>
      </c>
      <c r="B62" s="112" t="s">
        <v>721</v>
      </c>
      <c r="C62" s="113" t="s">
        <v>722</v>
      </c>
      <c r="D62" s="114" t="s">
        <v>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91">
        <v>17</v>
      </c>
      <c r="B63" s="112" t="s">
        <v>723</v>
      </c>
      <c r="C63" s="113" t="s">
        <v>724</v>
      </c>
      <c r="D63" s="114" t="s">
        <v>497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91">
        <v>18</v>
      </c>
      <c r="B64" s="112" t="s">
        <v>725</v>
      </c>
      <c r="C64" s="113" t="s">
        <v>726</v>
      </c>
      <c r="D64" s="114" t="s">
        <v>189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91">
        <v>19</v>
      </c>
      <c r="B65" s="112" t="s">
        <v>727</v>
      </c>
      <c r="C65" s="113" t="s">
        <v>73</v>
      </c>
      <c r="D65" s="114" t="s">
        <v>189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91">
        <v>20</v>
      </c>
      <c r="B66" s="112" t="s">
        <v>728</v>
      </c>
      <c r="C66" s="113" t="s">
        <v>729</v>
      </c>
      <c r="D66" s="114" t="s">
        <v>102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91">
        <v>21</v>
      </c>
      <c r="B67" s="112" t="s">
        <v>735</v>
      </c>
      <c r="C67" s="113" t="s">
        <v>736</v>
      </c>
      <c r="D67" s="114" t="s">
        <v>737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91">
        <v>22</v>
      </c>
      <c r="B68" s="112" t="s">
        <v>730</v>
      </c>
      <c r="C68" s="113" t="s">
        <v>731</v>
      </c>
      <c r="D68" s="114" t="s">
        <v>732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91">
        <v>23</v>
      </c>
      <c r="B69" s="112" t="s">
        <v>733</v>
      </c>
      <c r="C69" s="113" t="s">
        <v>734</v>
      </c>
      <c r="D69" s="114" t="s">
        <v>732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91">
        <v>24</v>
      </c>
      <c r="B70" s="112" t="s">
        <v>738</v>
      </c>
      <c r="C70" s="113" t="s">
        <v>95</v>
      </c>
      <c r="D70" s="114" t="s">
        <v>739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91">
        <v>25</v>
      </c>
      <c r="B71" s="112" t="s">
        <v>740</v>
      </c>
      <c r="C71" s="113" t="s">
        <v>462</v>
      </c>
      <c r="D71" s="114" t="s">
        <v>92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91">
        <v>26</v>
      </c>
      <c r="B72" s="112" t="s">
        <v>741</v>
      </c>
      <c r="C72" s="113" t="s">
        <v>742</v>
      </c>
      <c r="D72" s="114" t="s">
        <v>743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91">
        <v>27</v>
      </c>
      <c r="B73" s="112" t="s">
        <v>744</v>
      </c>
      <c r="C73" s="113" t="s">
        <v>745</v>
      </c>
      <c r="D73" s="114" t="s">
        <v>110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91">
        <v>28</v>
      </c>
      <c r="B74" s="112" t="s">
        <v>746</v>
      </c>
      <c r="C74" s="113" t="s">
        <v>747</v>
      </c>
      <c r="D74" s="114" t="s">
        <v>40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91">
        <v>29</v>
      </c>
      <c r="B75" s="112" t="s">
        <v>748</v>
      </c>
      <c r="C75" s="113" t="s">
        <v>749</v>
      </c>
      <c r="D75" s="114" t="s">
        <v>40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91">
        <v>30</v>
      </c>
      <c r="B76" s="112" t="s">
        <v>750</v>
      </c>
      <c r="C76" s="113" t="s">
        <v>652</v>
      </c>
      <c r="D76" s="114" t="s">
        <v>40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" customHeight="1">
      <c r="A77" s="91">
        <v>31</v>
      </c>
      <c r="B77" s="124"/>
      <c r="C77" s="124"/>
      <c r="D77" s="124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204" t="s">
        <v>17</v>
      </c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93">
        <f t="shared" ref="AJ78:AO78" si="9">SUM(AJ47:AJ77)</f>
        <v>0</v>
      </c>
      <c r="AK78" s="93">
        <f t="shared" si="9"/>
        <v>0</v>
      </c>
      <c r="AL78" s="93">
        <f t="shared" si="9"/>
        <v>0</v>
      </c>
      <c r="AM78" s="93">
        <f t="shared" si="9"/>
        <v>0</v>
      </c>
      <c r="AN78" s="93">
        <f t="shared" si="9"/>
        <v>0</v>
      </c>
      <c r="AO78" s="93">
        <f t="shared" si="9"/>
        <v>0</v>
      </c>
    </row>
    <row r="79" spans="1:41" ht="15.75" customHeight="1">
      <c r="A79" s="29"/>
      <c r="B79" s="29"/>
      <c r="C79" s="186"/>
      <c r="D79" s="186"/>
      <c r="E79" s="37"/>
      <c r="H79" s="39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41" ht="15.75" customHeight="1">
      <c r="C80" s="89"/>
      <c r="D80" s="37"/>
      <c r="E80" s="3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89"/>
      <c r="D81" s="37"/>
      <c r="E81" s="3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186"/>
      <c r="D82" s="186"/>
      <c r="E82" s="3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6"/>
      <c r="D83" s="186"/>
      <c r="E83" s="186"/>
      <c r="F83" s="186"/>
      <c r="G83" s="186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3:38" ht="15.75" customHeight="1">
      <c r="C84" s="186"/>
      <c r="D84" s="186"/>
      <c r="E84" s="186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3:38" ht="15.75" customHeight="1">
      <c r="C85" s="186"/>
      <c r="D85" s="186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</sheetData>
  <mergeCells count="23">
    <mergeCell ref="AP47:AQ47"/>
    <mergeCell ref="AP60:AQ60"/>
    <mergeCell ref="AM22:AN22"/>
    <mergeCell ref="A43:AI43"/>
    <mergeCell ref="A45:AI45"/>
    <mergeCell ref="C84:E84"/>
    <mergeCell ref="C85:D85"/>
    <mergeCell ref="C83:G83"/>
    <mergeCell ref="C46:D46"/>
    <mergeCell ref="C82:D82"/>
    <mergeCell ref="A5:AL5"/>
    <mergeCell ref="AF6:AK6"/>
    <mergeCell ref="C8:D8"/>
    <mergeCell ref="A78:AI78"/>
    <mergeCell ref="C79:D79"/>
    <mergeCell ref="E19:AI19"/>
    <mergeCell ref="E21:AI21"/>
    <mergeCell ref="E27:AI27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J9" sqref="J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460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67">
        <v>1</v>
      </c>
      <c r="B9" s="167" t="s">
        <v>751</v>
      </c>
      <c r="C9" s="168" t="s">
        <v>111</v>
      </c>
      <c r="D9" s="169" t="s">
        <v>752</v>
      </c>
      <c r="E9" s="144"/>
      <c r="F9" s="116"/>
      <c r="G9" s="146"/>
      <c r="H9" s="146"/>
      <c r="I9" s="146"/>
      <c r="J9" s="146"/>
      <c r="K9" s="11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67">
        <v>2</v>
      </c>
      <c r="B10" s="167" t="s">
        <v>753</v>
      </c>
      <c r="C10" s="168" t="s">
        <v>754</v>
      </c>
      <c r="D10" s="169" t="s">
        <v>63</v>
      </c>
      <c r="E10" s="144"/>
      <c r="F10" s="116"/>
      <c r="G10" s="146"/>
      <c r="H10" s="146"/>
      <c r="I10" s="146"/>
      <c r="J10" s="146"/>
      <c r="K10" s="11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91">
        <f t="shared" ref="AJ10:AJ53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67">
        <v>3</v>
      </c>
      <c r="B11" s="167" t="s">
        <v>755</v>
      </c>
      <c r="C11" s="168" t="s">
        <v>756</v>
      </c>
      <c r="D11" s="169" t="s">
        <v>105</v>
      </c>
      <c r="E11" s="144"/>
      <c r="F11" s="116"/>
      <c r="G11" s="146"/>
      <c r="H11" s="146"/>
      <c r="I11" s="146"/>
      <c r="J11" s="146" t="s">
        <v>8</v>
      </c>
      <c r="K11" s="11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67">
        <v>4</v>
      </c>
      <c r="B12" s="167" t="s">
        <v>757</v>
      </c>
      <c r="C12" s="168" t="s">
        <v>38</v>
      </c>
      <c r="D12" s="169" t="s">
        <v>75</v>
      </c>
      <c r="E12" s="144"/>
      <c r="F12" s="116"/>
      <c r="G12" s="146"/>
      <c r="H12" s="146"/>
      <c r="I12" s="146"/>
      <c r="J12" s="146"/>
      <c r="K12" s="11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67">
        <v>5</v>
      </c>
      <c r="B13" s="167" t="s">
        <v>758</v>
      </c>
      <c r="C13" s="168" t="s">
        <v>361</v>
      </c>
      <c r="D13" s="169" t="s">
        <v>11</v>
      </c>
      <c r="E13" s="144"/>
      <c r="F13" s="116"/>
      <c r="G13" s="146"/>
      <c r="H13" s="146"/>
      <c r="I13" s="146"/>
      <c r="J13" s="146" t="s">
        <v>8</v>
      </c>
      <c r="K13" s="11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91">
        <f t="shared" si="2"/>
        <v>1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67">
        <v>6</v>
      </c>
      <c r="B14" s="167" t="s">
        <v>759</v>
      </c>
      <c r="C14" s="168" t="s">
        <v>220</v>
      </c>
      <c r="D14" s="169" t="s">
        <v>173</v>
      </c>
      <c r="E14" s="144"/>
      <c r="F14" s="116" t="s">
        <v>8</v>
      </c>
      <c r="G14" s="146"/>
      <c r="H14" s="146"/>
      <c r="I14" s="146"/>
      <c r="J14" s="146" t="s">
        <v>8</v>
      </c>
      <c r="K14" s="11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91">
        <f t="shared" si="2"/>
        <v>2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67">
        <v>7</v>
      </c>
      <c r="B15" s="167" t="s">
        <v>760</v>
      </c>
      <c r="C15" s="168" t="s">
        <v>761</v>
      </c>
      <c r="D15" s="169" t="s">
        <v>53</v>
      </c>
      <c r="E15" s="144"/>
      <c r="F15" s="116"/>
      <c r="G15" s="146"/>
      <c r="H15" s="146"/>
      <c r="I15" s="146"/>
      <c r="J15" s="146"/>
      <c r="K15" s="11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67">
        <v>8</v>
      </c>
      <c r="B16" s="167" t="s">
        <v>762</v>
      </c>
      <c r="C16" s="168" t="s">
        <v>763</v>
      </c>
      <c r="D16" s="169" t="s">
        <v>101</v>
      </c>
      <c r="E16" s="144"/>
      <c r="F16" s="116"/>
      <c r="G16" s="146"/>
      <c r="H16" s="146"/>
      <c r="I16" s="146"/>
      <c r="J16" s="146"/>
      <c r="K16" s="11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67">
        <v>9</v>
      </c>
      <c r="B17" s="167" t="s">
        <v>764</v>
      </c>
      <c r="C17" s="168" t="s">
        <v>512</v>
      </c>
      <c r="D17" s="169" t="s">
        <v>42</v>
      </c>
      <c r="E17" s="144"/>
      <c r="F17" s="116"/>
      <c r="G17" s="146"/>
      <c r="H17" s="146"/>
      <c r="I17" s="146"/>
      <c r="J17" s="146"/>
      <c r="K17" s="11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67">
        <v>10</v>
      </c>
      <c r="B18" s="167" t="s">
        <v>765</v>
      </c>
      <c r="C18" s="168" t="s">
        <v>766</v>
      </c>
      <c r="D18" s="169" t="s">
        <v>32</v>
      </c>
      <c r="E18" s="144"/>
      <c r="F18" s="116"/>
      <c r="G18" s="146"/>
      <c r="H18" s="146"/>
      <c r="I18" s="146"/>
      <c r="J18" s="146"/>
      <c r="K18" s="11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67">
        <v>11</v>
      </c>
      <c r="B19" s="167" t="s">
        <v>767</v>
      </c>
      <c r="C19" s="168" t="s">
        <v>512</v>
      </c>
      <c r="D19" s="169" t="s">
        <v>217</v>
      </c>
      <c r="E19" s="144"/>
      <c r="F19" s="116"/>
      <c r="G19" s="146"/>
      <c r="H19" s="146"/>
      <c r="I19" s="146"/>
      <c r="J19" s="146"/>
      <c r="K19" s="11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67">
        <v>12</v>
      </c>
      <c r="B20" s="167" t="s">
        <v>768</v>
      </c>
      <c r="C20" s="168" t="s">
        <v>93</v>
      </c>
      <c r="D20" s="169" t="s">
        <v>217</v>
      </c>
      <c r="E20" s="144"/>
      <c r="F20" s="116"/>
      <c r="G20" s="146"/>
      <c r="H20" s="146"/>
      <c r="I20" s="146"/>
      <c r="J20" s="146"/>
      <c r="K20" s="11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67">
        <v>13</v>
      </c>
      <c r="B21" s="167" t="s">
        <v>769</v>
      </c>
      <c r="C21" s="168" t="s">
        <v>770</v>
      </c>
      <c r="D21" s="169" t="s">
        <v>54</v>
      </c>
      <c r="E21" s="144"/>
      <c r="F21" s="116"/>
      <c r="G21" s="144"/>
      <c r="H21" s="144"/>
      <c r="I21" s="144"/>
      <c r="J21" s="144"/>
      <c r="K21" s="116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67">
        <v>14</v>
      </c>
      <c r="B22" s="167" t="s">
        <v>772</v>
      </c>
      <c r="C22" s="168" t="s">
        <v>773</v>
      </c>
      <c r="D22" s="169" t="s">
        <v>771</v>
      </c>
      <c r="E22" s="144"/>
      <c r="F22" s="116"/>
      <c r="G22" s="146"/>
      <c r="H22" s="146"/>
      <c r="I22" s="146"/>
      <c r="J22" s="146"/>
      <c r="K22" s="11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2"/>
      <c r="AN22" s="203"/>
      <c r="AO22" s="27"/>
    </row>
    <row r="23" spans="1:41" s="1" customFormat="1" ht="30" customHeight="1">
      <c r="A23" s="167">
        <v>15</v>
      </c>
      <c r="B23" s="167" t="s">
        <v>774</v>
      </c>
      <c r="C23" s="168" t="s">
        <v>775</v>
      </c>
      <c r="D23" s="169" t="s">
        <v>76</v>
      </c>
      <c r="E23" s="144"/>
      <c r="F23" s="116"/>
      <c r="G23" s="146"/>
      <c r="H23" s="146"/>
      <c r="I23" s="146"/>
      <c r="J23" s="146"/>
      <c r="K23" s="11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67">
        <v>16</v>
      </c>
      <c r="B24" s="167" t="s">
        <v>776</v>
      </c>
      <c r="C24" s="168" t="s">
        <v>370</v>
      </c>
      <c r="D24" s="169" t="s">
        <v>78</v>
      </c>
      <c r="E24" s="144"/>
      <c r="F24" s="116"/>
      <c r="G24" s="146"/>
      <c r="H24" s="146"/>
      <c r="I24" s="146"/>
      <c r="J24" s="146"/>
      <c r="K24" s="11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67">
        <v>17</v>
      </c>
      <c r="B25" s="167" t="s">
        <v>780</v>
      </c>
      <c r="C25" s="168" t="s">
        <v>39</v>
      </c>
      <c r="D25" s="169" t="s">
        <v>779</v>
      </c>
      <c r="E25" s="144"/>
      <c r="F25" s="116" t="s">
        <v>8</v>
      </c>
      <c r="G25" s="146"/>
      <c r="H25" s="146"/>
      <c r="I25" s="146"/>
      <c r="J25" s="146" t="s">
        <v>8</v>
      </c>
      <c r="K25" s="11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91">
        <f t="shared" si="2"/>
        <v>2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67">
        <v>18</v>
      </c>
      <c r="B26" s="167" t="s">
        <v>777</v>
      </c>
      <c r="C26" s="168" t="s">
        <v>778</v>
      </c>
      <c r="D26" s="169" t="s">
        <v>779</v>
      </c>
      <c r="E26" s="144"/>
      <c r="F26" s="116" t="s">
        <v>9</v>
      </c>
      <c r="G26" s="146"/>
      <c r="H26" s="146"/>
      <c r="I26" s="146"/>
      <c r="J26" s="146"/>
      <c r="K26" s="11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1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67">
        <v>19</v>
      </c>
      <c r="B27" s="167" t="s">
        <v>781</v>
      </c>
      <c r="C27" s="168" t="s">
        <v>301</v>
      </c>
      <c r="D27" s="169" t="s">
        <v>43</v>
      </c>
      <c r="E27" s="144"/>
      <c r="F27" s="116"/>
      <c r="G27" s="146"/>
      <c r="H27" s="146"/>
      <c r="I27" s="146"/>
      <c r="J27" s="146"/>
      <c r="K27" s="11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67">
        <v>20</v>
      </c>
      <c r="B28" s="167" t="s">
        <v>782</v>
      </c>
      <c r="C28" s="168" t="s">
        <v>44</v>
      </c>
      <c r="D28" s="169" t="s">
        <v>47</v>
      </c>
      <c r="E28" s="144"/>
      <c r="F28" s="116" t="s">
        <v>10</v>
      </c>
      <c r="G28" s="146"/>
      <c r="H28" s="146"/>
      <c r="I28" s="146"/>
      <c r="J28" s="146"/>
      <c r="K28" s="11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1</v>
      </c>
      <c r="AM28" s="27"/>
      <c r="AN28" s="27"/>
      <c r="AO28" s="27"/>
    </row>
    <row r="29" spans="1:41" s="1" customFormat="1" ht="30" customHeight="1">
      <c r="A29" s="167">
        <v>21</v>
      </c>
      <c r="B29" s="167" t="s">
        <v>783</v>
      </c>
      <c r="C29" s="168" t="s">
        <v>784</v>
      </c>
      <c r="D29" s="169" t="s">
        <v>568</v>
      </c>
      <c r="E29" s="144"/>
      <c r="F29" s="116"/>
      <c r="G29" s="146"/>
      <c r="H29" s="146"/>
      <c r="I29" s="146"/>
      <c r="J29" s="146"/>
      <c r="K29" s="11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67">
        <v>22</v>
      </c>
      <c r="B30" s="167" t="s">
        <v>785</v>
      </c>
      <c r="C30" s="168" t="s">
        <v>786</v>
      </c>
      <c r="D30" s="169" t="s">
        <v>33</v>
      </c>
      <c r="E30" s="144"/>
      <c r="F30" s="116"/>
      <c r="G30" s="146"/>
      <c r="H30" s="146"/>
      <c r="I30" s="146"/>
      <c r="J30" s="146"/>
      <c r="K30" s="11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67">
        <v>23</v>
      </c>
      <c r="B31" s="167" t="s">
        <v>787</v>
      </c>
      <c r="C31" s="168" t="s">
        <v>788</v>
      </c>
      <c r="D31" s="169" t="s">
        <v>497</v>
      </c>
      <c r="E31" s="144"/>
      <c r="F31" s="116"/>
      <c r="G31" s="146"/>
      <c r="H31" s="146"/>
      <c r="I31" s="146"/>
      <c r="J31" s="146"/>
      <c r="K31" s="11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67">
        <v>24</v>
      </c>
      <c r="B32" s="167" t="s">
        <v>789</v>
      </c>
      <c r="C32" s="168" t="s">
        <v>790</v>
      </c>
      <c r="D32" s="169" t="s">
        <v>102</v>
      </c>
      <c r="E32" s="144"/>
      <c r="F32" s="116" t="s">
        <v>10</v>
      </c>
      <c r="G32" s="146"/>
      <c r="H32" s="146"/>
      <c r="I32" s="146"/>
      <c r="J32" s="146"/>
      <c r="K32" s="11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91">
        <f t="shared" si="2"/>
        <v>0</v>
      </c>
      <c r="AK32" s="91">
        <f t="shared" si="0"/>
        <v>0</v>
      </c>
      <c r="AL32" s="91">
        <f t="shared" si="1"/>
        <v>1</v>
      </c>
      <c r="AM32" s="27"/>
      <c r="AN32" s="27"/>
      <c r="AO32" s="27"/>
    </row>
    <row r="33" spans="1:41" s="1" customFormat="1" ht="30" customHeight="1">
      <c r="A33" s="167">
        <v>25</v>
      </c>
      <c r="B33" s="167" t="s">
        <v>791</v>
      </c>
      <c r="C33" s="168" t="s">
        <v>39</v>
      </c>
      <c r="D33" s="169" t="s">
        <v>92</v>
      </c>
      <c r="E33" s="145"/>
      <c r="F33" s="116"/>
      <c r="G33" s="146"/>
      <c r="H33" s="146"/>
      <c r="I33" s="146"/>
      <c r="J33" s="146"/>
      <c r="K33" s="11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67">
        <v>26</v>
      </c>
      <c r="B34" s="167" t="s">
        <v>792</v>
      </c>
      <c r="C34" s="168" t="s">
        <v>44</v>
      </c>
      <c r="D34" s="169" t="s">
        <v>743</v>
      </c>
      <c r="E34" s="145"/>
      <c r="F34" s="116" t="s">
        <v>10</v>
      </c>
      <c r="G34" s="146"/>
      <c r="H34" s="146"/>
      <c r="I34" s="146"/>
      <c r="J34" s="146"/>
      <c r="K34" s="11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1</v>
      </c>
      <c r="AM34" s="27"/>
      <c r="AN34" s="27"/>
      <c r="AO34" s="27"/>
    </row>
    <row r="35" spans="1:41" s="1" customFormat="1" ht="30" customHeight="1">
      <c r="A35" s="167">
        <v>27</v>
      </c>
      <c r="B35" s="167" t="s">
        <v>793</v>
      </c>
      <c r="C35" s="168" t="s">
        <v>164</v>
      </c>
      <c r="D35" s="169" t="s">
        <v>40</v>
      </c>
      <c r="E35" s="145"/>
      <c r="F35" s="116"/>
      <c r="G35" s="146"/>
      <c r="H35" s="146"/>
      <c r="I35" s="146"/>
      <c r="J35" s="146"/>
      <c r="K35" s="11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67">
        <v>28</v>
      </c>
      <c r="B36" s="167" t="s">
        <v>794</v>
      </c>
      <c r="C36" s="168" t="s">
        <v>795</v>
      </c>
      <c r="D36" s="169" t="s">
        <v>796</v>
      </c>
      <c r="E36" s="145"/>
      <c r="F36" s="116"/>
      <c r="G36" s="146"/>
      <c r="H36" s="146"/>
      <c r="I36" s="146"/>
      <c r="J36" s="146"/>
      <c r="K36" s="11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67">
        <v>29</v>
      </c>
      <c r="B37" s="167" t="s">
        <v>797</v>
      </c>
      <c r="C37" s="168" t="s">
        <v>798</v>
      </c>
      <c r="D37" s="169" t="s">
        <v>62</v>
      </c>
      <c r="E37" s="145"/>
      <c r="F37" s="116"/>
      <c r="G37" s="146"/>
      <c r="H37" s="146"/>
      <c r="I37" s="146"/>
      <c r="J37" s="146"/>
      <c r="K37" s="11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91">
        <v>30</v>
      </c>
      <c r="B38" s="128"/>
      <c r="C38" s="128"/>
      <c r="D38" s="128"/>
      <c r="E38" s="145"/>
      <c r="F38" s="146"/>
      <c r="G38" s="146"/>
      <c r="H38" s="146"/>
      <c r="I38" s="146"/>
      <c r="J38" s="146"/>
      <c r="K38" s="11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91">
        <v>31</v>
      </c>
      <c r="B39" s="115"/>
      <c r="C39" s="115"/>
      <c r="D39" s="115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91">
        <v>32</v>
      </c>
      <c r="B40"/>
      <c r="C40"/>
      <c r="D4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9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91">
        <f t="shared" si="2"/>
        <v>0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1" s="1" customFormat="1" ht="30" customHeight="1">
      <c r="A42" s="9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1" s="1" customFormat="1" ht="30" customHeight="1">
      <c r="A43" s="9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91">
        <f t="shared" si="2"/>
        <v>0</v>
      </c>
      <c r="AK43" s="91">
        <f t="shared" si="0"/>
        <v>0</v>
      </c>
      <c r="AL43" s="91">
        <f t="shared" si="1"/>
        <v>0</v>
      </c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04" t="s">
        <v>17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93">
        <f>SUM(AJ9:AJ53)</f>
        <v>6</v>
      </c>
      <c r="AK54" s="93">
        <f>SUM(AK9:AK53)</f>
        <v>1</v>
      </c>
      <c r="AL54" s="93">
        <f>SUM(AL9:AL53)</f>
        <v>3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05" t="s">
        <v>18</v>
      </c>
      <c r="B56" s="205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181" t="s">
        <v>7</v>
      </c>
      <c r="D57" s="18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167">
        <v>1</v>
      </c>
      <c r="B58" s="167" t="s">
        <v>751</v>
      </c>
      <c r="C58" s="168" t="s">
        <v>111</v>
      </c>
      <c r="D58" s="169" t="s">
        <v>752</v>
      </c>
      <c r="E58" s="144"/>
      <c r="F58" s="146"/>
      <c r="G58" s="146"/>
      <c r="H58" s="146"/>
      <c r="I58" s="146"/>
      <c r="J58" s="146"/>
      <c r="K58" s="11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1" customFormat="1" ht="30" customHeight="1">
      <c r="A59" s="167">
        <v>2</v>
      </c>
      <c r="B59" s="167" t="s">
        <v>753</v>
      </c>
      <c r="C59" s="168" t="s">
        <v>754</v>
      </c>
      <c r="D59" s="169" t="s">
        <v>63</v>
      </c>
      <c r="E59" s="144"/>
      <c r="F59" s="146"/>
      <c r="G59" s="146"/>
      <c r="H59" s="146"/>
      <c r="I59" s="146"/>
      <c r="J59" s="146"/>
      <c r="K59" s="11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167">
        <v>3</v>
      </c>
      <c r="B60" s="167" t="s">
        <v>755</v>
      </c>
      <c r="C60" s="168" t="s">
        <v>756</v>
      </c>
      <c r="D60" s="169" t="s">
        <v>105</v>
      </c>
      <c r="E60" s="144"/>
      <c r="F60" s="146"/>
      <c r="G60" s="146"/>
      <c r="H60" s="146"/>
      <c r="I60" s="146"/>
      <c r="J60" s="146"/>
      <c r="K60" s="11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167">
        <v>4</v>
      </c>
      <c r="B61" s="167" t="s">
        <v>757</v>
      </c>
      <c r="C61" s="168" t="s">
        <v>38</v>
      </c>
      <c r="D61" s="169" t="s">
        <v>75</v>
      </c>
      <c r="E61" s="144"/>
      <c r="F61" s="146"/>
      <c r="G61" s="146"/>
      <c r="H61" s="146"/>
      <c r="I61" s="146"/>
      <c r="J61" s="146"/>
      <c r="K61" s="11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167">
        <v>5</v>
      </c>
      <c r="B62" s="167" t="s">
        <v>758</v>
      </c>
      <c r="C62" s="168" t="s">
        <v>361</v>
      </c>
      <c r="D62" s="169" t="s">
        <v>11</v>
      </c>
      <c r="E62" s="144"/>
      <c r="F62" s="146"/>
      <c r="G62" s="146"/>
      <c r="H62" s="146"/>
      <c r="I62" s="146"/>
      <c r="J62" s="146"/>
      <c r="K62" s="11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167">
        <v>6</v>
      </c>
      <c r="B63" s="167" t="s">
        <v>759</v>
      </c>
      <c r="C63" s="168" t="s">
        <v>220</v>
      </c>
      <c r="D63" s="169" t="s">
        <v>173</v>
      </c>
      <c r="E63" s="144"/>
      <c r="F63" s="146"/>
      <c r="G63" s="146"/>
      <c r="H63" s="146"/>
      <c r="I63" s="146"/>
      <c r="J63" s="146"/>
      <c r="K63" s="11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167">
        <v>7</v>
      </c>
      <c r="B64" s="167" t="s">
        <v>760</v>
      </c>
      <c r="C64" s="168" t="s">
        <v>761</v>
      </c>
      <c r="D64" s="169" t="s">
        <v>53</v>
      </c>
      <c r="E64" s="144"/>
      <c r="F64" s="146"/>
      <c r="G64" s="146"/>
      <c r="H64" s="146"/>
      <c r="I64" s="146"/>
      <c r="J64" s="146"/>
      <c r="K64" s="11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167">
        <v>8</v>
      </c>
      <c r="B65" s="167" t="s">
        <v>762</v>
      </c>
      <c r="C65" s="168" t="s">
        <v>763</v>
      </c>
      <c r="D65" s="169" t="s">
        <v>101</v>
      </c>
      <c r="E65" s="144"/>
      <c r="F65" s="146"/>
      <c r="G65" s="146"/>
      <c r="H65" s="146"/>
      <c r="I65" s="146"/>
      <c r="J65" s="146"/>
      <c r="K65" s="11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167">
        <v>9</v>
      </c>
      <c r="B66" s="167" t="s">
        <v>764</v>
      </c>
      <c r="C66" s="168" t="s">
        <v>512</v>
      </c>
      <c r="D66" s="169" t="s">
        <v>42</v>
      </c>
      <c r="E66" s="144"/>
      <c r="F66" s="146"/>
      <c r="G66" s="146"/>
      <c r="H66" s="146"/>
      <c r="I66" s="146"/>
      <c r="J66" s="146"/>
      <c r="K66" s="11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167">
        <v>10</v>
      </c>
      <c r="B67" s="167" t="s">
        <v>765</v>
      </c>
      <c r="C67" s="168" t="s">
        <v>766</v>
      </c>
      <c r="D67" s="169" t="s">
        <v>32</v>
      </c>
      <c r="E67" s="144"/>
      <c r="F67" s="146"/>
      <c r="G67" s="146"/>
      <c r="H67" s="146"/>
      <c r="I67" s="146"/>
      <c r="J67" s="146"/>
      <c r="K67" s="11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167">
        <v>11</v>
      </c>
      <c r="B68" s="167" t="s">
        <v>767</v>
      </c>
      <c r="C68" s="168" t="s">
        <v>512</v>
      </c>
      <c r="D68" s="169" t="s">
        <v>217</v>
      </c>
      <c r="E68" s="144"/>
      <c r="F68" s="146"/>
      <c r="G68" s="146"/>
      <c r="H68" s="146"/>
      <c r="I68" s="146"/>
      <c r="J68" s="146"/>
      <c r="K68" s="11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167">
        <v>12</v>
      </c>
      <c r="B69" s="167" t="s">
        <v>768</v>
      </c>
      <c r="C69" s="168" t="s">
        <v>93</v>
      </c>
      <c r="D69" s="169" t="s">
        <v>217</v>
      </c>
      <c r="E69" s="144"/>
      <c r="F69" s="146"/>
      <c r="G69" s="146"/>
      <c r="H69" s="146"/>
      <c r="I69" s="146"/>
      <c r="J69" s="146"/>
      <c r="K69" s="11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167">
        <v>13</v>
      </c>
      <c r="B70" s="167" t="s">
        <v>769</v>
      </c>
      <c r="C70" s="168" t="s">
        <v>770</v>
      </c>
      <c r="D70" s="169" t="s">
        <v>54</v>
      </c>
      <c r="E70" s="144"/>
      <c r="F70" s="144"/>
      <c r="G70" s="144"/>
      <c r="H70" s="144"/>
      <c r="I70" s="144"/>
      <c r="J70" s="144"/>
      <c r="K70" s="116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167">
        <v>14</v>
      </c>
      <c r="B71" s="167" t="s">
        <v>772</v>
      </c>
      <c r="C71" s="168" t="s">
        <v>773</v>
      </c>
      <c r="D71" s="169" t="s">
        <v>771</v>
      </c>
      <c r="E71" s="144"/>
      <c r="F71" s="146"/>
      <c r="G71" s="146"/>
      <c r="H71" s="146"/>
      <c r="I71" s="146"/>
      <c r="J71" s="146"/>
      <c r="K71" s="11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2"/>
      <c r="AQ71" s="203"/>
    </row>
    <row r="72" spans="1:43" s="1" customFormat="1" ht="30" customHeight="1">
      <c r="A72" s="167">
        <v>15</v>
      </c>
      <c r="B72" s="167" t="s">
        <v>774</v>
      </c>
      <c r="C72" s="168" t="s">
        <v>775</v>
      </c>
      <c r="D72" s="169" t="s">
        <v>76</v>
      </c>
      <c r="E72" s="144"/>
      <c r="F72" s="146"/>
      <c r="G72" s="146"/>
      <c r="H72" s="146"/>
      <c r="I72" s="146"/>
      <c r="J72" s="146"/>
      <c r="K72" s="11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167">
        <v>16</v>
      </c>
      <c r="B73" s="167" t="s">
        <v>776</v>
      </c>
      <c r="C73" s="168" t="s">
        <v>370</v>
      </c>
      <c r="D73" s="169" t="s">
        <v>78</v>
      </c>
      <c r="E73" s="144"/>
      <c r="F73" s="146"/>
      <c r="G73" s="146"/>
      <c r="H73" s="146"/>
      <c r="I73" s="146"/>
      <c r="J73" s="146"/>
      <c r="K73" s="11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167">
        <v>17</v>
      </c>
      <c r="B74" s="167" t="s">
        <v>780</v>
      </c>
      <c r="C74" s="168" t="s">
        <v>39</v>
      </c>
      <c r="D74" s="169" t="s">
        <v>779</v>
      </c>
      <c r="E74" s="144"/>
      <c r="F74" s="146"/>
      <c r="G74" s="146"/>
      <c r="H74" s="146"/>
      <c r="I74" s="146"/>
      <c r="J74" s="146"/>
      <c r="K74" s="11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167">
        <v>18</v>
      </c>
      <c r="B75" s="167" t="s">
        <v>777</v>
      </c>
      <c r="C75" s="168" t="s">
        <v>778</v>
      </c>
      <c r="D75" s="169" t="s">
        <v>779</v>
      </c>
      <c r="E75" s="144"/>
      <c r="F75" s="146"/>
      <c r="G75" s="146"/>
      <c r="H75" s="146"/>
      <c r="I75" s="146"/>
      <c r="J75" s="146"/>
      <c r="K75" s="11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167">
        <v>19</v>
      </c>
      <c r="B76" s="167" t="s">
        <v>781</v>
      </c>
      <c r="C76" s="168" t="s">
        <v>301</v>
      </c>
      <c r="D76" s="169" t="s">
        <v>43</v>
      </c>
      <c r="E76" s="144"/>
      <c r="F76" s="146"/>
      <c r="G76" s="146"/>
      <c r="H76" s="146"/>
      <c r="I76" s="146"/>
      <c r="J76" s="146"/>
      <c r="K76" s="11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167">
        <v>20</v>
      </c>
      <c r="B77" s="167" t="s">
        <v>782</v>
      </c>
      <c r="C77" s="168" t="s">
        <v>44</v>
      </c>
      <c r="D77" s="169" t="s">
        <v>47</v>
      </c>
      <c r="E77" s="144"/>
      <c r="F77" s="146"/>
      <c r="G77" s="146"/>
      <c r="H77" s="146"/>
      <c r="I77" s="146"/>
      <c r="J77" s="146"/>
      <c r="K77" s="11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167">
        <v>21</v>
      </c>
      <c r="B78" s="167" t="s">
        <v>783</v>
      </c>
      <c r="C78" s="168" t="s">
        <v>784</v>
      </c>
      <c r="D78" s="169" t="s">
        <v>568</v>
      </c>
      <c r="E78" s="144"/>
      <c r="F78" s="146"/>
      <c r="G78" s="146"/>
      <c r="H78" s="146"/>
      <c r="I78" s="146"/>
      <c r="J78" s="146"/>
      <c r="K78" s="11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167">
        <v>22</v>
      </c>
      <c r="B79" s="167" t="s">
        <v>785</v>
      </c>
      <c r="C79" s="168" t="s">
        <v>786</v>
      </c>
      <c r="D79" s="169" t="s">
        <v>33</v>
      </c>
      <c r="E79" s="144"/>
      <c r="F79" s="146"/>
      <c r="G79" s="146"/>
      <c r="H79" s="146"/>
      <c r="I79" s="146"/>
      <c r="J79" s="146"/>
      <c r="K79" s="11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167">
        <v>23</v>
      </c>
      <c r="B80" s="167" t="s">
        <v>787</v>
      </c>
      <c r="C80" s="168" t="s">
        <v>788</v>
      </c>
      <c r="D80" s="169" t="s">
        <v>497</v>
      </c>
      <c r="E80" s="144"/>
      <c r="F80" s="146"/>
      <c r="G80" s="146"/>
      <c r="H80" s="146"/>
      <c r="I80" s="146"/>
      <c r="J80" s="146"/>
      <c r="K80" s="11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167">
        <v>24</v>
      </c>
      <c r="B81" s="167" t="s">
        <v>789</v>
      </c>
      <c r="C81" s="168" t="s">
        <v>790</v>
      </c>
      <c r="D81" s="169" t="s">
        <v>102</v>
      </c>
      <c r="E81" s="144"/>
      <c r="F81" s="146"/>
      <c r="G81" s="146"/>
      <c r="H81" s="146"/>
      <c r="I81" s="146"/>
      <c r="J81" s="146"/>
      <c r="K81" s="11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167">
        <v>25</v>
      </c>
      <c r="B82" s="167" t="s">
        <v>791</v>
      </c>
      <c r="C82" s="168" t="s">
        <v>39</v>
      </c>
      <c r="D82" s="169" t="s">
        <v>92</v>
      </c>
      <c r="E82" s="145"/>
      <c r="F82" s="146"/>
      <c r="G82" s="146"/>
      <c r="H82" s="146"/>
      <c r="I82" s="146"/>
      <c r="J82" s="146"/>
      <c r="K82" s="11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167">
        <v>26</v>
      </c>
      <c r="B83" s="167" t="s">
        <v>792</v>
      </c>
      <c r="C83" s="168" t="s">
        <v>44</v>
      </c>
      <c r="D83" s="169" t="s">
        <v>743</v>
      </c>
      <c r="E83" s="145"/>
      <c r="F83" s="146"/>
      <c r="G83" s="146"/>
      <c r="H83" s="146"/>
      <c r="I83" s="146"/>
      <c r="J83" s="146"/>
      <c r="K83" s="11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167">
        <v>27</v>
      </c>
      <c r="B84" s="167" t="s">
        <v>793</v>
      </c>
      <c r="C84" s="168" t="s">
        <v>164</v>
      </c>
      <c r="D84" s="169" t="s">
        <v>40</v>
      </c>
      <c r="E84" s="145"/>
      <c r="F84" s="146"/>
      <c r="G84" s="146"/>
      <c r="H84" s="146"/>
      <c r="I84" s="146"/>
      <c r="J84" s="146"/>
      <c r="K84" s="11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167">
        <v>28</v>
      </c>
      <c r="B85" s="167" t="s">
        <v>794</v>
      </c>
      <c r="C85" s="168" t="s">
        <v>795</v>
      </c>
      <c r="D85" s="169" t="s">
        <v>796</v>
      </c>
      <c r="E85" s="145"/>
      <c r="F85" s="146"/>
      <c r="G85" s="146"/>
      <c r="H85" s="146"/>
      <c r="I85" s="146"/>
      <c r="J85" s="146"/>
      <c r="K85" s="11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167">
        <v>29</v>
      </c>
      <c r="B86" s="167" t="s">
        <v>797</v>
      </c>
      <c r="C86" s="168" t="s">
        <v>798</v>
      </c>
      <c r="D86" s="169" t="s">
        <v>62</v>
      </c>
      <c r="E86" s="145"/>
      <c r="F86" s="146"/>
      <c r="G86" s="146"/>
      <c r="H86" s="146"/>
      <c r="I86" s="146"/>
      <c r="J86" s="146"/>
      <c r="K86" s="11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91">
        <v>30</v>
      </c>
      <c r="B87" s="90"/>
      <c r="C87" s="11"/>
      <c r="D87" s="12"/>
      <c r="E87" s="145"/>
      <c r="F87" s="146"/>
      <c r="G87" s="146"/>
      <c r="H87" s="146"/>
      <c r="I87" s="146"/>
      <c r="J87" s="146"/>
      <c r="K87" s="11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91">
        <v>31</v>
      </c>
      <c r="B88" s="90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91">
        <v>32</v>
      </c>
      <c r="B89" s="90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90"/>
      <c r="C90" s="11"/>
      <c r="D90" s="12"/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91">
        <v>34</v>
      </c>
      <c r="B91" s="90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17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93">
        <f t="shared" ref="AJ92:AO92" si="9">SUM(AJ58:AJ91)</f>
        <v>0</v>
      </c>
      <c r="AK92" s="93">
        <f t="shared" si="9"/>
        <v>0</v>
      </c>
      <c r="AL92" s="93">
        <f t="shared" si="9"/>
        <v>0</v>
      </c>
      <c r="AM92" s="93">
        <f t="shared" si="9"/>
        <v>0</v>
      </c>
      <c r="AN92" s="93">
        <f t="shared" si="9"/>
        <v>0</v>
      </c>
      <c r="AO92" s="93">
        <f t="shared" si="9"/>
        <v>0</v>
      </c>
    </row>
    <row r="93" spans="1:41" ht="15.75" customHeight="1">
      <c r="A93" s="29"/>
      <c r="B93" s="29"/>
      <c r="C93" s="186"/>
      <c r="D93" s="186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89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186"/>
      <c r="D96" s="186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186"/>
      <c r="D97" s="186"/>
      <c r="E97" s="186"/>
      <c r="F97" s="186"/>
      <c r="G97" s="186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186"/>
      <c r="D98" s="186"/>
      <c r="E98" s="186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186"/>
      <c r="D99" s="186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55" zoomScaleNormal="55" workbookViewId="0">
      <selection activeCell="T19" sqref="T1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818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187" t="s">
        <v>194</v>
      </c>
      <c r="AG6" s="187"/>
      <c r="AH6" s="187"/>
      <c r="AI6" s="187"/>
      <c r="AJ6" s="187"/>
      <c r="AK6" s="187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84" customFormat="1" ht="30" customHeight="1">
      <c r="A9" s="4">
        <v>1</v>
      </c>
      <c r="B9" s="99" t="s">
        <v>165</v>
      </c>
      <c r="C9" s="100" t="s">
        <v>166</v>
      </c>
      <c r="D9" s="101" t="s">
        <v>100</v>
      </c>
      <c r="E9" s="88"/>
      <c r="F9" s="10"/>
      <c r="G9" s="10"/>
      <c r="H9" s="193" t="s">
        <v>886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4">
        <f t="shared" ref="AJ9:AJ39" si="0">COUNTIF(E9:AI9,"K")+2*COUNTIF(E9:AI9,"2K")+COUNTIF(E9:AI9,"TK")+COUNTIF(E9:AI9,"KT")</f>
        <v>0</v>
      </c>
      <c r="AK9" s="4">
        <f t="shared" ref="AK9:AK39" si="1">COUNTIF(E9:AI9,"P")+2*COUNTIF(F9:AJ9,"2P")</f>
        <v>0</v>
      </c>
      <c r="AL9" s="4">
        <f t="shared" ref="AL9:AL39" si="2">COUNTIF(E9:AI9,"T")+2*COUNTIF(E9:AI9,"2T")+COUNTIF(E9:AI9,"TK")+COUNTIF(E9:AI9,"KT")</f>
        <v>0</v>
      </c>
      <c r="AM9" s="81"/>
      <c r="AN9" s="82"/>
      <c r="AO9" s="83"/>
    </row>
    <row r="10" spans="1:41" s="84" customFormat="1" ht="30" customHeight="1">
      <c r="A10" s="166">
        <v>2</v>
      </c>
      <c r="B10" s="105" t="s">
        <v>167</v>
      </c>
      <c r="C10" s="106" t="s">
        <v>168</v>
      </c>
      <c r="D10" s="104" t="s">
        <v>105</v>
      </c>
      <c r="E10" s="46"/>
      <c r="F10" s="117"/>
      <c r="G10" s="117"/>
      <c r="H10" s="194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4">
        <f t="shared" si="0"/>
        <v>0</v>
      </c>
      <c r="AK10" s="4">
        <f t="shared" si="1"/>
        <v>0</v>
      </c>
      <c r="AL10" s="4">
        <f t="shared" si="2"/>
        <v>0</v>
      </c>
      <c r="AM10" s="83"/>
      <c r="AN10" s="83"/>
      <c r="AO10" s="83"/>
    </row>
    <row r="11" spans="1:41" s="84" customFormat="1" ht="30" customHeight="1">
      <c r="A11" s="4">
        <v>3</v>
      </c>
      <c r="B11" s="97" t="s">
        <v>195</v>
      </c>
      <c r="C11" s="98" t="s">
        <v>196</v>
      </c>
      <c r="D11" s="104" t="s">
        <v>75</v>
      </c>
      <c r="E11" s="88"/>
      <c r="F11" s="10"/>
      <c r="G11" s="10"/>
      <c r="H11" s="19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4">
        <f t="shared" si="0"/>
        <v>0</v>
      </c>
      <c r="AK11" s="4">
        <f t="shared" si="1"/>
        <v>0</v>
      </c>
      <c r="AL11" s="4">
        <f t="shared" si="2"/>
        <v>0</v>
      </c>
      <c r="AM11" s="83"/>
      <c r="AN11" s="83"/>
      <c r="AO11" s="83"/>
    </row>
    <row r="12" spans="1:41" s="84" customFormat="1" ht="30" customHeight="1">
      <c r="A12" s="4">
        <v>4</v>
      </c>
      <c r="B12" s="102" t="s">
        <v>169</v>
      </c>
      <c r="C12" s="103" t="s">
        <v>170</v>
      </c>
      <c r="D12" s="104" t="s">
        <v>52</v>
      </c>
      <c r="E12" s="88"/>
      <c r="F12" s="10"/>
      <c r="G12" s="10" t="s">
        <v>8</v>
      </c>
      <c r="H12" s="194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4">
        <f t="shared" si="0"/>
        <v>1</v>
      </c>
      <c r="AK12" s="4">
        <f t="shared" si="1"/>
        <v>0</v>
      </c>
      <c r="AL12" s="4">
        <f t="shared" si="2"/>
        <v>0</v>
      </c>
      <c r="AM12" s="83"/>
      <c r="AN12" s="83"/>
      <c r="AO12" s="83"/>
    </row>
    <row r="13" spans="1:41" s="84" customFormat="1" ht="30" customHeight="1">
      <c r="A13" s="166">
        <v>5</v>
      </c>
      <c r="B13" s="105" t="s">
        <v>171</v>
      </c>
      <c r="C13" s="106" t="s">
        <v>172</v>
      </c>
      <c r="D13" s="104" t="s">
        <v>173</v>
      </c>
      <c r="E13" s="46"/>
      <c r="F13" s="117"/>
      <c r="G13" s="117"/>
      <c r="H13" s="194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0"/>
      <c r="AE13" s="117"/>
      <c r="AF13" s="117"/>
      <c r="AG13" s="117"/>
      <c r="AH13" s="117"/>
      <c r="AI13" s="117"/>
      <c r="AJ13" s="4">
        <f t="shared" si="0"/>
        <v>0</v>
      </c>
      <c r="AK13" s="4">
        <f t="shared" si="1"/>
        <v>0</v>
      </c>
      <c r="AL13" s="4">
        <f t="shared" si="2"/>
        <v>0</v>
      </c>
      <c r="AM13" s="83"/>
      <c r="AN13" s="83"/>
      <c r="AO13" s="83"/>
    </row>
    <row r="14" spans="1:41" s="84" customFormat="1" ht="30" customHeight="1">
      <c r="A14" s="4">
        <v>6</v>
      </c>
      <c r="B14" s="102" t="s">
        <v>174</v>
      </c>
      <c r="C14" s="100" t="s">
        <v>12</v>
      </c>
      <c r="D14" s="101" t="s">
        <v>13</v>
      </c>
      <c r="E14" s="88"/>
      <c r="F14" s="10"/>
      <c r="G14" s="10"/>
      <c r="H14" s="19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4">
        <f t="shared" si="0"/>
        <v>0</v>
      </c>
      <c r="AK14" s="4">
        <f t="shared" si="1"/>
        <v>0</v>
      </c>
      <c r="AL14" s="4">
        <f t="shared" si="2"/>
        <v>0</v>
      </c>
      <c r="AM14" s="83"/>
      <c r="AN14" s="83"/>
      <c r="AO14" s="83"/>
    </row>
    <row r="15" spans="1:41" s="84" customFormat="1" ht="30" customHeight="1">
      <c r="A15" s="4">
        <v>7</v>
      </c>
      <c r="B15" s="97" t="s">
        <v>175</v>
      </c>
      <c r="C15" s="98" t="s">
        <v>176</v>
      </c>
      <c r="D15" s="104" t="s">
        <v>42</v>
      </c>
      <c r="E15" s="88"/>
      <c r="F15" s="10" t="s">
        <v>8</v>
      </c>
      <c r="G15" s="10"/>
      <c r="H15" s="194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46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4">
        <f t="shared" si="0"/>
        <v>1</v>
      </c>
      <c r="AK15" s="4">
        <f t="shared" si="1"/>
        <v>0</v>
      </c>
      <c r="AL15" s="4">
        <f t="shared" si="2"/>
        <v>0</v>
      </c>
      <c r="AM15" s="83"/>
      <c r="AN15" s="83"/>
      <c r="AO15" s="83"/>
    </row>
    <row r="16" spans="1:41" s="84" customFormat="1" ht="30" customHeight="1">
      <c r="A16" s="4">
        <v>8</v>
      </c>
      <c r="B16" s="102" t="s">
        <v>177</v>
      </c>
      <c r="C16" s="100" t="s">
        <v>178</v>
      </c>
      <c r="D16" s="101" t="s">
        <v>32</v>
      </c>
      <c r="E16" s="88"/>
      <c r="F16" s="10"/>
      <c r="G16" s="10"/>
      <c r="H16" s="19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46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4">
        <f t="shared" si="0"/>
        <v>0</v>
      </c>
      <c r="AK16" s="4">
        <f t="shared" si="1"/>
        <v>0</v>
      </c>
      <c r="AL16" s="4">
        <f t="shared" si="2"/>
        <v>0</v>
      </c>
      <c r="AM16" s="83"/>
      <c r="AN16" s="83"/>
      <c r="AO16" s="83"/>
    </row>
    <row r="17" spans="1:41" s="84" customFormat="1" ht="30" customHeight="1">
      <c r="A17" s="166">
        <v>9</v>
      </c>
      <c r="B17" s="105" t="s">
        <v>197</v>
      </c>
      <c r="C17" s="106" t="s">
        <v>117</v>
      </c>
      <c r="D17" s="104" t="s">
        <v>32</v>
      </c>
      <c r="E17" s="46"/>
      <c r="F17" s="117"/>
      <c r="G17" s="117"/>
      <c r="H17" s="194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50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4">
        <f t="shared" si="0"/>
        <v>0</v>
      </c>
      <c r="AK17" s="4">
        <f t="shared" si="1"/>
        <v>0</v>
      </c>
      <c r="AL17" s="4">
        <f t="shared" si="2"/>
        <v>0</v>
      </c>
      <c r="AM17" s="83"/>
      <c r="AN17" s="83"/>
      <c r="AO17" s="83"/>
    </row>
    <row r="18" spans="1:41" s="84" customFormat="1" ht="30" customHeight="1">
      <c r="A18" s="4">
        <v>10</v>
      </c>
      <c r="B18" s="97" t="s">
        <v>198</v>
      </c>
      <c r="C18" s="98" t="s">
        <v>199</v>
      </c>
      <c r="D18" s="104" t="s">
        <v>32</v>
      </c>
      <c r="E18" s="88"/>
      <c r="F18" s="10"/>
      <c r="G18" s="10"/>
      <c r="H18" s="194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46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4">
        <f t="shared" si="0"/>
        <v>0</v>
      </c>
      <c r="AK18" s="4">
        <f t="shared" si="1"/>
        <v>0</v>
      </c>
      <c r="AL18" s="4">
        <f t="shared" si="2"/>
        <v>0</v>
      </c>
      <c r="AM18" s="83"/>
      <c r="AN18" s="83"/>
      <c r="AO18" s="83"/>
    </row>
    <row r="19" spans="1:41" s="84" customFormat="1" ht="30" customHeight="1">
      <c r="A19" s="4">
        <v>11</v>
      </c>
      <c r="B19" s="97" t="s">
        <v>200</v>
      </c>
      <c r="C19" s="98" t="s">
        <v>201</v>
      </c>
      <c r="D19" s="104" t="s">
        <v>54</v>
      </c>
      <c r="E19" s="88"/>
      <c r="F19" s="10" t="s">
        <v>8</v>
      </c>
      <c r="G19" s="10" t="s">
        <v>8</v>
      </c>
      <c r="H19" s="194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46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4">
        <f t="shared" si="0"/>
        <v>2</v>
      </c>
      <c r="AK19" s="4">
        <f t="shared" si="1"/>
        <v>0</v>
      </c>
      <c r="AL19" s="4">
        <f t="shared" si="2"/>
        <v>0</v>
      </c>
      <c r="AM19" s="83"/>
      <c r="AN19" s="83"/>
      <c r="AO19" s="83"/>
    </row>
    <row r="20" spans="1:41" s="84" customFormat="1" ht="30" customHeight="1">
      <c r="A20" s="4">
        <v>12</v>
      </c>
      <c r="B20" s="102" t="s">
        <v>202</v>
      </c>
      <c r="C20" s="103" t="s">
        <v>203</v>
      </c>
      <c r="D20" s="104" t="s">
        <v>54</v>
      </c>
      <c r="E20" s="88"/>
      <c r="F20" s="10"/>
      <c r="G20" s="10"/>
      <c r="H20" s="194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46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4">
        <f t="shared" si="0"/>
        <v>0</v>
      </c>
      <c r="AK20" s="4">
        <f t="shared" si="1"/>
        <v>0</v>
      </c>
      <c r="AL20" s="4">
        <f t="shared" si="2"/>
        <v>0</v>
      </c>
      <c r="AM20" s="83"/>
      <c r="AN20" s="83"/>
      <c r="AO20" s="83"/>
    </row>
    <row r="21" spans="1:41" s="84" customFormat="1" ht="30" customHeight="1">
      <c r="A21" s="4">
        <v>13</v>
      </c>
      <c r="B21" s="102" t="s">
        <v>179</v>
      </c>
      <c r="C21" s="103" t="s">
        <v>180</v>
      </c>
      <c r="D21" s="104" t="s">
        <v>76</v>
      </c>
      <c r="E21" s="88"/>
      <c r="F21" s="88"/>
      <c r="G21" s="88"/>
      <c r="H21" s="194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144"/>
      <c r="W21" s="88"/>
      <c r="X21" s="88"/>
      <c r="Y21" s="88"/>
      <c r="Z21" s="88"/>
      <c r="AA21" s="88"/>
      <c r="AB21" s="88"/>
      <c r="AC21" s="88"/>
      <c r="AD21" s="123"/>
      <c r="AE21" s="88"/>
      <c r="AF21" s="88"/>
      <c r="AG21" s="88"/>
      <c r="AH21" s="88"/>
      <c r="AI21" s="88"/>
      <c r="AJ21" s="4">
        <f t="shared" si="0"/>
        <v>0</v>
      </c>
      <c r="AK21" s="4">
        <f t="shared" si="1"/>
        <v>0</v>
      </c>
      <c r="AL21" s="4">
        <f t="shared" si="2"/>
        <v>0</v>
      </c>
      <c r="AM21" s="83"/>
      <c r="AN21" s="83"/>
      <c r="AO21" s="83"/>
    </row>
    <row r="22" spans="1:41" s="84" customFormat="1" ht="30" customHeight="1">
      <c r="A22" s="4">
        <v>14</v>
      </c>
      <c r="B22" s="102" t="s">
        <v>204</v>
      </c>
      <c r="C22" s="103" t="s">
        <v>205</v>
      </c>
      <c r="D22" s="104" t="s">
        <v>43</v>
      </c>
      <c r="E22" s="88"/>
      <c r="F22" s="10"/>
      <c r="G22" s="10" t="s">
        <v>8</v>
      </c>
      <c r="H22" s="19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46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0"/>
        <v>1</v>
      </c>
      <c r="AK22" s="4">
        <f t="shared" si="1"/>
        <v>0</v>
      </c>
      <c r="AL22" s="4">
        <f t="shared" si="2"/>
        <v>0</v>
      </c>
      <c r="AM22" s="191"/>
      <c r="AN22" s="192"/>
      <c r="AO22" s="83"/>
    </row>
    <row r="23" spans="1:41" s="84" customFormat="1" ht="30" customHeight="1">
      <c r="A23" s="4">
        <v>15</v>
      </c>
      <c r="B23" s="102" t="s">
        <v>181</v>
      </c>
      <c r="C23" s="103" t="s">
        <v>182</v>
      </c>
      <c r="D23" s="104" t="s">
        <v>83</v>
      </c>
      <c r="E23" s="88"/>
      <c r="F23" s="10" t="s">
        <v>10</v>
      </c>
      <c r="G23" s="10"/>
      <c r="H23" s="19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46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0"/>
        <v>0</v>
      </c>
      <c r="AK23" s="4">
        <f t="shared" si="1"/>
        <v>0</v>
      </c>
      <c r="AL23" s="4">
        <f t="shared" si="2"/>
        <v>1</v>
      </c>
      <c r="AM23" s="83"/>
      <c r="AN23" s="83"/>
      <c r="AO23" s="83"/>
    </row>
    <row r="24" spans="1:41" s="84" customFormat="1" ht="30" customHeight="1">
      <c r="A24" s="4">
        <v>16</v>
      </c>
      <c r="B24" s="97" t="s">
        <v>206</v>
      </c>
      <c r="C24" s="98" t="s">
        <v>80</v>
      </c>
      <c r="D24" s="104" t="s">
        <v>83</v>
      </c>
      <c r="E24" s="88"/>
      <c r="F24" s="10"/>
      <c r="G24" s="10"/>
      <c r="H24" s="19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46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0"/>
        <v>0</v>
      </c>
      <c r="AK24" s="4">
        <f t="shared" si="1"/>
        <v>0</v>
      </c>
      <c r="AL24" s="4">
        <f t="shared" si="2"/>
        <v>0</v>
      </c>
      <c r="AM24" s="83"/>
      <c r="AN24" s="83"/>
      <c r="AO24" s="83"/>
    </row>
    <row r="25" spans="1:41" s="84" customFormat="1" ht="30" customHeight="1">
      <c r="A25" s="4">
        <v>17</v>
      </c>
      <c r="B25" s="102" t="s">
        <v>207</v>
      </c>
      <c r="C25" s="103" t="s">
        <v>39</v>
      </c>
      <c r="D25" s="104" t="s">
        <v>81</v>
      </c>
      <c r="E25" s="88"/>
      <c r="F25" s="10"/>
      <c r="G25" s="10"/>
      <c r="H25" s="194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46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0"/>
        <v>0</v>
      </c>
      <c r="AK25" s="4">
        <f t="shared" si="1"/>
        <v>0</v>
      </c>
      <c r="AL25" s="4">
        <f t="shared" si="2"/>
        <v>0</v>
      </c>
      <c r="AM25" s="83"/>
      <c r="AN25" s="83"/>
      <c r="AO25" s="83"/>
    </row>
    <row r="26" spans="1:41" s="84" customFormat="1" ht="30" customHeight="1">
      <c r="A26" s="4">
        <v>18</v>
      </c>
      <c r="B26" s="97" t="s">
        <v>183</v>
      </c>
      <c r="C26" s="98" t="s">
        <v>184</v>
      </c>
      <c r="D26" s="104" t="s">
        <v>35</v>
      </c>
      <c r="E26" s="88"/>
      <c r="F26" s="10"/>
      <c r="G26" s="10"/>
      <c r="H26" s="194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46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0"/>
        <v>0</v>
      </c>
      <c r="AK26" s="4">
        <f t="shared" si="1"/>
        <v>0</v>
      </c>
      <c r="AL26" s="4">
        <f t="shared" si="2"/>
        <v>0</v>
      </c>
      <c r="AM26" s="83"/>
      <c r="AN26" s="83"/>
      <c r="AO26" s="83"/>
    </row>
    <row r="27" spans="1:41" s="84" customFormat="1" ht="30" customHeight="1">
      <c r="A27" s="4">
        <v>19</v>
      </c>
      <c r="B27" s="102" t="s">
        <v>185</v>
      </c>
      <c r="C27" s="103" t="s">
        <v>186</v>
      </c>
      <c r="D27" s="104" t="s">
        <v>16</v>
      </c>
      <c r="E27" s="88"/>
      <c r="F27" s="10" t="s">
        <v>8</v>
      </c>
      <c r="G27" s="10" t="s">
        <v>8</v>
      </c>
      <c r="H27" s="194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46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4">
        <f t="shared" si="0"/>
        <v>2</v>
      </c>
      <c r="AK27" s="4">
        <f t="shared" si="1"/>
        <v>0</v>
      </c>
      <c r="AL27" s="4">
        <f t="shared" si="2"/>
        <v>0</v>
      </c>
      <c r="AM27" s="83"/>
      <c r="AN27" s="83"/>
      <c r="AO27" s="83"/>
    </row>
    <row r="28" spans="1:41" s="84" customFormat="1" ht="30" customHeight="1">
      <c r="A28" s="4">
        <v>20</v>
      </c>
      <c r="B28" s="102" t="s">
        <v>208</v>
      </c>
      <c r="C28" s="103" t="s">
        <v>209</v>
      </c>
      <c r="D28" s="104" t="s">
        <v>16</v>
      </c>
      <c r="E28" s="88"/>
      <c r="F28" s="10"/>
      <c r="G28" s="10"/>
      <c r="H28" s="19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46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4">
        <f t="shared" si="0"/>
        <v>0</v>
      </c>
      <c r="AK28" s="4">
        <f t="shared" si="1"/>
        <v>0</v>
      </c>
      <c r="AL28" s="4">
        <f t="shared" si="2"/>
        <v>0</v>
      </c>
      <c r="AM28" s="83"/>
      <c r="AN28" s="83"/>
      <c r="AO28" s="83"/>
    </row>
    <row r="29" spans="1:41" s="84" customFormat="1" ht="30" customHeight="1">
      <c r="A29" s="4">
        <v>21</v>
      </c>
      <c r="B29" s="97" t="s">
        <v>187</v>
      </c>
      <c r="C29" s="98" t="s">
        <v>188</v>
      </c>
      <c r="D29" s="104" t="s">
        <v>189</v>
      </c>
      <c r="E29" s="88"/>
      <c r="F29" s="10" t="s">
        <v>8</v>
      </c>
      <c r="G29" s="10"/>
      <c r="H29" s="194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46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4">
        <f t="shared" si="0"/>
        <v>1</v>
      </c>
      <c r="AK29" s="4">
        <f t="shared" si="1"/>
        <v>0</v>
      </c>
      <c r="AL29" s="4">
        <f t="shared" si="2"/>
        <v>0</v>
      </c>
      <c r="AM29" s="83"/>
      <c r="AN29" s="83"/>
      <c r="AO29" s="83"/>
    </row>
    <row r="30" spans="1:41" s="1" customFormat="1" ht="30" customHeight="1">
      <c r="A30" s="3">
        <v>22</v>
      </c>
      <c r="B30" s="97" t="s">
        <v>190</v>
      </c>
      <c r="C30" s="98" t="s">
        <v>191</v>
      </c>
      <c r="D30" s="104" t="s">
        <v>58</v>
      </c>
      <c r="E30" s="88"/>
      <c r="F30" s="10"/>
      <c r="G30" s="10"/>
      <c r="H30" s="19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0"/>
        <v>0</v>
      </c>
      <c r="AK30" s="3">
        <f t="shared" si="1"/>
        <v>0</v>
      </c>
      <c r="AL30" s="3">
        <f t="shared" si="2"/>
        <v>0</v>
      </c>
      <c r="AM30" s="27"/>
      <c r="AN30" s="27"/>
      <c r="AO30" s="27"/>
    </row>
    <row r="31" spans="1:41" s="1" customFormat="1" ht="30" customHeight="1">
      <c r="A31" s="3">
        <v>23</v>
      </c>
      <c r="B31" s="102" t="s">
        <v>210</v>
      </c>
      <c r="C31" s="103" t="s">
        <v>211</v>
      </c>
      <c r="D31" s="104" t="s">
        <v>92</v>
      </c>
      <c r="E31" s="88"/>
      <c r="F31" s="10"/>
      <c r="G31" s="10"/>
      <c r="H31" s="194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0"/>
        <v>0</v>
      </c>
      <c r="AK31" s="3">
        <f t="shared" si="1"/>
        <v>0</v>
      </c>
      <c r="AL31" s="3">
        <f t="shared" si="2"/>
        <v>0</v>
      </c>
      <c r="AM31" s="27"/>
      <c r="AN31" s="27"/>
      <c r="AO31" s="27"/>
    </row>
    <row r="32" spans="1:41" s="1" customFormat="1" ht="30" customHeight="1">
      <c r="A32" s="3">
        <v>24</v>
      </c>
      <c r="B32" s="97" t="s">
        <v>192</v>
      </c>
      <c r="C32" s="98" t="s">
        <v>73</v>
      </c>
      <c r="D32" s="104" t="s">
        <v>82</v>
      </c>
      <c r="E32" s="88"/>
      <c r="F32" s="10"/>
      <c r="G32" s="10"/>
      <c r="H32" s="19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0"/>
        <v>0</v>
      </c>
      <c r="AK32" s="3">
        <f t="shared" si="1"/>
        <v>0</v>
      </c>
      <c r="AL32" s="3">
        <f t="shared" si="2"/>
        <v>0</v>
      </c>
      <c r="AM32" s="27"/>
      <c r="AN32" s="27"/>
      <c r="AO32" s="27"/>
    </row>
    <row r="33" spans="1:43" s="1" customFormat="1" ht="30" customHeight="1">
      <c r="A33" s="3">
        <v>25</v>
      </c>
      <c r="B33" s="97" t="s">
        <v>212</v>
      </c>
      <c r="C33" s="98" t="s">
        <v>213</v>
      </c>
      <c r="D33" s="104" t="s">
        <v>214</v>
      </c>
      <c r="E33" s="9"/>
      <c r="F33" s="10"/>
      <c r="G33" s="10"/>
      <c r="H33" s="194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0"/>
        <v>0</v>
      </c>
      <c r="AK33" s="3">
        <f t="shared" si="1"/>
        <v>0</v>
      </c>
      <c r="AL33" s="3">
        <f t="shared" si="2"/>
        <v>0</v>
      </c>
      <c r="AM33" s="27"/>
      <c r="AN33" s="27"/>
      <c r="AO33" s="27"/>
    </row>
    <row r="34" spans="1:43" s="1" customFormat="1" ht="30" customHeight="1">
      <c r="A34" s="3">
        <v>26</v>
      </c>
      <c r="B34" s="102" t="s">
        <v>215</v>
      </c>
      <c r="C34" s="103" t="s">
        <v>49</v>
      </c>
      <c r="D34" s="104" t="s">
        <v>79</v>
      </c>
      <c r="E34" s="9"/>
      <c r="F34" s="10"/>
      <c r="G34" s="10"/>
      <c r="H34" s="19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0"/>
        <v>0</v>
      </c>
      <c r="AK34" s="3">
        <f t="shared" si="1"/>
        <v>0</v>
      </c>
      <c r="AL34" s="3">
        <f t="shared" si="2"/>
        <v>0</v>
      </c>
      <c r="AM34" s="27"/>
      <c r="AN34" s="27"/>
      <c r="AO34" s="27"/>
    </row>
    <row r="35" spans="1:43" s="1" customFormat="1" ht="30" customHeight="1">
      <c r="A35" s="3">
        <v>27</v>
      </c>
      <c r="B35" s="97" t="s">
        <v>216</v>
      </c>
      <c r="C35" s="98" t="s">
        <v>95</v>
      </c>
      <c r="D35" s="104" t="s">
        <v>40</v>
      </c>
      <c r="E35" s="9"/>
      <c r="F35" s="10"/>
      <c r="G35" s="10"/>
      <c r="H35" s="194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0"/>
        <v>0</v>
      </c>
      <c r="AK35" s="3">
        <f t="shared" si="1"/>
        <v>0</v>
      </c>
      <c r="AL35" s="3">
        <f t="shared" si="2"/>
        <v>0</v>
      </c>
      <c r="AM35" s="27"/>
      <c r="AN35" s="27"/>
      <c r="AO35" s="27"/>
    </row>
    <row r="36" spans="1:43" s="1" customFormat="1" ht="30" customHeight="1">
      <c r="A36" s="3">
        <v>28</v>
      </c>
      <c r="B36" s="105" t="s">
        <v>193</v>
      </c>
      <c r="C36" s="106" t="s">
        <v>84</v>
      </c>
      <c r="D36" s="104" t="s">
        <v>104</v>
      </c>
      <c r="E36" s="9"/>
      <c r="F36" s="10"/>
      <c r="G36" s="10"/>
      <c r="H36" s="195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0"/>
        <v>0</v>
      </c>
      <c r="AK36" s="3">
        <f t="shared" si="1"/>
        <v>0</v>
      </c>
      <c r="AL36" s="3">
        <f t="shared" si="2"/>
        <v>0</v>
      </c>
      <c r="AM36" s="27"/>
      <c r="AN36" s="27"/>
      <c r="AO36" s="27"/>
    </row>
    <row r="37" spans="1:43" s="1" customFormat="1" ht="30" customHeight="1">
      <c r="A37" s="3">
        <v>29</v>
      </c>
      <c r="B37" s="102"/>
      <c r="C37" s="103"/>
      <c r="D37" s="104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0"/>
        <v>0</v>
      </c>
      <c r="AK37" s="3">
        <f t="shared" si="1"/>
        <v>0</v>
      </c>
      <c r="AL37" s="3">
        <f t="shared" si="2"/>
        <v>0</v>
      </c>
      <c r="AM37" s="27"/>
      <c r="AN37" s="27"/>
      <c r="AO37" s="27"/>
    </row>
    <row r="38" spans="1:43" s="1" customFormat="1" ht="30" customHeight="1">
      <c r="A38" s="3">
        <v>30</v>
      </c>
      <c r="B38" s="102"/>
      <c r="C38" s="103"/>
      <c r="D38" s="104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0"/>
        <v>0</v>
      </c>
      <c r="AK38" s="3">
        <f t="shared" si="1"/>
        <v>0</v>
      </c>
      <c r="AL38" s="3">
        <f t="shared" si="2"/>
        <v>0</v>
      </c>
      <c r="AM38" s="27"/>
      <c r="AN38" s="27"/>
      <c r="AO38" s="27"/>
    </row>
    <row r="39" spans="1:43" s="1" customFormat="1" ht="30" customHeight="1">
      <c r="A39" s="3">
        <v>31</v>
      </c>
      <c r="B39" s="97"/>
      <c r="C39" s="98"/>
      <c r="D39" s="104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0"/>
        <v>0</v>
      </c>
      <c r="AK39" s="3">
        <f t="shared" si="1"/>
        <v>0</v>
      </c>
      <c r="AL39" s="3">
        <f t="shared" si="2"/>
        <v>0</v>
      </c>
      <c r="AM39" s="27"/>
      <c r="AN39" s="27"/>
      <c r="AO39" s="27"/>
    </row>
    <row r="40" spans="1:43" ht="15.75" customHeight="1">
      <c r="A40" s="29"/>
      <c r="B40" s="29"/>
      <c r="C40" s="186"/>
      <c r="D40" s="186"/>
      <c r="E40" s="37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</row>
    <row r="41" spans="1:43" s="52" customFormat="1" ht="41.25" customHeight="1">
      <c r="A41" s="138" t="s">
        <v>18</v>
      </c>
      <c r="B41" s="13"/>
      <c r="C41" s="14"/>
      <c r="D41" s="14"/>
      <c r="E41" s="15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9"/>
      <c r="AJ41" s="46" t="s">
        <v>19</v>
      </c>
      <c r="AK41" s="46" t="s">
        <v>20</v>
      </c>
      <c r="AL41" s="46" t="s">
        <v>21</v>
      </c>
      <c r="AM41" s="56" t="s">
        <v>22</v>
      </c>
      <c r="AN41" s="56" t="s">
        <v>23</v>
      </c>
      <c r="AO41" s="56" t="s">
        <v>24</v>
      </c>
    </row>
    <row r="42" spans="1:43" s="52" customFormat="1" ht="30" customHeight="1">
      <c r="A42" s="137" t="s">
        <v>5</v>
      </c>
      <c r="B42" s="138"/>
      <c r="C42" s="138"/>
      <c r="D42" s="138"/>
      <c r="E42" s="138"/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3" t="s">
        <v>25</v>
      </c>
      <c r="AK42" s="33" t="s">
        <v>26</v>
      </c>
      <c r="AL42" s="33" t="s">
        <v>27</v>
      </c>
      <c r="AM42" s="33" t="s">
        <v>28</v>
      </c>
      <c r="AN42" s="57" t="s">
        <v>29</v>
      </c>
      <c r="AO42" s="57" t="s">
        <v>30</v>
      </c>
    </row>
    <row r="43" spans="1:43" s="52" customFormat="1" ht="30" customHeight="1">
      <c r="A43" s="137">
        <v>1</v>
      </c>
      <c r="B43" s="136"/>
      <c r="C43" s="181" t="s">
        <v>7</v>
      </c>
      <c r="D43" s="182"/>
      <c r="E43" s="4">
        <v>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>COUNTIF(E43:AI43,"BT")</f>
        <v>0</v>
      </c>
      <c r="AK43" s="35">
        <f>COUNTIF(F43:AJ43,"D")</f>
        <v>0</v>
      </c>
      <c r="AL43" s="35">
        <f>COUNTIF(G43:AK43,"ĐP")</f>
        <v>0</v>
      </c>
      <c r="AM43" s="35">
        <f>COUNTIF(H43:AL43,"CT")</f>
        <v>0</v>
      </c>
      <c r="AN43" s="35">
        <f>COUNTIF(I43:AM43,"HT")</f>
        <v>0</v>
      </c>
      <c r="AO43" s="35">
        <f>COUNTIF(J43:AN43,"VK")</f>
        <v>0</v>
      </c>
      <c r="AP43" s="184"/>
      <c r="AQ43" s="185"/>
    </row>
    <row r="44" spans="1:43" s="52" customFormat="1" ht="30" customHeight="1">
      <c r="A44" s="137">
        <v>2</v>
      </c>
      <c r="B44" s="99" t="s">
        <v>165</v>
      </c>
      <c r="C44" s="100" t="s">
        <v>166</v>
      </c>
      <c r="D44" s="101" t="s">
        <v>100</v>
      </c>
      <c r="E44" s="9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35">
        <f t="shared" ref="AJ44:AJ76" si="3">COUNTIF(E44:AI44,"BT")</f>
        <v>0</v>
      </c>
      <c r="AK44" s="35">
        <f t="shared" ref="AK44:AK76" si="4">COUNTIF(F44:AJ44,"D")</f>
        <v>0</v>
      </c>
      <c r="AL44" s="35">
        <f t="shared" ref="AL44:AL76" si="5">COUNTIF(G44:AK44,"ĐP")</f>
        <v>0</v>
      </c>
      <c r="AM44" s="35">
        <f t="shared" ref="AM44:AM76" si="6">COUNTIF(H44:AL44,"CT")</f>
        <v>0</v>
      </c>
      <c r="AN44" s="35">
        <f t="shared" ref="AN44:AN76" si="7">COUNTIF(I44:AM44,"HT")</f>
        <v>0</v>
      </c>
      <c r="AO44" s="35">
        <f t="shared" ref="AO44:AO76" si="8">COUNTIF(J44:AN44,"VK")</f>
        <v>0</v>
      </c>
      <c r="AP44" s="135"/>
      <c r="AQ44" s="135"/>
    </row>
    <row r="45" spans="1:43" s="52" customFormat="1" ht="30" customHeight="1">
      <c r="A45" s="137">
        <v>3</v>
      </c>
      <c r="B45" s="131" t="s">
        <v>167</v>
      </c>
      <c r="C45" s="132" t="s">
        <v>168</v>
      </c>
      <c r="D45" s="133" t="s">
        <v>105</v>
      </c>
      <c r="E45" s="17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135"/>
      <c r="AQ45" s="135"/>
    </row>
    <row r="46" spans="1:43" s="52" customFormat="1" ht="30" customHeight="1">
      <c r="A46" s="137">
        <v>4</v>
      </c>
      <c r="B46" s="97" t="s">
        <v>195</v>
      </c>
      <c r="C46" s="98" t="s">
        <v>196</v>
      </c>
      <c r="D46" s="104" t="s">
        <v>75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135"/>
      <c r="AQ46" s="135"/>
    </row>
    <row r="47" spans="1:43" s="52" customFormat="1" ht="30" customHeight="1">
      <c r="A47" s="137">
        <v>5</v>
      </c>
      <c r="B47" s="102" t="s">
        <v>169</v>
      </c>
      <c r="C47" s="103" t="s">
        <v>170</v>
      </c>
      <c r="D47" s="104" t="s">
        <v>52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35"/>
      <c r="AQ47" s="135"/>
    </row>
    <row r="48" spans="1:43" s="52" customFormat="1" ht="30" customHeight="1">
      <c r="A48" s="137">
        <v>6</v>
      </c>
      <c r="B48" s="131" t="s">
        <v>171</v>
      </c>
      <c r="C48" s="132" t="s">
        <v>172</v>
      </c>
      <c r="D48" s="133" t="s">
        <v>173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35"/>
      <c r="AQ48" s="135"/>
    </row>
    <row r="49" spans="1:43" s="52" customFormat="1" ht="30" customHeight="1">
      <c r="A49" s="137">
        <v>7</v>
      </c>
      <c r="B49" s="102" t="s">
        <v>174</v>
      </c>
      <c r="C49" s="100" t="s">
        <v>12</v>
      </c>
      <c r="D49" s="101" t="s">
        <v>13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35"/>
      <c r="AQ49" s="135"/>
    </row>
    <row r="50" spans="1:43" s="52" customFormat="1" ht="30" customHeight="1">
      <c r="A50" s="137">
        <v>8</v>
      </c>
      <c r="B50" s="97" t="s">
        <v>175</v>
      </c>
      <c r="C50" s="98" t="s">
        <v>176</v>
      </c>
      <c r="D50" s="104" t="s">
        <v>42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35"/>
      <c r="AQ50" s="135"/>
    </row>
    <row r="51" spans="1:43" s="52" customFormat="1" ht="30" customHeight="1">
      <c r="A51" s="137">
        <v>9</v>
      </c>
      <c r="B51" s="102" t="s">
        <v>177</v>
      </c>
      <c r="C51" s="100" t="s">
        <v>178</v>
      </c>
      <c r="D51" s="101" t="s">
        <v>32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35"/>
      <c r="AQ51" s="135"/>
    </row>
    <row r="52" spans="1:43" s="52" customFormat="1" ht="30" customHeight="1">
      <c r="A52" s="137">
        <v>10</v>
      </c>
      <c r="B52" s="131" t="s">
        <v>197</v>
      </c>
      <c r="C52" s="132" t="s">
        <v>117</v>
      </c>
      <c r="D52" s="133" t="s">
        <v>32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35"/>
      <c r="AQ52" s="135"/>
    </row>
    <row r="53" spans="1:43" s="52" customFormat="1" ht="30" customHeight="1">
      <c r="A53" s="137">
        <v>11</v>
      </c>
      <c r="B53" s="97" t="s">
        <v>198</v>
      </c>
      <c r="C53" s="98" t="s">
        <v>199</v>
      </c>
      <c r="D53" s="104" t="s">
        <v>32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35"/>
      <c r="AQ53" s="135"/>
    </row>
    <row r="54" spans="1:43" s="52" customFormat="1" ht="30" customHeight="1">
      <c r="A54" s="137">
        <v>12</v>
      </c>
      <c r="B54" s="97" t="s">
        <v>200</v>
      </c>
      <c r="C54" s="98" t="s">
        <v>201</v>
      </c>
      <c r="D54" s="104" t="s">
        <v>54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35"/>
      <c r="AQ54" s="135"/>
    </row>
    <row r="55" spans="1:43" s="52" customFormat="1" ht="30" customHeight="1">
      <c r="A55" s="137">
        <v>13</v>
      </c>
      <c r="B55" s="102" t="s">
        <v>202</v>
      </c>
      <c r="C55" s="103" t="s">
        <v>203</v>
      </c>
      <c r="D55" s="104" t="s">
        <v>54</v>
      </c>
      <c r="E55" s="9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35"/>
      <c r="AQ55" s="135"/>
    </row>
    <row r="56" spans="1:43" s="52" customFormat="1" ht="30" customHeight="1">
      <c r="A56" s="137">
        <v>14</v>
      </c>
      <c r="B56" s="102" t="s">
        <v>179</v>
      </c>
      <c r="C56" s="103" t="s">
        <v>180</v>
      </c>
      <c r="D56" s="104" t="s">
        <v>76</v>
      </c>
      <c r="E56" s="38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84"/>
      <c r="AQ56" s="185"/>
    </row>
    <row r="57" spans="1:43" s="52" customFormat="1" ht="30" customHeight="1">
      <c r="A57" s="137">
        <v>15</v>
      </c>
      <c r="B57" s="102" t="s">
        <v>204</v>
      </c>
      <c r="C57" s="103" t="s">
        <v>205</v>
      </c>
      <c r="D57" s="104" t="s">
        <v>43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137">
        <v>16</v>
      </c>
      <c r="B58" s="102" t="s">
        <v>181</v>
      </c>
      <c r="C58" s="103" t="s">
        <v>182</v>
      </c>
      <c r="D58" s="104" t="s">
        <v>83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137">
        <v>17</v>
      </c>
      <c r="B59" s="97" t="s">
        <v>206</v>
      </c>
      <c r="C59" s="98" t="s">
        <v>80</v>
      </c>
      <c r="D59" s="104" t="s">
        <v>83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137">
        <v>18</v>
      </c>
      <c r="B60" s="102" t="s">
        <v>207</v>
      </c>
      <c r="C60" s="103" t="s">
        <v>39</v>
      </c>
      <c r="D60" s="104" t="s">
        <v>81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137">
        <v>19</v>
      </c>
      <c r="B61" s="97" t="s">
        <v>183</v>
      </c>
      <c r="C61" s="98" t="s">
        <v>184</v>
      </c>
      <c r="D61" s="104" t="s">
        <v>35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137">
        <v>20</v>
      </c>
      <c r="B62" s="102" t="s">
        <v>185</v>
      </c>
      <c r="C62" s="103" t="s">
        <v>186</v>
      </c>
      <c r="D62" s="104" t="s">
        <v>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137">
        <v>21</v>
      </c>
      <c r="B63" s="102" t="s">
        <v>208</v>
      </c>
      <c r="C63" s="103" t="s">
        <v>209</v>
      </c>
      <c r="D63" s="104" t="s">
        <v>16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137">
        <v>22</v>
      </c>
      <c r="B64" s="97" t="s">
        <v>187</v>
      </c>
      <c r="C64" s="98" t="s">
        <v>188</v>
      </c>
      <c r="D64" s="104" t="s">
        <v>189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137">
        <v>23</v>
      </c>
      <c r="B65" s="97" t="s">
        <v>190</v>
      </c>
      <c r="C65" s="98" t="s">
        <v>191</v>
      </c>
      <c r="D65" s="104" t="s">
        <v>58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137">
        <v>24</v>
      </c>
      <c r="B66" s="102" t="s">
        <v>210</v>
      </c>
      <c r="C66" s="103" t="s">
        <v>211</v>
      </c>
      <c r="D66" s="104" t="s">
        <v>92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137">
        <v>25</v>
      </c>
      <c r="B67" s="97" t="s">
        <v>192</v>
      </c>
      <c r="C67" s="98" t="s">
        <v>73</v>
      </c>
      <c r="D67" s="104" t="s">
        <v>82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137">
        <v>26</v>
      </c>
      <c r="B68" s="97" t="s">
        <v>212</v>
      </c>
      <c r="C68" s="98" t="s">
        <v>213</v>
      </c>
      <c r="D68" s="104" t="s">
        <v>214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137">
        <v>27</v>
      </c>
      <c r="B69" s="102" t="s">
        <v>215</v>
      </c>
      <c r="C69" s="103" t="s">
        <v>49</v>
      </c>
      <c r="D69" s="104" t="s">
        <v>79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137">
        <v>28</v>
      </c>
      <c r="B70" s="97" t="s">
        <v>216</v>
      </c>
      <c r="C70" s="98" t="s">
        <v>95</v>
      </c>
      <c r="D70" s="104" t="s">
        <v>40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137">
        <v>29</v>
      </c>
      <c r="B71" s="105" t="s">
        <v>193</v>
      </c>
      <c r="C71" s="106" t="s">
        <v>84</v>
      </c>
      <c r="D71" s="104" t="s">
        <v>104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137">
        <v>30</v>
      </c>
      <c r="B72" s="102"/>
      <c r="C72" s="103"/>
      <c r="D72" s="104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137">
        <v>31</v>
      </c>
      <c r="B73" s="102"/>
      <c r="C73" s="103"/>
      <c r="D73" s="104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137">
        <v>32</v>
      </c>
      <c r="B74" s="97"/>
      <c r="C74" s="98"/>
      <c r="D74" s="104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.75" customHeight="1">
      <c r="A75" s="137">
        <v>33</v>
      </c>
      <c r="B75" s="136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137">
        <v>34</v>
      </c>
      <c r="B76" s="136"/>
      <c r="C76" s="11"/>
      <c r="D76" s="12"/>
      <c r="E76" s="137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49" customFormat="1" ht="51" customHeight="1">
      <c r="A77" s="72" t="s">
        <v>17</v>
      </c>
      <c r="B77" s="136"/>
      <c r="C77" s="11"/>
      <c r="D77" s="12"/>
      <c r="E77" s="9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4"/>
      <c r="AJ77" s="137">
        <f t="shared" ref="AJ77:AO77" si="9">SUM(AJ43:AJ76)</f>
        <v>0</v>
      </c>
      <c r="AK77" s="137">
        <f t="shared" si="9"/>
        <v>0</v>
      </c>
      <c r="AL77" s="137">
        <f t="shared" si="9"/>
        <v>0</v>
      </c>
      <c r="AM77" s="137">
        <f t="shared" si="9"/>
        <v>0</v>
      </c>
      <c r="AN77" s="137">
        <f t="shared" si="9"/>
        <v>0</v>
      </c>
      <c r="AO77" s="137">
        <f t="shared" si="9"/>
        <v>0</v>
      </c>
    </row>
    <row r="78" spans="1:41" ht="15.75" customHeight="1">
      <c r="C78" s="41"/>
      <c r="D78" s="37"/>
      <c r="E78" s="37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</row>
    <row r="79" spans="1:41" ht="15.75" customHeight="1">
      <c r="C79" s="41"/>
      <c r="D79" s="37"/>
      <c r="E79" s="37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41" ht="15.75" customHeight="1">
      <c r="C80" s="186"/>
      <c r="D80" s="186"/>
      <c r="E80" s="3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186"/>
      <c r="D81" s="186"/>
      <c r="E81" s="186"/>
      <c r="F81" s="186"/>
      <c r="G81" s="186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186"/>
      <c r="D82" s="186"/>
      <c r="E82" s="186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6"/>
      <c r="D83" s="186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</sheetData>
  <mergeCells count="18">
    <mergeCell ref="AP43:AQ43"/>
    <mergeCell ref="AP56:AQ56"/>
    <mergeCell ref="AM22:AN22"/>
    <mergeCell ref="C82:E82"/>
    <mergeCell ref="C83:D83"/>
    <mergeCell ref="C81:G81"/>
    <mergeCell ref="C40:D40"/>
    <mergeCell ref="C80:D80"/>
    <mergeCell ref="C43:D43"/>
    <mergeCell ref="H9:H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Q22" sqref="Q22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79" t="s">
        <v>1</v>
      </c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</row>
    <row r="2" spans="1:41" ht="22.5" customHeight="1">
      <c r="A2" s="179" t="s">
        <v>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 t="s">
        <v>3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179" t="s">
        <v>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</row>
    <row r="5" spans="1:41">
      <c r="A5" s="179" t="s">
        <v>879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180" t="s">
        <v>224</v>
      </c>
      <c r="AG6" s="180"/>
      <c r="AH6" s="180"/>
      <c r="AI6" s="180"/>
      <c r="AJ6" s="180"/>
      <c r="AK6" s="180"/>
      <c r="AL6" s="71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70" t="s">
        <v>5</v>
      </c>
      <c r="B8" s="68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70">
        <v>1</v>
      </c>
      <c r="B9" s="107" t="s">
        <v>293</v>
      </c>
      <c r="C9" s="108" t="s">
        <v>276</v>
      </c>
      <c r="D9" s="109" t="s">
        <v>67</v>
      </c>
      <c r="E9" s="152"/>
      <c r="F9" s="10"/>
      <c r="G9" s="10"/>
      <c r="H9" s="10" t="s">
        <v>883</v>
      </c>
      <c r="I9" s="116"/>
      <c r="J9" s="10"/>
      <c r="K9" s="10"/>
      <c r="L9" s="10"/>
      <c r="M9" s="10"/>
      <c r="N9" s="10"/>
      <c r="O9" s="10"/>
      <c r="P9" s="116"/>
      <c r="Q9" s="10"/>
      <c r="R9" s="116"/>
      <c r="S9" s="10"/>
      <c r="T9" s="10"/>
      <c r="U9" s="10"/>
      <c r="V9" s="116"/>
      <c r="W9" s="116"/>
      <c r="X9" s="10"/>
      <c r="Y9" s="10"/>
      <c r="Z9" s="10"/>
      <c r="AA9" s="10"/>
      <c r="AB9" s="10"/>
      <c r="AC9" s="10"/>
      <c r="AD9" s="116"/>
      <c r="AE9" s="10"/>
      <c r="AF9" s="10"/>
      <c r="AG9" s="10"/>
      <c r="AH9" s="10"/>
      <c r="AI9" s="10"/>
      <c r="AJ9" s="70">
        <f>COUNTIF(E9:AI9,"K")+2*COUNTIF(E9:AI9,"2K")+COUNTIF(E9:AI9,"TK")+COUNTIF(E9:AI9,"KT")</f>
        <v>0</v>
      </c>
      <c r="AK9" s="70">
        <f t="shared" ref="AK9:AK39" si="0">COUNTIF(E9:AI9,"P")+2*COUNTIF(F9:AJ9,"2P")</f>
        <v>0</v>
      </c>
      <c r="AL9" s="70">
        <f t="shared" ref="AL9:AL39" si="1">COUNTIF(E9:AI9,"T")+2*COUNTIF(E9:AI9,"2T")+COUNTIF(E9:AI9,"TK")+COUNTIF(E9:AI9,"KT")</f>
        <v>0</v>
      </c>
      <c r="AM9" s="53"/>
      <c r="AN9" s="54"/>
      <c r="AO9" s="69"/>
    </row>
    <row r="10" spans="1:41" s="52" customFormat="1" ht="30" customHeight="1">
      <c r="A10" s="70">
        <v>2</v>
      </c>
      <c r="B10" s="107" t="s">
        <v>225</v>
      </c>
      <c r="C10" s="110" t="s">
        <v>226</v>
      </c>
      <c r="D10" s="111" t="s">
        <v>63</v>
      </c>
      <c r="E10" s="46"/>
      <c r="F10" s="117"/>
      <c r="G10" s="117"/>
      <c r="H10" s="117"/>
      <c r="I10" s="116"/>
      <c r="J10" s="117"/>
      <c r="K10" s="117"/>
      <c r="L10" s="117"/>
      <c r="M10" s="117"/>
      <c r="N10" s="117"/>
      <c r="O10" s="117"/>
      <c r="P10" s="116"/>
      <c r="Q10" s="117"/>
      <c r="R10" s="116"/>
      <c r="S10" s="117"/>
      <c r="T10" s="117"/>
      <c r="U10" s="117"/>
      <c r="V10" s="116"/>
      <c r="W10" s="116"/>
      <c r="X10" s="117"/>
      <c r="Y10" s="117"/>
      <c r="Z10" s="117"/>
      <c r="AA10" s="117"/>
      <c r="AB10" s="117"/>
      <c r="AC10" s="117"/>
      <c r="AD10" s="116"/>
      <c r="AE10" s="117"/>
      <c r="AF10" s="117"/>
      <c r="AG10" s="117"/>
      <c r="AH10" s="117"/>
      <c r="AI10" s="117"/>
      <c r="AJ10" s="70">
        <f t="shared" ref="AJ10:AJ39" si="2">COUNTIF(E10:AI10,"K")+2*COUNTIF(E10:AI10,"2K")+COUNTIF(E10:AI10,"TK")+COUNTIF(E10:AI10,"KT")</f>
        <v>0</v>
      </c>
      <c r="AK10" s="70">
        <f t="shared" si="0"/>
        <v>0</v>
      </c>
      <c r="AL10" s="70">
        <f t="shared" si="1"/>
        <v>0</v>
      </c>
      <c r="AM10" s="69"/>
      <c r="AN10" s="69"/>
      <c r="AO10" s="69"/>
    </row>
    <row r="11" spans="1:41" s="52" customFormat="1" ht="30" customHeight="1">
      <c r="A11" s="70">
        <v>3</v>
      </c>
      <c r="B11" s="107" t="s">
        <v>227</v>
      </c>
      <c r="C11" s="110" t="s">
        <v>228</v>
      </c>
      <c r="D11" s="111" t="s">
        <v>63</v>
      </c>
      <c r="E11" s="152"/>
      <c r="F11" s="10"/>
      <c r="G11" s="10"/>
      <c r="H11" s="10"/>
      <c r="I11" s="116"/>
      <c r="J11" s="10"/>
      <c r="K11" s="10"/>
      <c r="L11" s="10"/>
      <c r="M11" s="10"/>
      <c r="N11" s="10"/>
      <c r="O11" s="10"/>
      <c r="P11" s="116"/>
      <c r="Q11" s="10"/>
      <c r="R11" s="116"/>
      <c r="S11" s="10"/>
      <c r="T11" s="10"/>
      <c r="U11" s="10"/>
      <c r="V11" s="116"/>
      <c r="W11" s="116"/>
      <c r="X11" s="10"/>
      <c r="Y11" s="10"/>
      <c r="Z11" s="10"/>
      <c r="AA11" s="10"/>
      <c r="AB11" s="10"/>
      <c r="AC11" s="10"/>
      <c r="AD11" s="116"/>
      <c r="AE11" s="10"/>
      <c r="AF11" s="10"/>
      <c r="AG11" s="10"/>
      <c r="AH11" s="10"/>
      <c r="AI11" s="10"/>
      <c r="AJ11" s="70">
        <f t="shared" si="2"/>
        <v>0</v>
      </c>
      <c r="AK11" s="70">
        <f t="shared" si="0"/>
        <v>0</v>
      </c>
      <c r="AL11" s="70">
        <f t="shared" si="1"/>
        <v>0</v>
      </c>
      <c r="AM11" s="69"/>
      <c r="AN11" s="69"/>
      <c r="AO11" s="69"/>
    </row>
    <row r="12" spans="1:41" s="52" customFormat="1" ht="30" customHeight="1">
      <c r="A12" s="70">
        <v>4</v>
      </c>
      <c r="B12" s="107" t="s">
        <v>294</v>
      </c>
      <c r="C12" s="108" t="s">
        <v>295</v>
      </c>
      <c r="D12" s="109" t="s">
        <v>51</v>
      </c>
      <c r="E12" s="152"/>
      <c r="F12" s="10"/>
      <c r="G12" s="10"/>
      <c r="H12" s="10"/>
      <c r="I12" s="116"/>
      <c r="J12" s="10"/>
      <c r="K12" s="10"/>
      <c r="L12" s="10"/>
      <c r="M12" s="10"/>
      <c r="N12" s="10"/>
      <c r="O12" s="10"/>
      <c r="P12" s="116"/>
      <c r="Q12" s="10"/>
      <c r="R12" s="116"/>
      <c r="S12" s="10"/>
      <c r="T12" s="10"/>
      <c r="U12" s="10"/>
      <c r="V12" s="116"/>
      <c r="W12" s="116"/>
      <c r="X12" s="10"/>
      <c r="Y12" s="10"/>
      <c r="Z12" s="10"/>
      <c r="AA12" s="10"/>
      <c r="AB12" s="10"/>
      <c r="AC12" s="10"/>
      <c r="AD12" s="116"/>
      <c r="AE12" s="10"/>
      <c r="AF12" s="10"/>
      <c r="AG12" s="10"/>
      <c r="AH12" s="10"/>
      <c r="AI12" s="10"/>
      <c r="AJ12" s="70">
        <f t="shared" si="2"/>
        <v>0</v>
      </c>
      <c r="AK12" s="70">
        <f t="shared" si="0"/>
        <v>0</v>
      </c>
      <c r="AL12" s="70">
        <f t="shared" si="1"/>
        <v>0</v>
      </c>
      <c r="AM12" s="69"/>
      <c r="AN12" s="69"/>
      <c r="AO12" s="69"/>
    </row>
    <row r="13" spans="1:41" s="52" customFormat="1" ht="30" customHeight="1">
      <c r="A13" s="70">
        <v>5</v>
      </c>
      <c r="B13" s="107" t="s">
        <v>229</v>
      </c>
      <c r="C13" s="110" t="s">
        <v>230</v>
      </c>
      <c r="D13" s="111" t="s">
        <v>51</v>
      </c>
      <c r="E13" s="46"/>
      <c r="F13" s="117"/>
      <c r="G13" s="117"/>
      <c r="H13" s="117"/>
      <c r="I13" s="116"/>
      <c r="J13" s="117"/>
      <c r="K13" s="117"/>
      <c r="L13" s="117"/>
      <c r="M13" s="117"/>
      <c r="N13" s="117"/>
      <c r="O13" s="117"/>
      <c r="P13" s="116"/>
      <c r="Q13" s="117"/>
      <c r="R13" s="116"/>
      <c r="S13" s="117"/>
      <c r="T13" s="117"/>
      <c r="U13" s="117"/>
      <c r="V13" s="116"/>
      <c r="W13" s="116"/>
      <c r="X13" s="117"/>
      <c r="Y13" s="117"/>
      <c r="Z13" s="117"/>
      <c r="AA13" s="117"/>
      <c r="AB13" s="117"/>
      <c r="AC13" s="117"/>
      <c r="AD13" s="116"/>
      <c r="AE13" s="117"/>
      <c r="AF13" s="117"/>
      <c r="AG13" s="117"/>
      <c r="AH13" s="117"/>
      <c r="AI13" s="117"/>
      <c r="AJ13" s="70">
        <f t="shared" si="2"/>
        <v>0</v>
      </c>
      <c r="AK13" s="70">
        <f t="shared" si="0"/>
        <v>0</v>
      </c>
      <c r="AL13" s="70">
        <f t="shared" si="1"/>
        <v>0</v>
      </c>
      <c r="AM13" s="69"/>
      <c r="AN13" s="69"/>
      <c r="AO13" s="69"/>
    </row>
    <row r="14" spans="1:41" s="52" customFormat="1" ht="30" customHeight="1">
      <c r="A14" s="70">
        <v>6</v>
      </c>
      <c r="B14" s="107" t="s">
        <v>296</v>
      </c>
      <c r="C14" s="108" t="s">
        <v>297</v>
      </c>
      <c r="D14" s="109" t="s">
        <v>90</v>
      </c>
      <c r="E14" s="152"/>
      <c r="F14" s="10"/>
      <c r="G14" s="10"/>
      <c r="H14" s="10"/>
      <c r="I14" s="116"/>
      <c r="J14" s="10"/>
      <c r="K14" s="10"/>
      <c r="L14" s="10"/>
      <c r="M14" s="10"/>
      <c r="N14" s="10"/>
      <c r="O14" s="10"/>
      <c r="P14" s="116"/>
      <c r="Q14" s="10"/>
      <c r="R14" s="116"/>
      <c r="S14" s="10"/>
      <c r="T14" s="10"/>
      <c r="U14" s="10"/>
      <c r="V14" s="116"/>
      <c r="W14" s="116"/>
      <c r="X14" s="10"/>
      <c r="Y14" s="10"/>
      <c r="Z14" s="10"/>
      <c r="AA14" s="10"/>
      <c r="AB14" s="10"/>
      <c r="AC14" s="10"/>
      <c r="AD14" s="116"/>
      <c r="AE14" s="10"/>
      <c r="AF14" s="10"/>
      <c r="AG14" s="10"/>
      <c r="AH14" s="10"/>
      <c r="AI14" s="10"/>
      <c r="AJ14" s="70">
        <f t="shared" si="2"/>
        <v>0</v>
      </c>
      <c r="AK14" s="70">
        <f t="shared" si="0"/>
        <v>0</v>
      </c>
      <c r="AL14" s="70">
        <f t="shared" si="1"/>
        <v>0</v>
      </c>
      <c r="AM14" s="69"/>
      <c r="AN14" s="69"/>
      <c r="AO14" s="69"/>
    </row>
    <row r="15" spans="1:41" s="52" customFormat="1" ht="30" customHeight="1">
      <c r="A15" s="70">
        <v>7</v>
      </c>
      <c r="B15" s="107" t="s">
        <v>231</v>
      </c>
      <c r="C15" s="110" t="s">
        <v>232</v>
      </c>
      <c r="D15" s="111" t="s">
        <v>90</v>
      </c>
      <c r="E15" s="152"/>
      <c r="F15" s="10"/>
      <c r="G15" s="10"/>
      <c r="H15" s="10"/>
      <c r="I15" s="116"/>
      <c r="J15" s="10"/>
      <c r="K15" s="10"/>
      <c r="L15" s="10"/>
      <c r="M15" s="10"/>
      <c r="N15" s="10"/>
      <c r="O15" s="10"/>
      <c r="P15" s="116"/>
      <c r="Q15" s="10"/>
      <c r="R15" s="116"/>
      <c r="S15" s="10"/>
      <c r="T15" s="10"/>
      <c r="U15" s="10"/>
      <c r="V15" s="116"/>
      <c r="W15" s="116"/>
      <c r="X15" s="10"/>
      <c r="Y15" s="10"/>
      <c r="Z15" s="10"/>
      <c r="AA15" s="10"/>
      <c r="AB15" s="10"/>
      <c r="AC15" s="10"/>
      <c r="AD15" s="116"/>
      <c r="AE15" s="10"/>
      <c r="AF15" s="10"/>
      <c r="AG15" s="10"/>
      <c r="AH15" s="10"/>
      <c r="AI15" s="10"/>
      <c r="AJ15" s="70">
        <f t="shared" si="2"/>
        <v>0</v>
      </c>
      <c r="AK15" s="70">
        <f t="shared" si="0"/>
        <v>0</v>
      </c>
      <c r="AL15" s="70">
        <f t="shared" si="1"/>
        <v>0</v>
      </c>
      <c r="AM15" s="69"/>
      <c r="AN15" s="69"/>
      <c r="AO15" s="69"/>
    </row>
    <row r="16" spans="1:41" s="52" customFormat="1" ht="30" customHeight="1">
      <c r="A16" s="70">
        <v>8</v>
      </c>
      <c r="B16" s="107" t="s">
        <v>233</v>
      </c>
      <c r="C16" s="110" t="s">
        <v>234</v>
      </c>
      <c r="D16" s="111" t="s">
        <v>90</v>
      </c>
      <c r="E16" s="152"/>
      <c r="F16" s="10"/>
      <c r="G16" s="10" t="s">
        <v>10</v>
      </c>
      <c r="H16" s="10"/>
      <c r="I16" s="116"/>
      <c r="J16" s="10"/>
      <c r="K16" s="10"/>
      <c r="L16" s="10"/>
      <c r="M16" s="10"/>
      <c r="N16" s="10"/>
      <c r="O16" s="10"/>
      <c r="P16" s="116"/>
      <c r="Q16" s="10"/>
      <c r="R16" s="116"/>
      <c r="S16" s="10"/>
      <c r="T16" s="10"/>
      <c r="U16" s="10"/>
      <c r="V16" s="116"/>
      <c r="W16" s="116"/>
      <c r="X16" s="10"/>
      <c r="Y16" s="10"/>
      <c r="Z16" s="10"/>
      <c r="AA16" s="10"/>
      <c r="AB16" s="10"/>
      <c r="AC16" s="10"/>
      <c r="AD16" s="116"/>
      <c r="AE16" s="10"/>
      <c r="AF16" s="10"/>
      <c r="AG16" s="10"/>
      <c r="AH16" s="10"/>
      <c r="AI16" s="10"/>
      <c r="AJ16" s="70">
        <f t="shared" si="2"/>
        <v>0</v>
      </c>
      <c r="AK16" s="70">
        <f t="shared" si="0"/>
        <v>0</v>
      </c>
      <c r="AL16" s="70">
        <f t="shared" si="1"/>
        <v>1</v>
      </c>
      <c r="AM16" s="69"/>
      <c r="AN16" s="69"/>
      <c r="AO16" s="69"/>
    </row>
    <row r="17" spans="1:41" s="52" customFormat="1" ht="30" customHeight="1">
      <c r="A17" s="70">
        <v>9</v>
      </c>
      <c r="B17" s="107" t="s">
        <v>235</v>
      </c>
      <c r="C17" s="110" t="s">
        <v>236</v>
      </c>
      <c r="D17" s="111" t="s">
        <v>69</v>
      </c>
      <c r="E17" s="46"/>
      <c r="F17" s="117"/>
      <c r="G17" s="117"/>
      <c r="H17" s="117"/>
      <c r="I17" s="116"/>
      <c r="J17" s="117"/>
      <c r="K17" s="117"/>
      <c r="L17" s="117"/>
      <c r="M17" s="117"/>
      <c r="N17" s="117"/>
      <c r="O17" s="117"/>
      <c r="P17" s="116"/>
      <c r="Q17" s="117"/>
      <c r="R17" s="116"/>
      <c r="S17" s="117"/>
      <c r="T17" s="117"/>
      <c r="U17" s="117"/>
      <c r="V17" s="116"/>
      <c r="W17" s="116"/>
      <c r="X17" s="117"/>
      <c r="Y17" s="117"/>
      <c r="Z17" s="117"/>
      <c r="AA17" s="117"/>
      <c r="AB17" s="117"/>
      <c r="AC17" s="117"/>
      <c r="AD17" s="116"/>
      <c r="AE17" s="117"/>
      <c r="AF17" s="117"/>
      <c r="AG17" s="117"/>
      <c r="AH17" s="117"/>
      <c r="AI17" s="117"/>
      <c r="AJ17" s="70">
        <f t="shared" si="2"/>
        <v>0</v>
      </c>
      <c r="AK17" s="70">
        <f t="shared" si="0"/>
        <v>0</v>
      </c>
      <c r="AL17" s="70">
        <f t="shared" si="1"/>
        <v>0</v>
      </c>
      <c r="AM17" s="69"/>
      <c r="AN17" s="69"/>
      <c r="AO17" s="69"/>
    </row>
    <row r="18" spans="1:41" s="52" customFormat="1" ht="30" customHeight="1">
      <c r="A18" s="70">
        <v>10</v>
      </c>
      <c r="B18" s="107" t="s">
        <v>298</v>
      </c>
      <c r="C18" s="108" t="s">
        <v>72</v>
      </c>
      <c r="D18" s="109" t="s">
        <v>299</v>
      </c>
      <c r="E18" s="152"/>
      <c r="F18" s="10"/>
      <c r="G18" s="10"/>
      <c r="H18" s="10"/>
      <c r="I18" s="116"/>
      <c r="J18" s="10"/>
      <c r="K18" s="10"/>
      <c r="L18" s="10"/>
      <c r="M18" s="10"/>
      <c r="N18" s="10"/>
      <c r="O18" s="10"/>
      <c r="P18" s="116"/>
      <c r="Q18" s="10"/>
      <c r="R18" s="116"/>
      <c r="S18" s="10"/>
      <c r="T18" s="10"/>
      <c r="U18" s="10"/>
      <c r="V18" s="116"/>
      <c r="W18" s="116"/>
      <c r="X18" s="10"/>
      <c r="Y18" s="10"/>
      <c r="Z18" s="10"/>
      <c r="AA18" s="10"/>
      <c r="AB18" s="10"/>
      <c r="AC18" s="10"/>
      <c r="AD18" s="116"/>
      <c r="AE18" s="10"/>
      <c r="AF18" s="10"/>
      <c r="AG18" s="10"/>
      <c r="AH18" s="10"/>
      <c r="AI18" s="10"/>
      <c r="AJ18" s="70">
        <f t="shared" si="2"/>
        <v>0</v>
      </c>
      <c r="AK18" s="70">
        <f t="shared" si="0"/>
        <v>0</v>
      </c>
      <c r="AL18" s="70">
        <f t="shared" si="1"/>
        <v>0</v>
      </c>
      <c r="AM18" s="69"/>
      <c r="AN18" s="69"/>
      <c r="AO18" s="69"/>
    </row>
    <row r="19" spans="1:41" s="52" customFormat="1" ht="30" customHeight="1">
      <c r="A19" s="70">
        <v>11</v>
      </c>
      <c r="B19" s="107" t="s">
        <v>237</v>
      </c>
      <c r="C19" s="110" t="s">
        <v>31</v>
      </c>
      <c r="D19" s="111" t="s">
        <v>13</v>
      </c>
      <c r="E19" s="152"/>
      <c r="F19" s="10"/>
      <c r="G19" s="10"/>
      <c r="H19" s="10"/>
      <c r="I19" s="116"/>
      <c r="J19" s="10"/>
      <c r="K19" s="10"/>
      <c r="L19" s="10"/>
      <c r="M19" s="10"/>
      <c r="N19" s="10"/>
      <c r="O19" s="10"/>
      <c r="P19" s="116"/>
      <c r="Q19" s="10"/>
      <c r="R19" s="116"/>
      <c r="S19" s="10"/>
      <c r="T19" s="10"/>
      <c r="U19" s="10"/>
      <c r="V19" s="116"/>
      <c r="W19" s="116"/>
      <c r="X19" s="10"/>
      <c r="Y19" s="10"/>
      <c r="Z19" s="10"/>
      <c r="AA19" s="10"/>
      <c r="AB19" s="10"/>
      <c r="AC19" s="10"/>
      <c r="AD19" s="116"/>
      <c r="AE19" s="10"/>
      <c r="AF19" s="10"/>
      <c r="AG19" s="10"/>
      <c r="AH19" s="10"/>
      <c r="AI19" s="10"/>
      <c r="AJ19" s="70">
        <f t="shared" si="2"/>
        <v>0</v>
      </c>
      <c r="AK19" s="70">
        <f t="shared" si="0"/>
        <v>0</v>
      </c>
      <c r="AL19" s="70">
        <f t="shared" si="1"/>
        <v>0</v>
      </c>
      <c r="AM19" s="69"/>
      <c r="AN19" s="69"/>
      <c r="AO19" s="69"/>
    </row>
    <row r="20" spans="1:41" s="79" customFormat="1" ht="30" customHeight="1">
      <c r="A20" s="4">
        <v>12</v>
      </c>
      <c r="B20" s="107" t="s">
        <v>238</v>
      </c>
      <c r="C20" s="110" t="s">
        <v>239</v>
      </c>
      <c r="D20" s="111" t="s">
        <v>13</v>
      </c>
      <c r="E20" s="152"/>
      <c r="F20" s="10"/>
      <c r="G20" s="10"/>
      <c r="H20" s="10"/>
      <c r="I20" s="116"/>
      <c r="J20" s="10"/>
      <c r="K20" s="10"/>
      <c r="L20" s="10"/>
      <c r="M20" s="10"/>
      <c r="N20" s="10"/>
      <c r="O20" s="10"/>
      <c r="P20" s="116"/>
      <c r="Q20" s="10"/>
      <c r="R20" s="116"/>
      <c r="S20" s="10"/>
      <c r="T20" s="10"/>
      <c r="U20" s="10"/>
      <c r="V20" s="116"/>
      <c r="W20" s="116"/>
      <c r="X20" s="10"/>
      <c r="Y20" s="10"/>
      <c r="Z20" s="10"/>
      <c r="AA20" s="10"/>
      <c r="AB20" s="10"/>
      <c r="AC20" s="10"/>
      <c r="AD20" s="116"/>
      <c r="AE20" s="10"/>
      <c r="AF20" s="10"/>
      <c r="AG20" s="10"/>
      <c r="AH20" s="10"/>
      <c r="AI20" s="10"/>
      <c r="AJ20" s="4">
        <f t="shared" si="2"/>
        <v>0</v>
      </c>
      <c r="AK20" s="4">
        <f t="shared" si="0"/>
        <v>0</v>
      </c>
      <c r="AL20" s="4">
        <f t="shared" si="1"/>
        <v>0</v>
      </c>
      <c r="AM20" s="80"/>
      <c r="AN20" s="80"/>
      <c r="AO20" s="80"/>
    </row>
    <row r="21" spans="1:41" s="79" customFormat="1" ht="30" customHeight="1">
      <c r="A21" s="4">
        <v>13</v>
      </c>
      <c r="B21" s="107" t="s">
        <v>300</v>
      </c>
      <c r="C21" s="108" t="s">
        <v>301</v>
      </c>
      <c r="D21" s="109" t="s">
        <v>103</v>
      </c>
      <c r="E21" s="152"/>
      <c r="F21" s="152"/>
      <c r="G21" s="152"/>
      <c r="H21" s="152"/>
      <c r="I21" s="116"/>
      <c r="J21" s="152"/>
      <c r="K21" s="152"/>
      <c r="L21" s="152"/>
      <c r="M21" s="152"/>
      <c r="N21" s="152"/>
      <c r="O21" s="152"/>
      <c r="P21" s="116"/>
      <c r="Q21" s="152"/>
      <c r="R21" s="116"/>
      <c r="S21" s="152"/>
      <c r="T21" s="152"/>
      <c r="U21" s="152"/>
      <c r="V21" s="116"/>
      <c r="W21" s="116"/>
      <c r="X21" s="152"/>
      <c r="Y21" s="152"/>
      <c r="Z21" s="152"/>
      <c r="AA21" s="152"/>
      <c r="AB21" s="152"/>
      <c r="AC21" s="152"/>
      <c r="AD21" s="116"/>
      <c r="AE21" s="152"/>
      <c r="AF21" s="152"/>
      <c r="AG21" s="152"/>
      <c r="AH21" s="152"/>
      <c r="AI21" s="152"/>
      <c r="AJ21" s="4">
        <f t="shared" si="2"/>
        <v>0</v>
      </c>
      <c r="AK21" s="4">
        <f t="shared" si="0"/>
        <v>0</v>
      </c>
      <c r="AL21" s="4">
        <f t="shared" si="1"/>
        <v>0</v>
      </c>
      <c r="AM21" s="80"/>
      <c r="AN21" s="80"/>
      <c r="AO21" s="80"/>
    </row>
    <row r="22" spans="1:41" s="79" customFormat="1" ht="30" customHeight="1">
      <c r="A22" s="4">
        <v>14</v>
      </c>
      <c r="B22" s="107" t="s">
        <v>240</v>
      </c>
      <c r="C22" s="110" t="s">
        <v>38</v>
      </c>
      <c r="D22" s="111" t="s">
        <v>101</v>
      </c>
      <c r="E22" s="152"/>
      <c r="F22" s="10"/>
      <c r="G22" s="10"/>
      <c r="H22" s="10"/>
      <c r="I22" s="116"/>
      <c r="J22" s="10"/>
      <c r="K22" s="10"/>
      <c r="L22" s="10"/>
      <c r="M22" s="10"/>
      <c r="N22" s="10"/>
      <c r="O22" s="10"/>
      <c r="P22" s="116"/>
      <c r="Q22" s="10"/>
      <c r="R22" s="116"/>
      <c r="S22" s="10"/>
      <c r="T22" s="10"/>
      <c r="U22" s="10"/>
      <c r="V22" s="116"/>
      <c r="W22" s="116"/>
      <c r="X22" s="10"/>
      <c r="Y22" s="10"/>
      <c r="Z22" s="10"/>
      <c r="AA22" s="10"/>
      <c r="AB22" s="10"/>
      <c r="AC22" s="10"/>
      <c r="AD22" s="116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196"/>
      <c r="AN22" s="197"/>
      <c r="AO22" s="80"/>
    </row>
    <row r="23" spans="1:41" s="79" customFormat="1" ht="30" customHeight="1">
      <c r="A23" s="4">
        <v>15</v>
      </c>
      <c r="B23" s="107" t="s">
        <v>302</v>
      </c>
      <c r="C23" s="108" t="s">
        <v>303</v>
      </c>
      <c r="D23" s="109" t="s">
        <v>32</v>
      </c>
      <c r="E23" s="152"/>
      <c r="F23" s="10"/>
      <c r="G23" s="10"/>
      <c r="H23" s="10"/>
      <c r="I23" s="116"/>
      <c r="J23" s="10"/>
      <c r="K23" s="10"/>
      <c r="L23" s="10"/>
      <c r="M23" s="10"/>
      <c r="N23" s="10"/>
      <c r="O23" s="10"/>
      <c r="P23" s="116"/>
      <c r="Q23" s="10"/>
      <c r="R23" s="116"/>
      <c r="S23" s="10"/>
      <c r="T23" s="10"/>
      <c r="U23" s="10"/>
      <c r="V23" s="116"/>
      <c r="W23" s="116"/>
      <c r="X23" s="10"/>
      <c r="Y23" s="10"/>
      <c r="Z23" s="10"/>
      <c r="AA23" s="10"/>
      <c r="AB23" s="10"/>
      <c r="AC23" s="10"/>
      <c r="AD23" s="116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80"/>
      <c r="AN23" s="80"/>
      <c r="AO23" s="80"/>
    </row>
    <row r="24" spans="1:41" s="79" customFormat="1" ht="30" customHeight="1">
      <c r="A24" s="4">
        <v>16</v>
      </c>
      <c r="B24" s="107" t="s">
        <v>304</v>
      </c>
      <c r="C24" s="108" t="s">
        <v>113</v>
      </c>
      <c r="D24" s="109" t="s">
        <v>32</v>
      </c>
      <c r="E24" s="152"/>
      <c r="F24" s="10"/>
      <c r="G24" s="10"/>
      <c r="H24" s="10"/>
      <c r="I24" s="116"/>
      <c r="J24" s="10"/>
      <c r="K24" s="10"/>
      <c r="L24" s="10"/>
      <c r="M24" s="10"/>
      <c r="N24" s="10"/>
      <c r="O24" s="10"/>
      <c r="P24" s="116"/>
      <c r="Q24" s="10"/>
      <c r="R24" s="116"/>
      <c r="S24" s="10"/>
      <c r="T24" s="10"/>
      <c r="U24" s="10"/>
      <c r="V24" s="116"/>
      <c r="W24" s="116"/>
      <c r="X24" s="10"/>
      <c r="Y24" s="10"/>
      <c r="Z24" s="10"/>
      <c r="AA24" s="10"/>
      <c r="AB24" s="10"/>
      <c r="AC24" s="10"/>
      <c r="AD24" s="116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80"/>
      <c r="AN24" s="80"/>
      <c r="AO24" s="80"/>
    </row>
    <row r="25" spans="1:41" s="79" customFormat="1" ht="30" customHeight="1">
      <c r="A25" s="4">
        <v>17</v>
      </c>
      <c r="B25" s="107" t="s">
        <v>241</v>
      </c>
      <c r="C25" s="110" t="s">
        <v>219</v>
      </c>
      <c r="D25" s="111" t="s">
        <v>70</v>
      </c>
      <c r="E25" s="152"/>
      <c r="F25" s="10"/>
      <c r="G25" s="10"/>
      <c r="H25" s="10"/>
      <c r="I25" s="116"/>
      <c r="J25" s="10"/>
      <c r="K25" s="10"/>
      <c r="L25" s="10"/>
      <c r="M25" s="10"/>
      <c r="N25" s="10"/>
      <c r="O25" s="10"/>
      <c r="P25" s="116"/>
      <c r="Q25" s="10"/>
      <c r="R25" s="116"/>
      <c r="S25" s="10"/>
      <c r="T25" s="10"/>
      <c r="U25" s="10"/>
      <c r="V25" s="116"/>
      <c r="W25" s="116"/>
      <c r="X25" s="10"/>
      <c r="Y25" s="10"/>
      <c r="Z25" s="10"/>
      <c r="AA25" s="10"/>
      <c r="AB25" s="10"/>
      <c r="AC25" s="10"/>
      <c r="AD25" s="116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80"/>
      <c r="AN25" s="80"/>
      <c r="AO25" s="80"/>
    </row>
    <row r="26" spans="1:41" s="79" customFormat="1" ht="30" customHeight="1">
      <c r="A26" s="4">
        <v>18</v>
      </c>
      <c r="B26" s="107" t="s">
        <v>242</v>
      </c>
      <c r="C26" s="110" t="s">
        <v>243</v>
      </c>
      <c r="D26" s="111" t="s">
        <v>109</v>
      </c>
      <c r="E26" s="152"/>
      <c r="F26" s="10"/>
      <c r="G26" s="10" t="s">
        <v>8</v>
      </c>
      <c r="H26" s="10"/>
      <c r="I26" s="116"/>
      <c r="J26" s="10"/>
      <c r="K26" s="10"/>
      <c r="L26" s="10"/>
      <c r="M26" s="10"/>
      <c r="N26" s="10"/>
      <c r="O26" s="10"/>
      <c r="P26" s="116"/>
      <c r="Q26" s="10"/>
      <c r="R26" s="116"/>
      <c r="S26" s="10"/>
      <c r="T26" s="10"/>
      <c r="U26" s="10"/>
      <c r="V26" s="116"/>
      <c r="W26" s="116"/>
      <c r="X26" s="10"/>
      <c r="Y26" s="10"/>
      <c r="Z26" s="10"/>
      <c r="AA26" s="10"/>
      <c r="AB26" s="10"/>
      <c r="AC26" s="10"/>
      <c r="AD26" s="116"/>
      <c r="AE26" s="10"/>
      <c r="AF26" s="10"/>
      <c r="AG26" s="10"/>
      <c r="AH26" s="10"/>
      <c r="AI26" s="10"/>
      <c r="AJ26" s="4">
        <f t="shared" si="2"/>
        <v>1</v>
      </c>
      <c r="AK26" s="4">
        <f t="shared" si="0"/>
        <v>0</v>
      </c>
      <c r="AL26" s="4">
        <f t="shared" si="1"/>
        <v>0</v>
      </c>
      <c r="AM26" s="80"/>
      <c r="AN26" s="80"/>
      <c r="AO26" s="80"/>
    </row>
    <row r="27" spans="1:41" s="79" customFormat="1" ht="30" customHeight="1">
      <c r="A27" s="4">
        <v>19</v>
      </c>
      <c r="B27" s="107" t="s">
        <v>305</v>
      </c>
      <c r="C27" s="108" t="s">
        <v>306</v>
      </c>
      <c r="D27" s="109" t="s">
        <v>217</v>
      </c>
      <c r="E27" s="152"/>
      <c r="F27" s="10"/>
      <c r="G27" s="10"/>
      <c r="H27" s="10"/>
      <c r="I27" s="116"/>
      <c r="J27" s="10"/>
      <c r="K27" s="10"/>
      <c r="L27" s="10"/>
      <c r="M27" s="10"/>
      <c r="N27" s="10"/>
      <c r="O27" s="10"/>
      <c r="P27" s="116"/>
      <c r="Q27" s="10"/>
      <c r="R27" s="116"/>
      <c r="S27" s="10"/>
      <c r="T27" s="10"/>
      <c r="U27" s="10"/>
      <c r="V27" s="116"/>
      <c r="W27" s="116"/>
      <c r="X27" s="10"/>
      <c r="Y27" s="10"/>
      <c r="Z27" s="10"/>
      <c r="AA27" s="10"/>
      <c r="AB27" s="10"/>
      <c r="AC27" s="10"/>
      <c r="AD27" s="116"/>
      <c r="AE27" s="10"/>
      <c r="AF27" s="10"/>
      <c r="AG27" s="10"/>
      <c r="AH27" s="10"/>
      <c r="AI27" s="10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80"/>
      <c r="AN27" s="80"/>
      <c r="AO27" s="80"/>
    </row>
    <row r="28" spans="1:41" s="79" customFormat="1" ht="30" customHeight="1">
      <c r="A28" s="4">
        <v>20</v>
      </c>
      <c r="B28" s="107" t="s">
        <v>244</v>
      </c>
      <c r="C28" s="110" t="s">
        <v>222</v>
      </c>
      <c r="D28" s="111" t="s">
        <v>78</v>
      </c>
      <c r="E28" s="152"/>
      <c r="F28" s="10"/>
      <c r="G28" s="10"/>
      <c r="H28" s="10"/>
      <c r="I28" s="116"/>
      <c r="J28" s="10"/>
      <c r="K28" s="10"/>
      <c r="L28" s="10"/>
      <c r="M28" s="10"/>
      <c r="N28" s="10"/>
      <c r="O28" s="10"/>
      <c r="P28" s="116"/>
      <c r="Q28" s="10"/>
      <c r="R28" s="116"/>
      <c r="S28" s="10"/>
      <c r="T28" s="10"/>
      <c r="U28" s="10"/>
      <c r="V28" s="116"/>
      <c r="W28" s="116"/>
      <c r="X28" s="10"/>
      <c r="Y28" s="10"/>
      <c r="Z28" s="10"/>
      <c r="AA28" s="10"/>
      <c r="AB28" s="10"/>
      <c r="AC28" s="10"/>
      <c r="AD28" s="116"/>
      <c r="AE28" s="10"/>
      <c r="AF28" s="10"/>
      <c r="AG28" s="10"/>
      <c r="AH28" s="10"/>
      <c r="AI28" s="10"/>
      <c r="AJ28" s="4">
        <f t="shared" si="2"/>
        <v>0</v>
      </c>
      <c r="AK28" s="4">
        <f t="shared" si="0"/>
        <v>0</v>
      </c>
      <c r="AL28" s="4">
        <f t="shared" si="1"/>
        <v>0</v>
      </c>
      <c r="AM28" s="80"/>
      <c r="AN28" s="80"/>
      <c r="AO28" s="80"/>
    </row>
    <row r="29" spans="1:41" s="79" customFormat="1" ht="30" customHeight="1">
      <c r="A29" s="4">
        <v>21</v>
      </c>
      <c r="B29" s="107" t="s">
        <v>245</v>
      </c>
      <c r="C29" s="110" t="s">
        <v>39</v>
      </c>
      <c r="D29" s="111" t="s">
        <v>78</v>
      </c>
      <c r="E29" s="152"/>
      <c r="F29" s="10"/>
      <c r="G29" s="10"/>
      <c r="H29" s="10"/>
      <c r="I29" s="116"/>
      <c r="J29" s="10"/>
      <c r="K29" s="10"/>
      <c r="L29" s="10"/>
      <c r="M29" s="10"/>
      <c r="N29" s="10"/>
      <c r="O29" s="10"/>
      <c r="P29" s="116"/>
      <c r="Q29" s="10"/>
      <c r="R29" s="116"/>
      <c r="S29" s="10"/>
      <c r="T29" s="10"/>
      <c r="U29" s="10"/>
      <c r="V29" s="116"/>
      <c r="W29" s="116"/>
      <c r="X29" s="10"/>
      <c r="Y29" s="10"/>
      <c r="Z29" s="10"/>
      <c r="AA29" s="10"/>
      <c r="AB29" s="10"/>
      <c r="AC29" s="10"/>
      <c r="AD29" s="116"/>
      <c r="AE29" s="10"/>
      <c r="AF29" s="10"/>
      <c r="AG29" s="10"/>
      <c r="AH29" s="10"/>
      <c r="AI29" s="10"/>
      <c r="AJ29" s="4">
        <f t="shared" si="2"/>
        <v>0</v>
      </c>
      <c r="AK29" s="4">
        <f t="shared" si="0"/>
        <v>0</v>
      </c>
      <c r="AL29" s="4">
        <f t="shared" si="1"/>
        <v>0</v>
      </c>
      <c r="AM29" s="80"/>
      <c r="AN29" s="80"/>
      <c r="AO29" s="80"/>
    </row>
    <row r="30" spans="1:41" s="79" customFormat="1" ht="30" customHeight="1">
      <c r="A30" s="4">
        <v>22</v>
      </c>
      <c r="B30" s="107" t="s">
        <v>307</v>
      </c>
      <c r="C30" s="108" t="s">
        <v>308</v>
      </c>
      <c r="D30" s="109" t="s">
        <v>309</v>
      </c>
      <c r="E30" s="152"/>
      <c r="F30" s="10"/>
      <c r="G30" s="10"/>
      <c r="H30" s="10"/>
      <c r="I30" s="116"/>
      <c r="J30" s="10"/>
      <c r="K30" s="10"/>
      <c r="L30" s="10"/>
      <c r="M30" s="10"/>
      <c r="N30" s="10"/>
      <c r="O30" s="10"/>
      <c r="P30" s="116"/>
      <c r="Q30" s="10"/>
      <c r="R30" s="116"/>
      <c r="S30" s="10"/>
      <c r="T30" s="10"/>
      <c r="U30" s="10"/>
      <c r="V30" s="116"/>
      <c r="W30" s="116"/>
      <c r="X30" s="10"/>
      <c r="Y30" s="10"/>
      <c r="Z30" s="10"/>
      <c r="AA30" s="10"/>
      <c r="AB30" s="10"/>
      <c r="AC30" s="10"/>
      <c r="AD30" s="116"/>
      <c r="AE30" s="10"/>
      <c r="AF30" s="10"/>
      <c r="AG30" s="10"/>
      <c r="AH30" s="10"/>
      <c r="AI30" s="10"/>
      <c r="AJ30" s="4">
        <f t="shared" si="2"/>
        <v>0</v>
      </c>
      <c r="AK30" s="4">
        <f t="shared" si="0"/>
        <v>0</v>
      </c>
      <c r="AL30" s="4">
        <f t="shared" si="1"/>
        <v>0</v>
      </c>
      <c r="AM30" s="80"/>
      <c r="AN30" s="80"/>
      <c r="AO30" s="80"/>
    </row>
    <row r="31" spans="1:41" s="79" customFormat="1" ht="30" customHeight="1">
      <c r="A31" s="4">
        <v>23</v>
      </c>
      <c r="B31" s="107" t="s">
        <v>247</v>
      </c>
      <c r="C31" s="110" t="s">
        <v>60</v>
      </c>
      <c r="D31" s="111" t="s">
        <v>139</v>
      </c>
      <c r="E31" s="152"/>
      <c r="F31" s="10"/>
      <c r="G31" s="10" t="s">
        <v>8</v>
      </c>
      <c r="H31" s="10"/>
      <c r="I31" s="116"/>
      <c r="J31" s="10"/>
      <c r="K31" s="10"/>
      <c r="L31" s="10"/>
      <c r="M31" s="10"/>
      <c r="N31" s="10"/>
      <c r="O31" s="10"/>
      <c r="P31" s="116"/>
      <c r="Q31" s="10"/>
      <c r="R31" s="116"/>
      <c r="S31" s="10"/>
      <c r="T31" s="10"/>
      <c r="U31" s="10"/>
      <c r="V31" s="116"/>
      <c r="W31" s="116"/>
      <c r="X31" s="10"/>
      <c r="Y31" s="10"/>
      <c r="Z31" s="10"/>
      <c r="AA31" s="10"/>
      <c r="AB31" s="10"/>
      <c r="AC31" s="10"/>
      <c r="AD31" s="116"/>
      <c r="AE31" s="10"/>
      <c r="AF31" s="10"/>
      <c r="AG31" s="10"/>
      <c r="AH31" s="10"/>
      <c r="AI31" s="10"/>
      <c r="AJ31" s="4">
        <f t="shared" si="2"/>
        <v>1</v>
      </c>
      <c r="AK31" s="4">
        <f t="shared" si="0"/>
        <v>0</v>
      </c>
      <c r="AL31" s="4">
        <f t="shared" si="1"/>
        <v>0</v>
      </c>
      <c r="AM31" s="80"/>
      <c r="AN31" s="80"/>
      <c r="AO31" s="80"/>
    </row>
    <row r="32" spans="1:41" s="79" customFormat="1" ht="30" customHeight="1">
      <c r="A32" s="4">
        <v>24</v>
      </c>
      <c r="B32" s="107" t="s">
        <v>248</v>
      </c>
      <c r="C32" s="110" t="s">
        <v>38</v>
      </c>
      <c r="D32" s="111" t="s">
        <v>14</v>
      </c>
      <c r="E32" s="152"/>
      <c r="F32" s="10"/>
      <c r="G32" s="10"/>
      <c r="H32" s="10"/>
      <c r="I32" s="116"/>
      <c r="J32" s="10"/>
      <c r="K32" s="10"/>
      <c r="L32" s="10"/>
      <c r="M32" s="10"/>
      <c r="N32" s="10"/>
      <c r="O32" s="10"/>
      <c r="P32" s="116"/>
      <c r="Q32" s="10"/>
      <c r="R32" s="116"/>
      <c r="S32" s="10"/>
      <c r="T32" s="10"/>
      <c r="U32" s="10"/>
      <c r="V32" s="116"/>
      <c r="W32" s="116"/>
      <c r="X32" s="10"/>
      <c r="Y32" s="10"/>
      <c r="Z32" s="10"/>
      <c r="AA32" s="10"/>
      <c r="AB32" s="10"/>
      <c r="AC32" s="10"/>
      <c r="AD32" s="116"/>
      <c r="AE32" s="10"/>
      <c r="AF32" s="10"/>
      <c r="AG32" s="10"/>
      <c r="AH32" s="10"/>
      <c r="AI32" s="10"/>
      <c r="AJ32" s="4">
        <f t="shared" si="2"/>
        <v>0</v>
      </c>
      <c r="AK32" s="4">
        <f t="shared" si="0"/>
        <v>0</v>
      </c>
      <c r="AL32" s="4">
        <f t="shared" si="1"/>
        <v>0</v>
      </c>
      <c r="AM32" s="80"/>
      <c r="AN32" s="80"/>
      <c r="AO32" s="80"/>
    </row>
    <row r="33" spans="1:44" s="79" customFormat="1" ht="30" customHeight="1">
      <c r="A33" s="4">
        <v>25</v>
      </c>
      <c r="B33" s="107" t="s">
        <v>310</v>
      </c>
      <c r="C33" s="110" t="s">
        <v>311</v>
      </c>
      <c r="D33" s="111" t="s">
        <v>46</v>
      </c>
      <c r="E33" s="9"/>
      <c r="F33" s="10"/>
      <c r="G33" s="10"/>
      <c r="H33" s="10"/>
      <c r="I33" s="116"/>
      <c r="J33" s="10"/>
      <c r="K33" s="10"/>
      <c r="L33" s="10"/>
      <c r="M33" s="10"/>
      <c r="N33" s="10"/>
      <c r="O33" s="10"/>
      <c r="P33" s="116"/>
      <c r="Q33" s="10"/>
      <c r="R33" s="116"/>
      <c r="S33" s="10"/>
      <c r="T33" s="10"/>
      <c r="U33" s="10"/>
      <c r="V33" s="116"/>
      <c r="W33" s="116"/>
      <c r="X33" s="10"/>
      <c r="Y33" s="10"/>
      <c r="Z33" s="10"/>
      <c r="AA33" s="10"/>
      <c r="AB33" s="10"/>
      <c r="AC33" s="10"/>
      <c r="AD33" s="116"/>
      <c r="AE33" s="10"/>
      <c r="AF33" s="10"/>
      <c r="AG33" s="10"/>
      <c r="AH33" s="10"/>
      <c r="AI33" s="10"/>
      <c r="AJ33" s="4">
        <f t="shared" si="2"/>
        <v>0</v>
      </c>
      <c r="AK33" s="4">
        <f t="shared" si="0"/>
        <v>0</v>
      </c>
      <c r="AL33" s="4">
        <f t="shared" si="1"/>
        <v>0</v>
      </c>
      <c r="AM33" s="80"/>
      <c r="AN33" s="80"/>
      <c r="AO33" s="80"/>
    </row>
    <row r="34" spans="1:44" s="79" customFormat="1" ht="30" customHeight="1">
      <c r="A34" s="4">
        <v>26</v>
      </c>
      <c r="B34" s="107" t="s">
        <v>249</v>
      </c>
      <c r="C34" s="108" t="s">
        <v>114</v>
      </c>
      <c r="D34" s="109" t="s">
        <v>81</v>
      </c>
      <c r="E34" s="9"/>
      <c r="F34" s="10"/>
      <c r="G34" s="10"/>
      <c r="H34" s="10"/>
      <c r="I34" s="116"/>
      <c r="J34" s="10"/>
      <c r="K34" s="10"/>
      <c r="L34" s="10"/>
      <c r="M34" s="10"/>
      <c r="N34" s="10"/>
      <c r="O34" s="10"/>
      <c r="P34" s="116"/>
      <c r="Q34" s="10"/>
      <c r="R34" s="116"/>
      <c r="S34" s="10"/>
      <c r="T34" s="10"/>
      <c r="U34" s="10"/>
      <c r="V34" s="116"/>
      <c r="W34" s="116"/>
      <c r="X34" s="10"/>
      <c r="Y34" s="10"/>
      <c r="Z34" s="10"/>
      <c r="AA34" s="10"/>
      <c r="AB34" s="10"/>
      <c r="AC34" s="10"/>
      <c r="AD34" s="116"/>
      <c r="AE34" s="10"/>
      <c r="AF34" s="10"/>
      <c r="AG34" s="10"/>
      <c r="AH34" s="10"/>
      <c r="AI34" s="10"/>
      <c r="AJ34" s="4">
        <f t="shared" si="2"/>
        <v>0</v>
      </c>
      <c r="AK34" s="4">
        <f t="shared" si="0"/>
        <v>0</v>
      </c>
      <c r="AL34" s="4">
        <f t="shared" si="1"/>
        <v>0</v>
      </c>
      <c r="AM34" s="80"/>
      <c r="AN34" s="80"/>
      <c r="AO34" s="80"/>
    </row>
    <row r="35" spans="1:44" s="52" customFormat="1" ht="30" customHeight="1">
      <c r="A35" s="70">
        <v>27</v>
      </c>
      <c r="B35" s="107" t="s">
        <v>251</v>
      </c>
      <c r="C35" s="110" t="s">
        <v>252</v>
      </c>
      <c r="D35" s="111" t="s">
        <v>59</v>
      </c>
      <c r="E35" s="9"/>
      <c r="F35" s="10"/>
      <c r="G35" s="10"/>
      <c r="H35" s="10"/>
      <c r="I35" s="116"/>
      <c r="J35" s="10"/>
      <c r="K35" s="10"/>
      <c r="L35" s="10"/>
      <c r="M35" s="10"/>
      <c r="N35" s="10"/>
      <c r="O35" s="10"/>
      <c r="P35" s="116"/>
      <c r="Q35" s="10"/>
      <c r="R35" s="116"/>
      <c r="S35" s="10"/>
      <c r="T35" s="10"/>
      <c r="U35" s="10"/>
      <c r="V35" s="116"/>
      <c r="W35" s="116"/>
      <c r="X35" s="10"/>
      <c r="Y35" s="10"/>
      <c r="Z35" s="10"/>
      <c r="AA35" s="10"/>
      <c r="AB35" s="10"/>
      <c r="AC35" s="10"/>
      <c r="AD35" s="116"/>
      <c r="AE35" s="10"/>
      <c r="AF35" s="10"/>
      <c r="AG35" s="10"/>
      <c r="AH35" s="10"/>
      <c r="AI35" s="10"/>
      <c r="AJ35" s="70">
        <f t="shared" si="2"/>
        <v>0</v>
      </c>
      <c r="AK35" s="70">
        <f t="shared" si="0"/>
        <v>0</v>
      </c>
      <c r="AL35" s="70">
        <f t="shared" si="1"/>
        <v>0</v>
      </c>
      <c r="AM35" s="69"/>
      <c r="AN35" s="69"/>
      <c r="AO35" s="69"/>
    </row>
    <row r="36" spans="1:44" s="52" customFormat="1" ht="30" customHeight="1">
      <c r="A36" s="70">
        <v>28</v>
      </c>
      <c r="B36" s="107" t="s">
        <v>250</v>
      </c>
      <c r="C36" s="110" t="s">
        <v>66</v>
      </c>
      <c r="D36" s="111" t="s">
        <v>102</v>
      </c>
      <c r="E36" s="9"/>
      <c r="F36" s="10"/>
      <c r="G36" s="10"/>
      <c r="H36" s="10"/>
      <c r="I36" s="116"/>
      <c r="J36" s="10"/>
      <c r="K36" s="10"/>
      <c r="L36" s="10"/>
      <c r="M36" s="10"/>
      <c r="N36" s="10"/>
      <c r="O36" s="10"/>
      <c r="P36" s="116"/>
      <c r="Q36" s="10"/>
      <c r="R36" s="116"/>
      <c r="S36" s="10"/>
      <c r="T36" s="10"/>
      <c r="U36" s="10"/>
      <c r="V36" s="116"/>
      <c r="W36" s="116"/>
      <c r="X36" s="10"/>
      <c r="Y36" s="10"/>
      <c r="Z36" s="10"/>
      <c r="AA36" s="10"/>
      <c r="AB36" s="10"/>
      <c r="AC36" s="10"/>
      <c r="AD36" s="116"/>
      <c r="AE36" s="10"/>
      <c r="AF36" s="10"/>
      <c r="AG36" s="10"/>
      <c r="AH36" s="10"/>
      <c r="AI36" s="10"/>
      <c r="AJ36" s="70">
        <f t="shared" si="2"/>
        <v>0</v>
      </c>
      <c r="AK36" s="70">
        <f t="shared" si="0"/>
        <v>0</v>
      </c>
      <c r="AL36" s="70">
        <f t="shared" si="1"/>
        <v>0</v>
      </c>
      <c r="AM36" s="69"/>
      <c r="AN36" s="69"/>
      <c r="AO36" s="69"/>
    </row>
    <row r="37" spans="1:44" s="52" customFormat="1" ht="30" customHeight="1">
      <c r="A37" s="70">
        <v>29</v>
      </c>
      <c r="B37" s="107"/>
      <c r="C37" s="110"/>
      <c r="D37" s="111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0">
        <f t="shared" si="2"/>
        <v>0</v>
      </c>
      <c r="AK37" s="70">
        <f t="shared" si="0"/>
        <v>0</v>
      </c>
      <c r="AL37" s="70">
        <f t="shared" si="1"/>
        <v>0</v>
      </c>
      <c r="AM37" s="69"/>
      <c r="AN37" s="69"/>
      <c r="AO37" s="69"/>
    </row>
    <row r="38" spans="1:44" s="52" customFormat="1" ht="30" customHeight="1">
      <c r="A38" s="46">
        <v>30</v>
      </c>
      <c r="B38" s="118"/>
      <c r="C38" s="119"/>
      <c r="D38" s="12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46">
        <f t="shared" si="2"/>
        <v>0</v>
      </c>
      <c r="AK38" s="46">
        <f t="shared" si="0"/>
        <v>0</v>
      </c>
      <c r="AL38" s="46">
        <f t="shared" si="1"/>
        <v>0</v>
      </c>
      <c r="AM38" s="69"/>
      <c r="AN38" s="69"/>
      <c r="AO38" s="69"/>
    </row>
    <row r="39" spans="1:44" s="52" customFormat="1" ht="30" customHeight="1">
      <c r="A39" s="46">
        <v>31</v>
      </c>
      <c r="B39" s="118"/>
      <c r="C39" s="129"/>
      <c r="D39" s="13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46">
        <f t="shared" si="2"/>
        <v>0</v>
      </c>
      <c r="AK39" s="46">
        <f t="shared" si="0"/>
        <v>0</v>
      </c>
      <c r="AL39" s="46">
        <f t="shared" si="1"/>
        <v>0</v>
      </c>
      <c r="AM39" s="69"/>
      <c r="AN39" s="69"/>
      <c r="AO39" s="69"/>
    </row>
    <row r="40" spans="1:44" s="52" customFormat="1" ht="48" customHeight="1">
      <c r="A40" s="72" t="s">
        <v>17</v>
      </c>
      <c r="B40" s="45"/>
      <c r="C40" s="5"/>
      <c r="D40" s="6"/>
      <c r="E40" s="9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4"/>
      <c r="AJ40" s="70">
        <f>SUM(AJ9:AJ39)</f>
        <v>2</v>
      </c>
      <c r="AK40" s="70">
        <f>SUM(AK9:AK39)</f>
        <v>0</v>
      </c>
      <c r="AL40" s="70">
        <f>SUM(AL9:AL39)</f>
        <v>1</v>
      </c>
      <c r="AM40" s="69"/>
      <c r="AN40" s="29"/>
      <c r="AO40" s="29"/>
      <c r="AP40" s="49"/>
      <c r="AQ40" s="49"/>
      <c r="AR40" s="49"/>
    </row>
    <row r="41" spans="1:44" s="52" customFormat="1" ht="30" customHeight="1">
      <c r="A41" s="13"/>
      <c r="B41" s="73"/>
      <c r="C41" s="73"/>
      <c r="D41" s="73"/>
      <c r="E41" s="73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69"/>
      <c r="AN41" s="69"/>
      <c r="AO41" s="69"/>
    </row>
    <row r="42" spans="1:44" s="52" customFormat="1" ht="41.25" customHeight="1">
      <c r="A42" s="66" t="s">
        <v>18</v>
      </c>
      <c r="B42" s="13"/>
      <c r="C42" s="14"/>
      <c r="D42" s="14"/>
      <c r="E42" s="1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7"/>
      <c r="AJ42" s="46" t="s">
        <v>19</v>
      </c>
      <c r="AK42" s="46" t="s">
        <v>20</v>
      </c>
      <c r="AL42" s="46" t="s">
        <v>21</v>
      </c>
      <c r="AM42" s="56" t="s">
        <v>22</v>
      </c>
      <c r="AN42" s="56" t="s">
        <v>23</v>
      </c>
      <c r="AO42" s="56" t="s">
        <v>24</v>
      </c>
    </row>
    <row r="43" spans="1:44" s="52" customFormat="1" ht="30" customHeight="1">
      <c r="A43" s="70" t="s">
        <v>5</v>
      </c>
      <c r="B43" s="66"/>
      <c r="C43" s="66"/>
      <c r="D43" s="66"/>
      <c r="E43" s="66"/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25</v>
      </c>
      <c r="AK43" s="33" t="s">
        <v>26</v>
      </c>
      <c r="AL43" s="33" t="s">
        <v>27</v>
      </c>
      <c r="AM43" s="33" t="s">
        <v>28</v>
      </c>
      <c r="AN43" s="57" t="s">
        <v>29</v>
      </c>
      <c r="AO43" s="57" t="s">
        <v>30</v>
      </c>
    </row>
    <row r="44" spans="1:44" s="52" customFormat="1" ht="30" customHeight="1">
      <c r="A44" s="70">
        <v>1</v>
      </c>
      <c r="B44" s="68"/>
      <c r="C44" s="181" t="s">
        <v>7</v>
      </c>
      <c r="D44" s="182"/>
      <c r="E44" s="4">
        <v>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184"/>
      <c r="AQ44" s="185"/>
    </row>
    <row r="45" spans="1:44" s="52" customFormat="1" ht="30" customHeight="1">
      <c r="A45" s="70">
        <v>2</v>
      </c>
      <c r="B45" s="107" t="s">
        <v>293</v>
      </c>
      <c r="C45" s="108" t="s">
        <v>276</v>
      </c>
      <c r="D45" s="109" t="s">
        <v>67</v>
      </c>
      <c r="E45" s="9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69"/>
      <c r="AQ45" s="69"/>
    </row>
    <row r="46" spans="1:44" s="52" customFormat="1" ht="30" customHeight="1">
      <c r="A46" s="70">
        <v>3</v>
      </c>
      <c r="B46" s="107" t="s">
        <v>225</v>
      </c>
      <c r="C46" s="110" t="s">
        <v>226</v>
      </c>
      <c r="D46" s="111" t="s">
        <v>63</v>
      </c>
      <c r="E46" s="17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69"/>
      <c r="AQ46" s="69"/>
    </row>
    <row r="47" spans="1:44" s="52" customFormat="1" ht="30" customHeight="1">
      <c r="A47" s="70">
        <v>4</v>
      </c>
      <c r="B47" s="107" t="s">
        <v>227</v>
      </c>
      <c r="C47" s="110" t="s">
        <v>228</v>
      </c>
      <c r="D47" s="111" t="s">
        <v>63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69"/>
      <c r="AQ47" s="69"/>
    </row>
    <row r="48" spans="1:44" s="52" customFormat="1" ht="30" customHeight="1">
      <c r="A48" s="70">
        <v>5</v>
      </c>
      <c r="B48" s="107" t="s">
        <v>294</v>
      </c>
      <c r="C48" s="108" t="s">
        <v>295</v>
      </c>
      <c r="D48" s="109" t="s">
        <v>51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69"/>
      <c r="AQ48" s="69"/>
    </row>
    <row r="49" spans="1:43" s="52" customFormat="1" ht="30" customHeight="1">
      <c r="A49" s="70">
        <v>6</v>
      </c>
      <c r="B49" s="107" t="s">
        <v>229</v>
      </c>
      <c r="C49" s="110" t="s">
        <v>230</v>
      </c>
      <c r="D49" s="111" t="s">
        <v>51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69"/>
      <c r="AQ49" s="69"/>
    </row>
    <row r="50" spans="1:43" s="52" customFormat="1" ht="30" customHeight="1">
      <c r="A50" s="70">
        <v>7</v>
      </c>
      <c r="B50" s="107" t="s">
        <v>296</v>
      </c>
      <c r="C50" s="108" t="s">
        <v>297</v>
      </c>
      <c r="D50" s="109" t="s">
        <v>90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69"/>
      <c r="AQ50" s="69"/>
    </row>
    <row r="51" spans="1:43" s="52" customFormat="1" ht="30" customHeight="1">
      <c r="A51" s="70">
        <v>8</v>
      </c>
      <c r="B51" s="107" t="s">
        <v>231</v>
      </c>
      <c r="C51" s="110" t="s">
        <v>232</v>
      </c>
      <c r="D51" s="111" t="s">
        <v>90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69"/>
      <c r="AQ51" s="69"/>
    </row>
    <row r="52" spans="1:43" s="52" customFormat="1" ht="30" customHeight="1">
      <c r="A52" s="70">
        <v>9</v>
      </c>
      <c r="B52" s="107" t="s">
        <v>233</v>
      </c>
      <c r="C52" s="110" t="s">
        <v>234</v>
      </c>
      <c r="D52" s="111" t="s">
        <v>90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69"/>
      <c r="AQ52" s="69"/>
    </row>
    <row r="53" spans="1:43" s="52" customFormat="1" ht="30" customHeight="1">
      <c r="A53" s="70">
        <v>10</v>
      </c>
      <c r="B53" s="107" t="s">
        <v>235</v>
      </c>
      <c r="C53" s="110" t="s">
        <v>236</v>
      </c>
      <c r="D53" s="111" t="s">
        <v>69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69"/>
      <c r="AQ53" s="69"/>
    </row>
    <row r="54" spans="1:43" s="52" customFormat="1" ht="30" customHeight="1">
      <c r="A54" s="70">
        <v>11</v>
      </c>
      <c r="B54" s="107" t="s">
        <v>298</v>
      </c>
      <c r="C54" s="108" t="s">
        <v>72</v>
      </c>
      <c r="D54" s="109" t="s">
        <v>299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69"/>
      <c r="AQ54" s="69"/>
    </row>
    <row r="55" spans="1:43" s="52" customFormat="1" ht="30" customHeight="1">
      <c r="A55" s="70">
        <v>12</v>
      </c>
      <c r="B55" s="107" t="s">
        <v>237</v>
      </c>
      <c r="C55" s="110" t="s">
        <v>31</v>
      </c>
      <c r="D55" s="111" t="s">
        <v>13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69"/>
      <c r="AQ55" s="69"/>
    </row>
    <row r="56" spans="1:43" s="52" customFormat="1" ht="30" customHeight="1">
      <c r="A56" s="70">
        <v>13</v>
      </c>
      <c r="B56" s="107" t="s">
        <v>238</v>
      </c>
      <c r="C56" s="110" t="s">
        <v>239</v>
      </c>
      <c r="D56" s="111" t="s">
        <v>13</v>
      </c>
      <c r="E56" s="9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69"/>
      <c r="AQ56" s="69"/>
    </row>
    <row r="57" spans="1:43" s="52" customFormat="1" ht="30" customHeight="1">
      <c r="A57" s="70">
        <v>14</v>
      </c>
      <c r="B57" s="107" t="s">
        <v>300</v>
      </c>
      <c r="C57" s="108" t="s">
        <v>301</v>
      </c>
      <c r="D57" s="109" t="s">
        <v>103</v>
      </c>
      <c r="E57" s="3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84"/>
      <c r="AQ57" s="185"/>
    </row>
    <row r="58" spans="1:43" s="52" customFormat="1" ht="30" customHeight="1">
      <c r="A58" s="70">
        <v>15</v>
      </c>
      <c r="B58" s="107" t="s">
        <v>240</v>
      </c>
      <c r="C58" s="110" t="s">
        <v>38</v>
      </c>
      <c r="D58" s="111" t="s">
        <v>101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70">
        <v>16</v>
      </c>
      <c r="B59" s="107" t="s">
        <v>302</v>
      </c>
      <c r="C59" s="108" t="s">
        <v>303</v>
      </c>
      <c r="D59" s="109" t="s">
        <v>32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70">
        <v>17</v>
      </c>
      <c r="B60" s="107" t="s">
        <v>304</v>
      </c>
      <c r="C60" s="108" t="s">
        <v>113</v>
      </c>
      <c r="D60" s="109" t="s">
        <v>32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70">
        <v>18</v>
      </c>
      <c r="B61" s="107" t="s">
        <v>241</v>
      </c>
      <c r="C61" s="110" t="s">
        <v>219</v>
      </c>
      <c r="D61" s="111" t="s">
        <v>70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70">
        <v>19</v>
      </c>
      <c r="B62" s="107" t="s">
        <v>242</v>
      </c>
      <c r="C62" s="110" t="s">
        <v>243</v>
      </c>
      <c r="D62" s="111" t="s">
        <v>109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70">
        <v>20</v>
      </c>
      <c r="B63" s="107" t="s">
        <v>305</v>
      </c>
      <c r="C63" s="108" t="s">
        <v>306</v>
      </c>
      <c r="D63" s="109" t="s">
        <v>217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70">
        <v>21</v>
      </c>
      <c r="B64" s="107" t="s">
        <v>244</v>
      </c>
      <c r="C64" s="110" t="s">
        <v>222</v>
      </c>
      <c r="D64" s="111" t="s">
        <v>78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70">
        <v>22</v>
      </c>
      <c r="B65" s="107" t="s">
        <v>245</v>
      </c>
      <c r="C65" s="110" t="s">
        <v>39</v>
      </c>
      <c r="D65" s="111" t="s">
        <v>78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70">
        <v>23</v>
      </c>
      <c r="B66" s="107" t="s">
        <v>307</v>
      </c>
      <c r="C66" s="108" t="s">
        <v>308</v>
      </c>
      <c r="D66" s="109" t="s">
        <v>309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70">
        <v>24</v>
      </c>
      <c r="B67" s="107" t="s">
        <v>247</v>
      </c>
      <c r="C67" s="110" t="s">
        <v>60</v>
      </c>
      <c r="D67" s="111" t="s">
        <v>139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70">
        <v>25</v>
      </c>
      <c r="B68" s="107" t="s">
        <v>248</v>
      </c>
      <c r="C68" s="110" t="s">
        <v>38</v>
      </c>
      <c r="D68" s="111" t="s">
        <v>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70">
        <v>26</v>
      </c>
      <c r="B69" s="107" t="s">
        <v>310</v>
      </c>
      <c r="C69" s="110" t="s">
        <v>311</v>
      </c>
      <c r="D69" s="111" t="s">
        <v>46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70">
        <v>27</v>
      </c>
      <c r="B70" s="107" t="s">
        <v>249</v>
      </c>
      <c r="C70" s="108" t="s">
        <v>114</v>
      </c>
      <c r="D70" s="109" t="s">
        <v>81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70">
        <v>28</v>
      </c>
      <c r="B71" s="107" t="s">
        <v>251</v>
      </c>
      <c r="C71" s="110" t="s">
        <v>252</v>
      </c>
      <c r="D71" s="111" t="s">
        <v>59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70">
        <v>29</v>
      </c>
      <c r="B72" s="107" t="s">
        <v>250</v>
      </c>
      <c r="C72" s="110" t="s">
        <v>66</v>
      </c>
      <c r="D72" s="111" t="s">
        <v>102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70">
        <v>30</v>
      </c>
      <c r="B73" s="107"/>
      <c r="C73" s="110"/>
      <c r="D73" s="111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70">
        <v>31</v>
      </c>
      <c r="B74" s="118"/>
      <c r="C74" s="119"/>
      <c r="D74" s="120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" customHeight="1">
      <c r="A75" s="70">
        <v>32</v>
      </c>
      <c r="B75" s="118"/>
      <c r="C75" s="129"/>
      <c r="D75" s="130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70">
        <v>33</v>
      </c>
      <c r="B76" s="68"/>
      <c r="C76" s="11"/>
      <c r="D76" s="12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2" customFormat="1" ht="30.75" customHeight="1">
      <c r="A77" s="70">
        <v>34</v>
      </c>
      <c r="B77" s="68"/>
      <c r="C77" s="11"/>
      <c r="D77" s="12"/>
      <c r="E77" s="7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72" t="s">
        <v>17</v>
      </c>
      <c r="B78" s="68"/>
      <c r="C78" s="11"/>
      <c r="D78" s="12"/>
      <c r="E78" s="9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4"/>
      <c r="AJ78" s="70">
        <f t="shared" ref="AJ78:AO78" si="9">SUM(AJ44:AJ77)</f>
        <v>0</v>
      </c>
      <c r="AK78" s="70">
        <f t="shared" si="9"/>
        <v>0</v>
      </c>
      <c r="AL78" s="70">
        <f t="shared" si="9"/>
        <v>0</v>
      </c>
      <c r="AM78" s="70">
        <f t="shared" si="9"/>
        <v>0</v>
      </c>
      <c r="AN78" s="70">
        <f t="shared" si="9"/>
        <v>0</v>
      </c>
      <c r="AO78" s="70">
        <f t="shared" si="9"/>
        <v>0</v>
      </c>
    </row>
    <row r="79" spans="1:41" ht="15.75" customHeight="1">
      <c r="A79" s="29"/>
      <c r="B79" s="73"/>
      <c r="C79" s="73"/>
      <c r="D79" s="73"/>
      <c r="E79" s="73"/>
      <c r="H79" s="58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B80" s="29"/>
      <c r="C80" s="186"/>
      <c r="D80" s="186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65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65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186"/>
      <c r="D83" s="186"/>
      <c r="F83" s="65"/>
      <c r="G83" s="65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3:38" ht="15.75" customHeight="1">
      <c r="C84" s="65"/>
      <c r="D84" s="65"/>
      <c r="E84" s="65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3:38" ht="15.75" customHeight="1">
      <c r="C85" s="186"/>
      <c r="D85" s="186"/>
      <c r="E85" s="186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  <row r="86" spans="3:38">
      <c r="C86" s="186"/>
      <c r="D86" s="186"/>
    </row>
  </sheetData>
  <mergeCells count="16">
    <mergeCell ref="AM22:AN22"/>
    <mergeCell ref="C85:E85"/>
    <mergeCell ref="C86:D86"/>
    <mergeCell ref="C44:D44"/>
    <mergeCell ref="AP44:AQ44"/>
    <mergeCell ref="AP57:AQ57"/>
    <mergeCell ref="C80:D80"/>
    <mergeCell ref="C83:D8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topLeftCell="A4" zoomScale="55" zoomScaleNormal="55" workbookViewId="0">
      <selection activeCell="H9" sqref="H9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79" t="s">
        <v>1</v>
      </c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</row>
    <row r="2" spans="1:41" ht="22.5" customHeight="1">
      <c r="A2" s="179" t="s">
        <v>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 t="s">
        <v>3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179" t="s">
        <v>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180" t="s">
        <v>253</v>
      </c>
      <c r="AG6" s="180"/>
      <c r="AH6" s="180"/>
      <c r="AI6" s="180"/>
      <c r="AJ6" s="180"/>
      <c r="AK6" s="180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255</v>
      </c>
      <c r="C9" s="108" t="s">
        <v>34</v>
      </c>
      <c r="D9" s="109" t="s">
        <v>89</v>
      </c>
      <c r="E9" s="152"/>
      <c r="F9" s="146"/>
      <c r="G9" s="146"/>
      <c r="H9" s="10" t="s">
        <v>883</v>
      </c>
      <c r="I9" s="146"/>
      <c r="J9" s="146"/>
      <c r="K9" s="146"/>
      <c r="L9" s="146"/>
      <c r="M9" s="146"/>
      <c r="N9" s="146"/>
      <c r="O9" s="116"/>
      <c r="P9" s="146"/>
      <c r="Q9" s="146"/>
      <c r="R9" s="11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256</v>
      </c>
      <c r="C10" s="108" t="s">
        <v>111</v>
      </c>
      <c r="D10" s="109" t="s">
        <v>75</v>
      </c>
      <c r="E10" s="46"/>
      <c r="F10" s="150"/>
      <c r="G10" s="150"/>
      <c r="H10" s="150"/>
      <c r="I10" s="150"/>
      <c r="J10" s="150"/>
      <c r="K10" s="150"/>
      <c r="L10" s="150"/>
      <c r="M10" s="150"/>
      <c r="N10" s="150"/>
      <c r="O10" s="116"/>
      <c r="P10" s="173"/>
      <c r="Q10" s="150"/>
      <c r="R10" s="116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3">
        <f t="shared" ref="AJ10:AJ39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3">
        <v>3</v>
      </c>
      <c r="B11" s="107" t="s">
        <v>257</v>
      </c>
      <c r="C11" s="108" t="s">
        <v>258</v>
      </c>
      <c r="D11" s="109" t="s">
        <v>13</v>
      </c>
      <c r="E11" s="152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73"/>
      <c r="Q11" s="146"/>
      <c r="R11" s="11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3">
        <v>4</v>
      </c>
      <c r="B12" s="107" t="s">
        <v>259</v>
      </c>
      <c r="C12" s="108" t="s">
        <v>106</v>
      </c>
      <c r="D12" s="109" t="s">
        <v>101</v>
      </c>
      <c r="E12" s="152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73"/>
      <c r="Q12" s="146"/>
      <c r="R12" s="11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3">
        <v>5</v>
      </c>
      <c r="B13" s="107" t="s">
        <v>260</v>
      </c>
      <c r="C13" s="108" t="s">
        <v>451</v>
      </c>
      <c r="D13" s="109" t="s">
        <v>54</v>
      </c>
      <c r="E13" s="46"/>
      <c r="F13" s="150"/>
      <c r="G13" s="150"/>
      <c r="H13" s="150"/>
      <c r="I13" s="150"/>
      <c r="J13" s="150"/>
      <c r="K13" s="150"/>
      <c r="L13" s="150"/>
      <c r="M13" s="150"/>
      <c r="N13" s="150"/>
      <c r="O13" s="116"/>
      <c r="P13" s="173"/>
      <c r="Q13" s="150"/>
      <c r="R13" s="116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3">
        <v>6</v>
      </c>
      <c r="B14" s="107" t="s">
        <v>261</v>
      </c>
      <c r="C14" s="108" t="s">
        <v>220</v>
      </c>
      <c r="D14" s="109" t="s">
        <v>139</v>
      </c>
      <c r="E14" s="152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73"/>
      <c r="Q14" s="146"/>
      <c r="R14" s="11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52" customFormat="1" ht="30" customHeight="1">
      <c r="A15" s="3">
        <v>7</v>
      </c>
      <c r="B15" s="107" t="s">
        <v>262</v>
      </c>
      <c r="C15" s="108" t="s">
        <v>263</v>
      </c>
      <c r="D15" s="109" t="s">
        <v>43</v>
      </c>
      <c r="E15" s="152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73"/>
      <c r="Q15" s="146"/>
      <c r="R15" s="11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55"/>
      <c r="AN15" s="55"/>
      <c r="AO15" s="55"/>
    </row>
    <row r="16" spans="1:41" s="52" customFormat="1" ht="30" customHeight="1">
      <c r="A16" s="3">
        <v>8</v>
      </c>
      <c r="B16" s="107" t="s">
        <v>264</v>
      </c>
      <c r="C16" s="108" t="s">
        <v>265</v>
      </c>
      <c r="D16" s="109" t="s">
        <v>43</v>
      </c>
      <c r="E16" s="152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73"/>
      <c r="Q16" s="146"/>
      <c r="R16" s="11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3">
        <v>9</v>
      </c>
      <c r="B17" s="107" t="s">
        <v>266</v>
      </c>
      <c r="C17" s="108" t="s">
        <v>267</v>
      </c>
      <c r="D17" s="109" t="s">
        <v>71</v>
      </c>
      <c r="E17" s="46"/>
      <c r="F17" s="150"/>
      <c r="G17" s="150"/>
      <c r="H17" s="150"/>
      <c r="I17" s="150"/>
      <c r="J17" s="150"/>
      <c r="K17" s="150"/>
      <c r="L17" s="150"/>
      <c r="M17" s="150"/>
      <c r="N17" s="150"/>
      <c r="O17" s="116"/>
      <c r="P17" s="173"/>
      <c r="Q17" s="150"/>
      <c r="R17" s="116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3">
        <v>10</v>
      </c>
      <c r="B18" s="107" t="s">
        <v>268</v>
      </c>
      <c r="C18" s="108" t="s">
        <v>77</v>
      </c>
      <c r="D18" s="109" t="s">
        <v>48</v>
      </c>
      <c r="E18" s="152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73"/>
      <c r="Q18" s="146"/>
      <c r="R18" s="11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52" customFormat="1" ht="30" customHeight="1">
      <c r="A19" s="3">
        <v>11</v>
      </c>
      <c r="B19" s="107" t="s">
        <v>312</v>
      </c>
      <c r="C19" s="108" t="s">
        <v>313</v>
      </c>
      <c r="D19" s="109" t="s">
        <v>47</v>
      </c>
      <c r="E19" s="152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73"/>
      <c r="Q19" s="146"/>
      <c r="R19" s="11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55"/>
      <c r="AN19" s="55"/>
      <c r="AO19" s="55"/>
    </row>
    <row r="20" spans="1:41" s="52" customFormat="1" ht="30" customHeight="1">
      <c r="A20" s="3">
        <v>12</v>
      </c>
      <c r="B20" s="107" t="s">
        <v>269</v>
      </c>
      <c r="C20" s="108" t="s">
        <v>270</v>
      </c>
      <c r="D20" s="109" t="s">
        <v>33</v>
      </c>
      <c r="E20" s="152"/>
      <c r="F20" s="146" t="s">
        <v>10</v>
      </c>
      <c r="G20" s="146"/>
      <c r="H20" s="146"/>
      <c r="I20" s="146"/>
      <c r="J20" s="146"/>
      <c r="K20" s="146"/>
      <c r="L20" s="146"/>
      <c r="M20" s="146"/>
      <c r="N20" s="146"/>
      <c r="O20" s="116"/>
      <c r="P20" s="173"/>
      <c r="Q20" s="146"/>
      <c r="R20" s="11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1</v>
      </c>
      <c r="AM20" s="55"/>
      <c r="AN20" s="55"/>
      <c r="AO20" s="55"/>
    </row>
    <row r="21" spans="1:41" s="52" customFormat="1" ht="30" customHeight="1">
      <c r="A21" s="3">
        <v>13</v>
      </c>
      <c r="B21" s="107" t="s">
        <v>315</v>
      </c>
      <c r="C21" s="108" t="s">
        <v>77</v>
      </c>
      <c r="D21" s="109" t="s">
        <v>16</v>
      </c>
      <c r="E21" s="152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73"/>
      <c r="Q21" s="144"/>
      <c r="R21" s="116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55"/>
      <c r="AN21" s="55"/>
      <c r="AO21" s="55"/>
    </row>
    <row r="22" spans="1:41" s="52" customFormat="1" ht="30" customHeight="1">
      <c r="A22" s="3">
        <v>14</v>
      </c>
      <c r="B22" s="107" t="s">
        <v>316</v>
      </c>
      <c r="C22" s="108" t="s">
        <v>317</v>
      </c>
      <c r="D22" s="109" t="s">
        <v>16</v>
      </c>
      <c r="E22" s="152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73"/>
      <c r="Q22" s="146"/>
      <c r="R22" s="11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184"/>
      <c r="AN22" s="185"/>
      <c r="AO22" s="55"/>
    </row>
    <row r="23" spans="1:41" s="52" customFormat="1" ht="30" customHeight="1">
      <c r="A23" s="3">
        <v>15</v>
      </c>
      <c r="B23" s="107" t="s">
        <v>318</v>
      </c>
      <c r="C23" s="108" t="s">
        <v>319</v>
      </c>
      <c r="D23" s="109" t="s">
        <v>36</v>
      </c>
      <c r="E23" s="152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73"/>
      <c r="Q23" s="146"/>
      <c r="R23" s="11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5"/>
      <c r="AN23" s="55"/>
      <c r="AO23" s="55"/>
    </row>
    <row r="24" spans="1:41" s="52" customFormat="1" ht="30" customHeight="1">
      <c r="A24" s="3">
        <v>16</v>
      </c>
      <c r="B24" s="107" t="s">
        <v>272</v>
      </c>
      <c r="C24" s="108" t="s">
        <v>152</v>
      </c>
      <c r="D24" s="109" t="s">
        <v>36</v>
      </c>
      <c r="E24" s="152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73"/>
      <c r="Q24" s="146"/>
      <c r="R24" s="11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5"/>
      <c r="AN24" s="55"/>
      <c r="AO24" s="55"/>
    </row>
    <row r="25" spans="1:41" s="52" customFormat="1" ht="30" customHeight="1">
      <c r="A25" s="3">
        <v>17</v>
      </c>
      <c r="B25" s="107" t="s">
        <v>320</v>
      </c>
      <c r="C25" s="108" t="s">
        <v>115</v>
      </c>
      <c r="D25" s="109" t="s">
        <v>102</v>
      </c>
      <c r="E25" s="152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73"/>
      <c r="Q25" s="146"/>
      <c r="R25" s="11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55"/>
      <c r="AN25" s="55"/>
      <c r="AO25" s="55"/>
    </row>
    <row r="26" spans="1:41" s="52" customFormat="1" ht="30" customHeight="1">
      <c r="A26" s="3">
        <v>18</v>
      </c>
      <c r="B26" s="107" t="s">
        <v>273</v>
      </c>
      <c r="C26" s="108" t="s">
        <v>274</v>
      </c>
      <c r="D26" s="109" t="s">
        <v>37</v>
      </c>
      <c r="E26" s="152"/>
      <c r="F26" s="146" t="s">
        <v>9</v>
      </c>
      <c r="G26" s="146"/>
      <c r="H26" s="146"/>
      <c r="I26" s="146"/>
      <c r="J26" s="146"/>
      <c r="K26" s="146"/>
      <c r="L26" s="146"/>
      <c r="M26" s="146"/>
      <c r="N26" s="146"/>
      <c r="O26" s="116"/>
      <c r="P26" s="173"/>
      <c r="Q26" s="146"/>
      <c r="R26" s="11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1</v>
      </c>
      <c r="AL26" s="3">
        <f t="shared" si="1"/>
        <v>0</v>
      </c>
      <c r="AM26" s="55"/>
      <c r="AN26" s="55"/>
      <c r="AO26" s="55"/>
    </row>
    <row r="27" spans="1:41" s="52" customFormat="1" ht="30" customHeight="1">
      <c r="A27" s="3">
        <v>19</v>
      </c>
      <c r="B27" s="107" t="s">
        <v>275</v>
      </c>
      <c r="C27" s="108" t="s">
        <v>276</v>
      </c>
      <c r="D27" s="109" t="s">
        <v>37</v>
      </c>
      <c r="E27" s="152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73"/>
      <c r="Q27" s="146"/>
      <c r="R27" s="11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55"/>
      <c r="AN27" s="55"/>
      <c r="AO27" s="55"/>
    </row>
    <row r="28" spans="1:41" s="52" customFormat="1" ht="30" customHeight="1">
      <c r="A28" s="3">
        <v>20</v>
      </c>
      <c r="B28" s="107" t="s">
        <v>277</v>
      </c>
      <c r="C28" s="108" t="s">
        <v>278</v>
      </c>
      <c r="D28" s="109" t="s">
        <v>58</v>
      </c>
      <c r="E28" s="152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73"/>
      <c r="Q28" s="146"/>
      <c r="R28" s="11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5"/>
      <c r="AN28" s="55"/>
      <c r="AO28" s="55"/>
    </row>
    <row r="29" spans="1:41" s="52" customFormat="1" ht="30" customHeight="1">
      <c r="A29" s="3">
        <v>21</v>
      </c>
      <c r="B29" s="107" t="s">
        <v>279</v>
      </c>
      <c r="C29" s="108" t="s">
        <v>280</v>
      </c>
      <c r="D29" s="109" t="s">
        <v>281</v>
      </c>
      <c r="E29" s="152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73"/>
      <c r="Q29" s="146"/>
      <c r="R29" s="11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5"/>
      <c r="AN29" s="55"/>
      <c r="AO29" s="55"/>
    </row>
    <row r="30" spans="1:41" s="52" customFormat="1" ht="30" customHeight="1">
      <c r="A30" s="3">
        <v>22</v>
      </c>
      <c r="B30" s="107" t="s">
        <v>282</v>
      </c>
      <c r="C30" s="108" t="s">
        <v>283</v>
      </c>
      <c r="D30" s="109" t="s">
        <v>284</v>
      </c>
      <c r="E30" s="152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73"/>
      <c r="Q30" s="146"/>
      <c r="R30" s="11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55"/>
      <c r="AN30" s="55"/>
      <c r="AO30" s="55"/>
    </row>
    <row r="31" spans="1:41" s="52" customFormat="1" ht="30" customHeight="1">
      <c r="A31" s="3">
        <v>23</v>
      </c>
      <c r="B31" s="107" t="s">
        <v>321</v>
      </c>
      <c r="C31" s="108" t="s">
        <v>322</v>
      </c>
      <c r="D31" s="109" t="s">
        <v>110</v>
      </c>
      <c r="E31" s="152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73"/>
      <c r="Q31" s="146"/>
      <c r="R31" s="11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5"/>
      <c r="AN31" s="55"/>
      <c r="AO31" s="55"/>
    </row>
    <row r="32" spans="1:41" s="52" customFormat="1" ht="30" customHeight="1">
      <c r="A32" s="3">
        <v>24</v>
      </c>
      <c r="B32" s="107" t="s">
        <v>285</v>
      </c>
      <c r="C32" s="108" t="s">
        <v>77</v>
      </c>
      <c r="D32" s="109" t="s">
        <v>79</v>
      </c>
      <c r="E32" s="152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73"/>
      <c r="Q32" s="146"/>
      <c r="R32" s="11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5"/>
      <c r="AN32" s="55"/>
      <c r="AO32" s="55"/>
    </row>
    <row r="33" spans="1:44" s="52" customFormat="1" ht="30" customHeight="1">
      <c r="A33" s="3">
        <v>25</v>
      </c>
      <c r="B33" s="107" t="s">
        <v>286</v>
      </c>
      <c r="C33" s="108" t="s">
        <v>77</v>
      </c>
      <c r="D33" s="109" t="s">
        <v>79</v>
      </c>
      <c r="E33" s="9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73"/>
      <c r="Q33" s="146"/>
      <c r="R33" s="11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5"/>
      <c r="AN33" s="55"/>
      <c r="AO33" s="55"/>
    </row>
    <row r="34" spans="1:44" s="52" customFormat="1" ht="30" customHeight="1">
      <c r="A34" s="3">
        <v>26</v>
      </c>
      <c r="B34" s="107" t="s">
        <v>323</v>
      </c>
      <c r="C34" s="108" t="s">
        <v>31</v>
      </c>
      <c r="D34" s="109" t="s">
        <v>65</v>
      </c>
      <c r="E34" s="9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73"/>
      <c r="Q34" s="146"/>
      <c r="R34" s="11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5"/>
      <c r="AN34" s="55"/>
      <c r="AO34" s="55"/>
    </row>
    <row r="35" spans="1:44" s="52" customFormat="1" ht="30" customHeight="1">
      <c r="A35" s="3">
        <v>27</v>
      </c>
      <c r="B35" s="107" t="s">
        <v>287</v>
      </c>
      <c r="C35" s="108" t="s">
        <v>288</v>
      </c>
      <c r="D35" s="109" t="s">
        <v>65</v>
      </c>
      <c r="E35" s="9"/>
      <c r="F35" s="146" t="s">
        <v>9</v>
      </c>
      <c r="G35" s="146"/>
      <c r="H35" s="146"/>
      <c r="I35" s="146"/>
      <c r="J35" s="146"/>
      <c r="K35" s="146"/>
      <c r="L35" s="146"/>
      <c r="M35" s="146"/>
      <c r="N35" s="146"/>
      <c r="O35" s="116"/>
      <c r="P35" s="173"/>
      <c r="Q35" s="146"/>
      <c r="R35" s="11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1</v>
      </c>
      <c r="AL35" s="3">
        <f t="shared" si="1"/>
        <v>0</v>
      </c>
      <c r="AM35" s="55"/>
      <c r="AN35" s="55"/>
      <c r="AO35" s="55"/>
    </row>
    <row r="36" spans="1:44" s="52" customFormat="1" ht="30" customHeight="1">
      <c r="A36" s="3">
        <v>28</v>
      </c>
      <c r="B36" s="107" t="s">
        <v>289</v>
      </c>
      <c r="C36" s="108" t="s">
        <v>290</v>
      </c>
      <c r="D36" s="109" t="s">
        <v>40</v>
      </c>
      <c r="E36" s="9"/>
      <c r="F36" s="146"/>
      <c r="G36" s="146"/>
      <c r="H36" s="146"/>
      <c r="I36" s="146"/>
      <c r="J36" s="146"/>
      <c r="K36" s="146"/>
      <c r="L36" s="146"/>
      <c r="M36" s="146"/>
      <c r="N36" s="146"/>
      <c r="O36" s="116"/>
      <c r="P36" s="173"/>
      <c r="Q36" s="146"/>
      <c r="R36" s="11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55"/>
      <c r="AN36" s="55"/>
      <c r="AO36" s="55"/>
    </row>
    <row r="37" spans="1:44" s="52" customFormat="1" ht="30" customHeight="1">
      <c r="A37" s="3">
        <v>29</v>
      </c>
      <c r="B37" s="107" t="s">
        <v>291</v>
      </c>
      <c r="C37" s="108" t="s">
        <v>116</v>
      </c>
      <c r="D37" s="109" t="s">
        <v>86</v>
      </c>
      <c r="E37" s="9"/>
      <c r="F37" s="146"/>
      <c r="G37" s="146"/>
      <c r="H37" s="146"/>
      <c r="I37" s="146"/>
      <c r="J37" s="146"/>
      <c r="K37" s="146"/>
      <c r="L37" s="146"/>
      <c r="M37" s="146"/>
      <c r="N37" s="146"/>
      <c r="O37" s="116"/>
      <c r="P37" s="173"/>
      <c r="Q37" s="146"/>
      <c r="R37" s="11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>
        <f t="shared" si="2"/>
        <v>0</v>
      </c>
      <c r="AK37" s="3">
        <f t="shared" si="0"/>
        <v>0</v>
      </c>
      <c r="AL37" s="3">
        <f t="shared" si="1"/>
        <v>0</v>
      </c>
      <c r="AM37" s="55"/>
      <c r="AN37" s="55"/>
      <c r="AO37" s="55"/>
    </row>
    <row r="38" spans="1:44" s="52" customFormat="1" ht="30" customHeight="1">
      <c r="A38" s="3">
        <v>30</v>
      </c>
      <c r="B38" s="107" t="s">
        <v>292</v>
      </c>
      <c r="C38" s="108" t="s">
        <v>39</v>
      </c>
      <c r="D38" s="109" t="s">
        <v>223</v>
      </c>
      <c r="E38" s="9"/>
      <c r="F38" s="146"/>
      <c r="G38" s="146"/>
      <c r="H38" s="146"/>
      <c r="I38" s="146"/>
      <c r="J38" s="146"/>
      <c r="K38" s="146"/>
      <c r="L38" s="146"/>
      <c r="M38" s="146"/>
      <c r="N38" s="146"/>
      <c r="O38" s="116"/>
      <c r="P38" s="173"/>
      <c r="Q38" s="146"/>
      <c r="R38" s="11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3">
        <f t="shared" si="2"/>
        <v>0</v>
      </c>
      <c r="AK38" s="3">
        <f t="shared" si="0"/>
        <v>0</v>
      </c>
      <c r="AL38" s="3">
        <f t="shared" si="1"/>
        <v>0</v>
      </c>
      <c r="AM38" s="55"/>
      <c r="AN38" s="55"/>
      <c r="AO38" s="55"/>
    </row>
    <row r="39" spans="1:44" s="52" customFormat="1" ht="30" customHeight="1">
      <c r="A39" s="3">
        <v>31</v>
      </c>
      <c r="B39" s="107"/>
      <c r="C39" s="108"/>
      <c r="D39" s="10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5"/>
      <c r="AN39" s="55"/>
      <c r="AO39" s="55"/>
    </row>
    <row r="40" spans="1:44" s="52" customFormat="1" ht="48" customHeight="1">
      <c r="A40" s="198" t="s">
        <v>17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3">
        <f>SUM(AJ9:AJ39)</f>
        <v>0</v>
      </c>
      <c r="AK40" s="3">
        <f>SUM(AK9:AK39)</f>
        <v>2</v>
      </c>
      <c r="AL40" s="3">
        <f>SUM(AL9:AL39)</f>
        <v>1</v>
      </c>
      <c r="AM40" s="55"/>
      <c r="AN40" s="29"/>
      <c r="AO40" s="29"/>
      <c r="AP40" s="49"/>
      <c r="AQ40" s="49"/>
      <c r="AR40" s="49"/>
    </row>
    <row r="41" spans="1:44" s="52" customFormat="1" ht="30" customHeight="1">
      <c r="A41" s="13"/>
      <c r="B41" s="13"/>
      <c r="C41" s="14"/>
      <c r="D41" s="14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55"/>
      <c r="AN41" s="55"/>
      <c r="AO41" s="55"/>
    </row>
    <row r="42" spans="1:44" s="52" customFormat="1" ht="41.25" customHeight="1">
      <c r="A42" s="199" t="s">
        <v>18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200"/>
      <c r="AJ42" s="46" t="s">
        <v>19</v>
      </c>
      <c r="AK42" s="46" t="s">
        <v>20</v>
      </c>
      <c r="AL42" s="46" t="s">
        <v>21</v>
      </c>
      <c r="AM42" s="56" t="s">
        <v>22</v>
      </c>
      <c r="AN42" s="56" t="s">
        <v>23</v>
      </c>
      <c r="AO42" s="56" t="s">
        <v>24</v>
      </c>
    </row>
    <row r="43" spans="1:44" s="52" customFormat="1" ht="30" customHeight="1">
      <c r="A43" s="3" t="s">
        <v>5</v>
      </c>
      <c r="B43" s="48"/>
      <c r="C43" s="181" t="s">
        <v>7</v>
      </c>
      <c r="D43" s="182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25</v>
      </c>
      <c r="AK43" s="33" t="s">
        <v>26</v>
      </c>
      <c r="AL43" s="33" t="s">
        <v>27</v>
      </c>
      <c r="AM43" s="33" t="s">
        <v>28</v>
      </c>
      <c r="AN43" s="57" t="s">
        <v>29</v>
      </c>
      <c r="AO43" s="57" t="s">
        <v>30</v>
      </c>
    </row>
    <row r="44" spans="1:44" s="52" customFormat="1" ht="30" customHeight="1">
      <c r="A44" s="3">
        <v>1</v>
      </c>
      <c r="B44" s="107" t="s">
        <v>255</v>
      </c>
      <c r="C44" s="108" t="s">
        <v>34</v>
      </c>
      <c r="D44" s="109" t="s">
        <v>89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184"/>
      <c r="AQ44" s="185"/>
    </row>
    <row r="45" spans="1:44" s="52" customFormat="1" ht="30" customHeight="1">
      <c r="A45" s="3">
        <v>2</v>
      </c>
      <c r="B45" s="107" t="s">
        <v>256</v>
      </c>
      <c r="C45" s="108" t="s">
        <v>111</v>
      </c>
      <c r="D45" s="109" t="s">
        <v>75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55"/>
      <c r="AQ45" s="55"/>
    </row>
    <row r="46" spans="1:44" s="52" customFormat="1" ht="30" customHeight="1">
      <c r="A46" s="3">
        <v>3</v>
      </c>
      <c r="B46" s="107" t="s">
        <v>257</v>
      </c>
      <c r="C46" s="108" t="s">
        <v>258</v>
      </c>
      <c r="D46" s="109" t="s">
        <v>13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3">
        <v>4</v>
      </c>
      <c r="B47" s="107" t="s">
        <v>259</v>
      </c>
      <c r="C47" s="108" t="s">
        <v>106</v>
      </c>
      <c r="D47" s="109" t="s">
        <v>101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3">
        <v>5</v>
      </c>
      <c r="B48" s="107" t="s">
        <v>260</v>
      </c>
      <c r="C48" s="108" t="s">
        <v>451</v>
      </c>
      <c r="D48" s="109" t="s">
        <v>54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3">
        <v>6</v>
      </c>
      <c r="B49" s="107" t="s">
        <v>261</v>
      </c>
      <c r="C49" s="108" t="s">
        <v>220</v>
      </c>
      <c r="D49" s="109" t="s">
        <v>139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3">
        <v>7</v>
      </c>
      <c r="B50" s="107" t="s">
        <v>262</v>
      </c>
      <c r="C50" s="108" t="s">
        <v>263</v>
      </c>
      <c r="D50" s="109" t="s">
        <v>43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3">
        <v>8</v>
      </c>
      <c r="B51" s="107" t="s">
        <v>264</v>
      </c>
      <c r="C51" s="108" t="s">
        <v>265</v>
      </c>
      <c r="D51" s="109" t="s">
        <v>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3">
        <v>9</v>
      </c>
      <c r="B52" s="107" t="s">
        <v>266</v>
      </c>
      <c r="C52" s="108" t="s">
        <v>267</v>
      </c>
      <c r="D52" s="109" t="s">
        <v>71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3">
        <v>10</v>
      </c>
      <c r="B53" s="107" t="s">
        <v>268</v>
      </c>
      <c r="C53" s="108" t="s">
        <v>77</v>
      </c>
      <c r="D53" s="109" t="s">
        <v>48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11</v>
      </c>
      <c r="B54" s="107" t="s">
        <v>312</v>
      </c>
      <c r="C54" s="108" t="s">
        <v>313</v>
      </c>
      <c r="D54" s="109" t="s">
        <v>47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5"/>
      <c r="AQ54" s="55"/>
    </row>
    <row r="55" spans="1:43" s="52" customFormat="1" ht="30" customHeight="1">
      <c r="A55" s="3">
        <v>12</v>
      </c>
      <c r="B55" s="107" t="s">
        <v>269</v>
      </c>
      <c r="C55" s="108" t="s">
        <v>270</v>
      </c>
      <c r="D55" s="109" t="s">
        <v>33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5"/>
      <c r="AQ55" s="55"/>
    </row>
    <row r="56" spans="1:43" s="52" customFormat="1" ht="30" customHeight="1">
      <c r="A56" s="3">
        <v>13</v>
      </c>
      <c r="B56" s="107" t="s">
        <v>315</v>
      </c>
      <c r="C56" s="108" t="s">
        <v>77</v>
      </c>
      <c r="D56" s="109" t="s">
        <v>16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5"/>
      <c r="AQ56" s="55"/>
    </row>
    <row r="57" spans="1:43" s="52" customFormat="1" ht="30" customHeight="1">
      <c r="A57" s="3">
        <v>14</v>
      </c>
      <c r="B57" s="107" t="s">
        <v>316</v>
      </c>
      <c r="C57" s="108" t="s">
        <v>317</v>
      </c>
      <c r="D57" s="109" t="s">
        <v>16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84"/>
      <c r="AQ57" s="185"/>
    </row>
    <row r="58" spans="1:43" s="52" customFormat="1" ht="30" customHeight="1">
      <c r="A58" s="3">
        <v>15</v>
      </c>
      <c r="B58" s="107" t="s">
        <v>318</v>
      </c>
      <c r="C58" s="108" t="s">
        <v>319</v>
      </c>
      <c r="D58" s="109" t="s">
        <v>36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16</v>
      </c>
      <c r="B59" s="107" t="s">
        <v>272</v>
      </c>
      <c r="C59" s="108" t="s">
        <v>152</v>
      </c>
      <c r="D59" s="109" t="s">
        <v>36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17</v>
      </c>
      <c r="B60" s="107" t="s">
        <v>320</v>
      </c>
      <c r="C60" s="108" t="s">
        <v>115</v>
      </c>
      <c r="D60" s="109" t="s">
        <v>102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18</v>
      </c>
      <c r="B61" s="107" t="s">
        <v>273</v>
      </c>
      <c r="C61" s="108" t="s">
        <v>274</v>
      </c>
      <c r="D61" s="109" t="s">
        <v>37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19</v>
      </c>
      <c r="B62" s="107" t="s">
        <v>275</v>
      </c>
      <c r="C62" s="108" t="s">
        <v>276</v>
      </c>
      <c r="D62" s="109" t="s">
        <v>37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20</v>
      </c>
      <c r="B63" s="107" t="s">
        <v>277</v>
      </c>
      <c r="C63" s="108" t="s">
        <v>278</v>
      </c>
      <c r="D63" s="109" t="s">
        <v>58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21</v>
      </c>
      <c r="B64" s="107" t="s">
        <v>279</v>
      </c>
      <c r="C64" s="108" t="s">
        <v>280</v>
      </c>
      <c r="D64" s="109" t="s">
        <v>281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22</v>
      </c>
      <c r="B65" s="107" t="s">
        <v>282</v>
      </c>
      <c r="C65" s="108" t="s">
        <v>283</v>
      </c>
      <c r="D65" s="109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23</v>
      </c>
      <c r="B66" s="107" t="s">
        <v>321</v>
      </c>
      <c r="C66" s="108" t="s">
        <v>322</v>
      </c>
      <c r="D66" s="109" t="s">
        <v>110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24</v>
      </c>
      <c r="B67" s="107" t="s">
        <v>285</v>
      </c>
      <c r="C67" s="108" t="s">
        <v>77</v>
      </c>
      <c r="D67" s="109" t="s">
        <v>79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25</v>
      </c>
      <c r="B68" s="107" t="s">
        <v>286</v>
      </c>
      <c r="C68" s="108" t="s">
        <v>77</v>
      </c>
      <c r="D68" s="109" t="s">
        <v>79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26</v>
      </c>
      <c r="B69" s="107" t="s">
        <v>323</v>
      </c>
      <c r="C69" s="108" t="s">
        <v>31</v>
      </c>
      <c r="D69" s="109" t="s">
        <v>65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27</v>
      </c>
      <c r="B70" s="107" t="s">
        <v>287</v>
      </c>
      <c r="C70" s="108" t="s">
        <v>288</v>
      </c>
      <c r="D70" s="109" t="s">
        <v>65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28</v>
      </c>
      <c r="B71" s="107" t="s">
        <v>289</v>
      </c>
      <c r="C71" s="108" t="s">
        <v>290</v>
      </c>
      <c r="D71" s="109" t="s">
        <v>40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29</v>
      </c>
      <c r="B72" s="107" t="s">
        <v>291</v>
      </c>
      <c r="C72" s="108" t="s">
        <v>116</v>
      </c>
      <c r="D72" s="109" t="s">
        <v>86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3">
        <v>30</v>
      </c>
      <c r="B73" s="107" t="s">
        <v>292</v>
      </c>
      <c r="C73" s="108" t="s">
        <v>39</v>
      </c>
      <c r="D73" s="109" t="s">
        <v>223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3">
        <v>31</v>
      </c>
      <c r="B74" s="107"/>
      <c r="C74" s="108"/>
      <c r="D74" s="109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" customHeight="1">
      <c r="A75" s="3">
        <v>32</v>
      </c>
      <c r="B75" s="48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3">
        <v>33</v>
      </c>
      <c r="B76" s="48"/>
      <c r="C76" s="11"/>
      <c r="D76" s="12"/>
      <c r="E76" s="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2" customFormat="1" ht="30.75" customHeight="1">
      <c r="A77" s="3">
        <v>34</v>
      </c>
      <c r="B77" s="48"/>
      <c r="C77" s="11"/>
      <c r="D77" s="12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198" t="s">
        <v>17</v>
      </c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9"/>
      <c r="B79" s="29"/>
      <c r="C79" s="186"/>
      <c r="D79" s="186"/>
      <c r="H79" s="58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47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47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186"/>
      <c r="D82" s="186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186"/>
      <c r="D83" s="186"/>
      <c r="E83" s="186"/>
      <c r="F83" s="186"/>
      <c r="G83" s="186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3:38" ht="15.75" customHeight="1">
      <c r="C84" s="186"/>
      <c r="D84" s="186"/>
      <c r="E84" s="186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3:38" ht="15.75" customHeight="1">
      <c r="C85" s="186"/>
      <c r="D85" s="186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</sheetData>
  <mergeCells count="20">
    <mergeCell ref="AP44:AQ44"/>
    <mergeCell ref="AP57:AQ57"/>
    <mergeCell ref="A78:AI78"/>
    <mergeCell ref="C79:D79"/>
    <mergeCell ref="C82:D82"/>
    <mergeCell ref="AM22:AN22"/>
    <mergeCell ref="A40:AI40"/>
    <mergeCell ref="A42:AI42"/>
    <mergeCell ref="C84:E84"/>
    <mergeCell ref="C85:D85"/>
    <mergeCell ref="C83:G83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topLeftCell="A13" zoomScale="55" zoomScaleNormal="55" workbookViewId="0">
      <selection activeCell="H26" sqref="H26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79" t="s">
        <v>1</v>
      </c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</row>
    <row r="2" spans="1:41" ht="22.5" customHeight="1">
      <c r="A2" s="179" t="s">
        <v>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 t="s">
        <v>3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179" t="s">
        <v>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180" t="s">
        <v>325</v>
      </c>
      <c r="AG6" s="180"/>
      <c r="AH6" s="180"/>
      <c r="AI6" s="180"/>
      <c r="AJ6" s="180"/>
      <c r="AK6" s="180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326</v>
      </c>
      <c r="C9" s="108" t="s">
        <v>327</v>
      </c>
      <c r="D9" s="109" t="s">
        <v>100</v>
      </c>
      <c r="E9" s="144"/>
      <c r="F9" s="146"/>
      <c r="G9" s="146"/>
      <c r="H9" s="116"/>
      <c r="I9" s="146"/>
      <c r="J9" s="146"/>
      <c r="K9" s="146"/>
      <c r="L9" s="146"/>
      <c r="M9" s="146"/>
      <c r="N9" s="146"/>
      <c r="O9" s="11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1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328</v>
      </c>
      <c r="C10" s="108" t="s">
        <v>329</v>
      </c>
      <c r="D10" s="109" t="s">
        <v>68</v>
      </c>
      <c r="E10" s="144"/>
      <c r="F10" s="146"/>
      <c r="G10" s="146"/>
      <c r="H10" s="116"/>
      <c r="I10" s="146"/>
      <c r="J10" s="146"/>
      <c r="K10" s="146"/>
      <c r="L10" s="146"/>
      <c r="M10" s="146"/>
      <c r="N10" s="146"/>
      <c r="O10" s="11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16"/>
      <c r="AF10" s="146"/>
      <c r="AG10" s="146"/>
      <c r="AH10" s="146"/>
      <c r="AI10" s="146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3">
        <v>3</v>
      </c>
      <c r="B11" s="107" t="s">
        <v>330</v>
      </c>
      <c r="C11" s="108" t="s">
        <v>331</v>
      </c>
      <c r="D11" s="109" t="s">
        <v>51</v>
      </c>
      <c r="E11" s="144"/>
      <c r="F11" s="146"/>
      <c r="G11" s="146"/>
      <c r="H11" s="116"/>
      <c r="I11" s="146"/>
      <c r="J11" s="146"/>
      <c r="K11" s="146"/>
      <c r="L11" s="146"/>
      <c r="M11" s="146"/>
      <c r="N11" s="146"/>
      <c r="O11" s="11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1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3">
        <v>4</v>
      </c>
      <c r="B12" s="112" t="s">
        <v>401</v>
      </c>
      <c r="C12" s="113" t="s">
        <v>402</v>
      </c>
      <c r="D12" s="114" t="s">
        <v>69</v>
      </c>
      <c r="E12" s="144"/>
      <c r="F12" s="146"/>
      <c r="G12" s="146"/>
      <c r="H12" s="116"/>
      <c r="I12" s="146"/>
      <c r="J12" s="146"/>
      <c r="K12" s="146"/>
      <c r="L12" s="146"/>
      <c r="M12" s="146"/>
      <c r="N12" s="146"/>
      <c r="O12" s="11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1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3">
        <v>5</v>
      </c>
      <c r="B13" s="107" t="s">
        <v>332</v>
      </c>
      <c r="C13" s="108" t="s">
        <v>66</v>
      </c>
      <c r="D13" s="109" t="s">
        <v>69</v>
      </c>
      <c r="E13" s="144"/>
      <c r="F13" s="146" t="s">
        <v>10</v>
      </c>
      <c r="G13" s="146"/>
      <c r="H13" s="116"/>
      <c r="I13" s="146"/>
      <c r="J13" s="146"/>
      <c r="K13" s="146"/>
      <c r="L13" s="146"/>
      <c r="M13" s="146"/>
      <c r="N13" s="146"/>
      <c r="O13" s="11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1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1</v>
      </c>
      <c r="AM13" s="55"/>
      <c r="AN13" s="55"/>
      <c r="AO13" s="55"/>
    </row>
    <row r="14" spans="1:41" s="52" customFormat="1" ht="30" customHeight="1">
      <c r="A14" s="3">
        <v>6</v>
      </c>
      <c r="B14" s="112" t="s">
        <v>403</v>
      </c>
      <c r="C14" s="113" t="s">
        <v>404</v>
      </c>
      <c r="D14" s="114" t="s">
        <v>112</v>
      </c>
      <c r="E14" s="144"/>
      <c r="F14" s="146"/>
      <c r="G14" s="146"/>
      <c r="H14" s="116"/>
      <c r="I14" s="146"/>
      <c r="J14" s="146"/>
      <c r="K14" s="146"/>
      <c r="L14" s="146"/>
      <c r="M14" s="146"/>
      <c r="N14" s="146"/>
      <c r="O14" s="11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1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52" customFormat="1" ht="30" customHeight="1">
      <c r="A15" s="3">
        <v>7</v>
      </c>
      <c r="B15" s="107" t="s">
        <v>333</v>
      </c>
      <c r="C15" s="108" t="s">
        <v>421</v>
      </c>
      <c r="D15" s="109" t="s">
        <v>173</v>
      </c>
      <c r="E15" s="144"/>
      <c r="F15" s="146" t="s">
        <v>9</v>
      </c>
      <c r="G15" s="146"/>
      <c r="H15" s="116"/>
      <c r="I15" s="146"/>
      <c r="J15" s="146"/>
      <c r="K15" s="146"/>
      <c r="L15" s="146"/>
      <c r="M15" s="146"/>
      <c r="N15" s="146"/>
      <c r="O15" s="11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16"/>
      <c r="AF15" s="146"/>
      <c r="AG15" s="146"/>
      <c r="AH15" s="146"/>
      <c r="AI15" s="146"/>
      <c r="AJ15" s="3">
        <f t="shared" si="2"/>
        <v>0</v>
      </c>
      <c r="AK15" s="3">
        <f t="shared" si="0"/>
        <v>1</v>
      </c>
      <c r="AL15" s="3">
        <f t="shared" si="1"/>
        <v>0</v>
      </c>
      <c r="AM15" s="55"/>
      <c r="AN15" s="55"/>
      <c r="AO15" s="55"/>
    </row>
    <row r="16" spans="1:41" s="52" customFormat="1" ht="30" customHeight="1">
      <c r="A16" s="33">
        <v>8</v>
      </c>
      <c r="B16" s="112" t="s">
        <v>334</v>
      </c>
      <c r="C16" s="113" t="s">
        <v>73</v>
      </c>
      <c r="D16" s="114" t="s">
        <v>101</v>
      </c>
      <c r="E16" s="144"/>
      <c r="F16" s="146" t="s">
        <v>8</v>
      </c>
      <c r="G16" s="146"/>
      <c r="H16" s="116"/>
      <c r="I16" s="146"/>
      <c r="J16" s="146"/>
      <c r="K16" s="146"/>
      <c r="L16" s="146"/>
      <c r="M16" s="146"/>
      <c r="N16" s="146"/>
      <c r="O16" s="11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16"/>
      <c r="AF16" s="146"/>
      <c r="AG16" s="146"/>
      <c r="AH16" s="146"/>
      <c r="AI16" s="146"/>
      <c r="AJ16" s="3">
        <f t="shared" si="2"/>
        <v>1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3">
        <v>9</v>
      </c>
      <c r="B17" s="107" t="s">
        <v>335</v>
      </c>
      <c r="C17" s="108" t="s">
        <v>336</v>
      </c>
      <c r="D17" s="109" t="s">
        <v>32</v>
      </c>
      <c r="E17" s="144"/>
      <c r="F17" s="146"/>
      <c r="G17" s="146"/>
      <c r="H17" s="116"/>
      <c r="I17" s="146"/>
      <c r="J17" s="146"/>
      <c r="K17" s="146"/>
      <c r="L17" s="146"/>
      <c r="M17" s="146"/>
      <c r="N17" s="146"/>
      <c r="O17" s="11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1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3">
        <v>10</v>
      </c>
      <c r="B18" s="107" t="s">
        <v>405</v>
      </c>
      <c r="C18" s="108" t="s">
        <v>452</v>
      </c>
      <c r="D18" s="109" t="s">
        <v>70</v>
      </c>
      <c r="E18" s="144"/>
      <c r="F18" s="146"/>
      <c r="G18" s="146"/>
      <c r="H18" s="116"/>
      <c r="I18" s="146"/>
      <c r="J18" s="146"/>
      <c r="K18" s="146"/>
      <c r="L18" s="146"/>
      <c r="M18" s="146"/>
      <c r="N18" s="146"/>
      <c r="O18" s="11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1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52" customFormat="1" ht="30" customHeight="1">
      <c r="A19" s="3">
        <v>11</v>
      </c>
      <c r="B19" s="112" t="s">
        <v>337</v>
      </c>
      <c r="C19" s="113" t="s">
        <v>114</v>
      </c>
      <c r="D19" s="114" t="s">
        <v>76</v>
      </c>
      <c r="E19" s="144"/>
      <c r="F19" s="146"/>
      <c r="G19" s="146"/>
      <c r="H19" s="116"/>
      <c r="I19" s="146"/>
      <c r="J19" s="146"/>
      <c r="K19" s="146"/>
      <c r="L19" s="146"/>
      <c r="M19" s="146"/>
      <c r="N19" s="146"/>
      <c r="O19" s="11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1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55"/>
      <c r="AN19" s="55"/>
      <c r="AO19" s="55"/>
    </row>
    <row r="20" spans="1:41" s="52" customFormat="1" ht="30" customHeight="1">
      <c r="A20" s="3">
        <v>12</v>
      </c>
      <c r="B20" s="107" t="s">
        <v>406</v>
      </c>
      <c r="C20" s="108" t="s">
        <v>96</v>
      </c>
      <c r="D20" s="109" t="s">
        <v>14</v>
      </c>
      <c r="E20" s="144"/>
      <c r="F20" s="146"/>
      <c r="G20" s="146"/>
      <c r="H20" s="116"/>
      <c r="I20" s="146"/>
      <c r="J20" s="146"/>
      <c r="K20" s="146"/>
      <c r="L20" s="146"/>
      <c r="M20" s="146"/>
      <c r="N20" s="146"/>
      <c r="O20" s="11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1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55"/>
      <c r="AN20" s="55"/>
      <c r="AO20" s="55"/>
    </row>
    <row r="21" spans="1:41" s="52" customFormat="1" ht="30" customHeight="1">
      <c r="A21" s="3">
        <v>13</v>
      </c>
      <c r="B21" s="112" t="s">
        <v>338</v>
      </c>
      <c r="C21" s="113" t="s">
        <v>339</v>
      </c>
      <c r="D21" s="114" t="s">
        <v>14</v>
      </c>
      <c r="E21" s="144"/>
      <c r="F21" s="144"/>
      <c r="G21" s="144"/>
      <c r="H21" s="116"/>
      <c r="I21" s="144"/>
      <c r="J21" s="144"/>
      <c r="K21" s="144"/>
      <c r="L21" s="144"/>
      <c r="M21" s="144"/>
      <c r="N21" s="144"/>
      <c r="O21" s="116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16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55"/>
      <c r="AN21" s="55"/>
      <c r="AO21" s="55"/>
    </row>
    <row r="22" spans="1:41" s="52" customFormat="1" ht="30" customHeight="1">
      <c r="A22" s="3">
        <v>14</v>
      </c>
      <c r="B22" s="107" t="s">
        <v>407</v>
      </c>
      <c r="C22" s="108" t="s">
        <v>246</v>
      </c>
      <c r="D22" s="109" t="s">
        <v>46</v>
      </c>
      <c r="E22" s="144"/>
      <c r="F22" s="146"/>
      <c r="G22" s="146"/>
      <c r="H22" s="116"/>
      <c r="I22" s="146"/>
      <c r="J22" s="146"/>
      <c r="K22" s="146"/>
      <c r="L22" s="146"/>
      <c r="M22" s="146"/>
      <c r="N22" s="146"/>
      <c r="O22" s="11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1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184"/>
      <c r="AN22" s="185"/>
      <c r="AO22" s="55"/>
    </row>
    <row r="23" spans="1:41" s="52" customFormat="1" ht="30" customHeight="1">
      <c r="A23" s="3">
        <v>15</v>
      </c>
      <c r="B23" s="112" t="s">
        <v>340</v>
      </c>
      <c r="C23" s="113" t="s">
        <v>341</v>
      </c>
      <c r="D23" s="114" t="s">
        <v>43</v>
      </c>
      <c r="E23" s="144"/>
      <c r="F23" s="146" t="s">
        <v>8</v>
      </c>
      <c r="G23" s="146"/>
      <c r="H23" s="116"/>
      <c r="I23" s="146"/>
      <c r="J23" s="146"/>
      <c r="K23" s="146"/>
      <c r="L23" s="146"/>
      <c r="M23" s="146"/>
      <c r="N23" s="146"/>
      <c r="O23" s="11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16"/>
      <c r="AF23" s="146"/>
      <c r="AG23" s="146"/>
      <c r="AH23" s="146"/>
      <c r="AI23" s="146"/>
      <c r="AJ23" s="3">
        <f t="shared" si="2"/>
        <v>1</v>
      </c>
      <c r="AK23" s="3">
        <f t="shared" si="0"/>
        <v>0</v>
      </c>
      <c r="AL23" s="3">
        <f t="shared" si="1"/>
        <v>0</v>
      </c>
      <c r="AM23" s="55"/>
      <c r="AN23" s="55"/>
      <c r="AO23" s="55"/>
    </row>
    <row r="24" spans="1:41" s="52" customFormat="1" ht="30" customHeight="1">
      <c r="A24" s="3">
        <v>16</v>
      </c>
      <c r="B24" s="107" t="s">
        <v>408</v>
      </c>
      <c r="C24" s="108" t="s">
        <v>409</v>
      </c>
      <c r="D24" s="109" t="s">
        <v>48</v>
      </c>
      <c r="E24" s="144"/>
      <c r="F24" s="146"/>
      <c r="G24" s="146"/>
      <c r="H24" s="116"/>
      <c r="I24" s="146"/>
      <c r="J24" s="146"/>
      <c r="K24" s="146"/>
      <c r="L24" s="146"/>
      <c r="M24" s="146"/>
      <c r="N24" s="146"/>
      <c r="O24" s="11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1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5"/>
      <c r="AN24" s="55"/>
      <c r="AO24" s="55"/>
    </row>
    <row r="25" spans="1:41" s="52" customFormat="1" ht="30" customHeight="1">
      <c r="A25" s="3">
        <v>17</v>
      </c>
      <c r="B25" s="112">
        <v>1710020019</v>
      </c>
      <c r="C25" s="113" t="s">
        <v>814</v>
      </c>
      <c r="D25" s="114" t="s">
        <v>48</v>
      </c>
      <c r="E25" s="144"/>
      <c r="F25" s="146" t="s">
        <v>8</v>
      </c>
      <c r="G25" s="146"/>
      <c r="H25" s="116"/>
      <c r="I25" s="146"/>
      <c r="J25" s="146"/>
      <c r="K25" s="146"/>
      <c r="L25" s="146"/>
      <c r="M25" s="146"/>
      <c r="N25" s="146"/>
      <c r="O25" s="11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16"/>
      <c r="AF25" s="146"/>
      <c r="AG25" s="146"/>
      <c r="AH25" s="146"/>
      <c r="AI25" s="146"/>
      <c r="AJ25" s="3">
        <f t="shared" si="2"/>
        <v>1</v>
      </c>
      <c r="AK25" s="3">
        <f t="shared" si="0"/>
        <v>0</v>
      </c>
      <c r="AL25" s="3">
        <f t="shared" si="1"/>
        <v>0</v>
      </c>
      <c r="AM25" s="55"/>
      <c r="AN25" s="55"/>
      <c r="AO25" s="55"/>
    </row>
    <row r="26" spans="1:41" s="52" customFormat="1" ht="30" customHeight="1">
      <c r="A26" s="33">
        <v>18</v>
      </c>
      <c r="B26" s="107" t="s">
        <v>426</v>
      </c>
      <c r="C26" s="108" t="s">
        <v>427</v>
      </c>
      <c r="D26" s="109" t="s">
        <v>56</v>
      </c>
      <c r="E26" s="144"/>
      <c r="F26" s="146" t="s">
        <v>8</v>
      </c>
      <c r="G26" s="146"/>
      <c r="H26" s="116" t="s">
        <v>8</v>
      </c>
      <c r="I26" s="146"/>
      <c r="J26" s="146"/>
      <c r="K26" s="146"/>
      <c r="L26" s="146"/>
      <c r="M26" s="146"/>
      <c r="N26" s="146"/>
      <c r="O26" s="11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16"/>
      <c r="AF26" s="146"/>
      <c r="AG26" s="146"/>
      <c r="AH26" s="146"/>
      <c r="AI26" s="146"/>
      <c r="AJ26" s="3">
        <f t="shared" si="2"/>
        <v>2</v>
      </c>
      <c r="AK26" s="3">
        <f t="shared" si="0"/>
        <v>0</v>
      </c>
      <c r="AL26" s="3">
        <f t="shared" si="1"/>
        <v>0</v>
      </c>
      <c r="AM26" s="55"/>
      <c r="AN26" s="55"/>
      <c r="AO26" s="55"/>
    </row>
    <row r="27" spans="1:41" s="52" customFormat="1" ht="30" customHeight="1">
      <c r="A27" s="33">
        <v>19</v>
      </c>
      <c r="B27" s="112" t="s">
        <v>342</v>
      </c>
      <c r="C27" s="113" t="s">
        <v>343</v>
      </c>
      <c r="D27" s="114" t="s">
        <v>57</v>
      </c>
      <c r="E27" s="144"/>
      <c r="F27" s="146" t="s">
        <v>8</v>
      </c>
      <c r="G27" s="146"/>
      <c r="H27" s="116"/>
      <c r="I27" s="146"/>
      <c r="J27" s="146"/>
      <c r="K27" s="146"/>
      <c r="L27" s="146"/>
      <c r="M27" s="146"/>
      <c r="N27" s="146"/>
      <c r="O27" s="11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16"/>
      <c r="AF27" s="146"/>
      <c r="AG27" s="146"/>
      <c r="AH27" s="146"/>
      <c r="AI27" s="146"/>
      <c r="AJ27" s="3">
        <f t="shared" si="2"/>
        <v>1</v>
      </c>
      <c r="AK27" s="3">
        <f t="shared" si="0"/>
        <v>0</v>
      </c>
      <c r="AL27" s="3">
        <f t="shared" si="1"/>
        <v>0</v>
      </c>
      <c r="AM27" s="55"/>
      <c r="AN27" s="55"/>
      <c r="AO27" s="55"/>
    </row>
    <row r="28" spans="1:41" s="52" customFormat="1" ht="30" customHeight="1">
      <c r="A28" s="33">
        <v>20</v>
      </c>
      <c r="B28" s="107" t="s">
        <v>410</v>
      </c>
      <c r="C28" s="108" t="s">
        <v>411</v>
      </c>
      <c r="D28" s="109" t="s">
        <v>33</v>
      </c>
      <c r="E28" s="144"/>
      <c r="F28" s="146"/>
      <c r="G28" s="146"/>
      <c r="H28" s="116"/>
      <c r="I28" s="146"/>
      <c r="J28" s="146"/>
      <c r="K28" s="146"/>
      <c r="L28" s="146"/>
      <c r="M28" s="146"/>
      <c r="N28" s="146"/>
      <c r="O28" s="11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1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5"/>
      <c r="AN28" s="55"/>
      <c r="AO28" s="55"/>
    </row>
    <row r="29" spans="1:41" s="52" customFormat="1" ht="30" customHeight="1">
      <c r="A29" s="33">
        <v>21</v>
      </c>
      <c r="B29" s="112" t="s">
        <v>344</v>
      </c>
      <c r="C29" s="113" t="s">
        <v>87</v>
      </c>
      <c r="D29" s="114" t="s">
        <v>33</v>
      </c>
      <c r="E29" s="144"/>
      <c r="F29" s="146"/>
      <c r="G29" s="146"/>
      <c r="H29" s="116"/>
      <c r="I29" s="146"/>
      <c r="J29" s="146"/>
      <c r="K29" s="146"/>
      <c r="L29" s="146"/>
      <c r="M29" s="146"/>
      <c r="N29" s="146"/>
      <c r="O29" s="11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1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5"/>
      <c r="AN29" s="55"/>
      <c r="AO29" s="55"/>
    </row>
    <row r="30" spans="1:41" s="52" customFormat="1" ht="30" customHeight="1">
      <c r="A30" s="3">
        <v>22</v>
      </c>
      <c r="B30" s="112" t="s">
        <v>345</v>
      </c>
      <c r="C30" s="113" t="s">
        <v>346</v>
      </c>
      <c r="D30" s="114" t="s">
        <v>36</v>
      </c>
      <c r="E30" s="144"/>
      <c r="F30" s="146"/>
      <c r="G30" s="146"/>
      <c r="H30" s="116"/>
      <c r="I30" s="146"/>
      <c r="J30" s="146"/>
      <c r="K30" s="146"/>
      <c r="L30" s="146"/>
      <c r="M30" s="146"/>
      <c r="N30" s="146"/>
      <c r="O30" s="11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1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55"/>
      <c r="AN30" s="55"/>
      <c r="AO30" s="55"/>
    </row>
    <row r="31" spans="1:41" s="52" customFormat="1" ht="30" customHeight="1">
      <c r="A31" s="3">
        <v>23</v>
      </c>
      <c r="B31" s="107" t="s">
        <v>347</v>
      </c>
      <c r="C31" s="108" t="s">
        <v>271</v>
      </c>
      <c r="D31" s="109" t="s">
        <v>59</v>
      </c>
      <c r="E31" s="144"/>
      <c r="F31" s="146"/>
      <c r="G31" s="146"/>
      <c r="H31" s="116"/>
      <c r="I31" s="146"/>
      <c r="J31" s="146"/>
      <c r="K31" s="146"/>
      <c r="L31" s="146"/>
      <c r="M31" s="146"/>
      <c r="N31" s="146"/>
      <c r="O31" s="11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1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5"/>
      <c r="AN31" s="55"/>
      <c r="AO31" s="55"/>
    </row>
    <row r="32" spans="1:41" s="52" customFormat="1" ht="30" customHeight="1">
      <c r="A32" s="3">
        <v>24</v>
      </c>
      <c r="B32" s="107" t="s">
        <v>348</v>
      </c>
      <c r="C32" s="108" t="s">
        <v>41</v>
      </c>
      <c r="D32" s="109" t="s">
        <v>94</v>
      </c>
      <c r="E32" s="144"/>
      <c r="F32" s="146"/>
      <c r="G32" s="146"/>
      <c r="H32" s="116"/>
      <c r="I32" s="146"/>
      <c r="J32" s="146"/>
      <c r="K32" s="146"/>
      <c r="L32" s="146"/>
      <c r="M32" s="146"/>
      <c r="N32" s="146"/>
      <c r="O32" s="11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1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5"/>
      <c r="AN32" s="55"/>
      <c r="AO32" s="55"/>
    </row>
    <row r="33" spans="1:44" s="52" customFormat="1" ht="30" customHeight="1">
      <c r="A33" s="3">
        <v>25</v>
      </c>
      <c r="B33" s="107" t="s">
        <v>349</v>
      </c>
      <c r="C33" s="108" t="s">
        <v>77</v>
      </c>
      <c r="D33" s="109" t="s">
        <v>79</v>
      </c>
      <c r="E33" s="145"/>
      <c r="F33" s="146" t="s">
        <v>8</v>
      </c>
      <c r="G33" s="146"/>
      <c r="H33" s="116"/>
      <c r="I33" s="146"/>
      <c r="J33" s="146"/>
      <c r="K33" s="146"/>
      <c r="L33" s="146"/>
      <c r="M33" s="146"/>
      <c r="N33" s="146"/>
      <c r="O33" s="11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16"/>
      <c r="AF33" s="146"/>
      <c r="AG33" s="146"/>
      <c r="AH33" s="146"/>
      <c r="AI33" s="146"/>
      <c r="AJ33" s="3">
        <f t="shared" si="2"/>
        <v>1</v>
      </c>
      <c r="AK33" s="3">
        <f t="shared" si="0"/>
        <v>0</v>
      </c>
      <c r="AL33" s="3">
        <f t="shared" si="1"/>
        <v>0</v>
      </c>
      <c r="AM33" s="55"/>
      <c r="AN33" s="55"/>
      <c r="AO33" s="55"/>
    </row>
    <row r="34" spans="1:44" s="52" customFormat="1" ht="30" customHeight="1">
      <c r="A34" s="3">
        <v>26</v>
      </c>
      <c r="B34" s="107" t="s">
        <v>350</v>
      </c>
      <c r="C34" s="108" t="s">
        <v>199</v>
      </c>
      <c r="D34" s="109" t="s">
        <v>62</v>
      </c>
      <c r="E34" s="145"/>
      <c r="F34" s="146" t="s">
        <v>9</v>
      </c>
      <c r="G34" s="146"/>
      <c r="H34" s="116"/>
      <c r="I34" s="146"/>
      <c r="J34" s="146"/>
      <c r="K34" s="146"/>
      <c r="L34" s="146"/>
      <c r="M34" s="146"/>
      <c r="N34" s="146"/>
      <c r="O34" s="11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16"/>
      <c r="AF34" s="146"/>
      <c r="AG34" s="146"/>
      <c r="AH34" s="146"/>
      <c r="AI34" s="146"/>
      <c r="AJ34" s="3">
        <f t="shared" si="2"/>
        <v>0</v>
      </c>
      <c r="AK34" s="3">
        <f t="shared" si="0"/>
        <v>1</v>
      </c>
      <c r="AL34" s="3">
        <f t="shared" si="1"/>
        <v>0</v>
      </c>
      <c r="AM34" s="55"/>
      <c r="AN34" s="55"/>
      <c r="AO34" s="55"/>
    </row>
    <row r="35" spans="1:44" s="52" customFormat="1" ht="30" customHeight="1">
      <c r="A35" s="3">
        <v>27</v>
      </c>
      <c r="B35" s="107" t="s">
        <v>351</v>
      </c>
      <c r="C35" s="108" t="s">
        <v>39</v>
      </c>
      <c r="D35" s="109" t="s">
        <v>62</v>
      </c>
      <c r="E35" s="145"/>
      <c r="F35" s="146"/>
      <c r="G35" s="146"/>
      <c r="H35" s="116"/>
      <c r="I35" s="146"/>
      <c r="J35" s="146"/>
      <c r="K35" s="146"/>
      <c r="L35" s="146"/>
      <c r="M35" s="146"/>
      <c r="N35" s="146"/>
      <c r="O35" s="11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1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5"/>
      <c r="AN35" s="55"/>
      <c r="AO35" s="55"/>
    </row>
    <row r="36" spans="1:44" s="52" customFormat="1" ht="30" customHeight="1">
      <c r="A36" s="3">
        <v>28</v>
      </c>
      <c r="B36" s="107"/>
      <c r="C36" s="108"/>
      <c r="D36" s="109"/>
      <c r="E36" s="9"/>
      <c r="F36" s="10"/>
      <c r="G36" s="10"/>
      <c r="H36" s="116"/>
      <c r="I36" s="10"/>
      <c r="J36" s="10"/>
      <c r="K36" s="10"/>
      <c r="L36" s="10"/>
      <c r="M36" s="10"/>
      <c r="N36" s="10"/>
      <c r="O36" s="116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5"/>
      <c r="AN36" s="55"/>
      <c r="AO36" s="55"/>
    </row>
    <row r="37" spans="1:44" s="52" customFormat="1" ht="30" customHeight="1">
      <c r="A37" s="3">
        <v>29</v>
      </c>
      <c r="B37" s="107"/>
      <c r="C37" s="108"/>
      <c r="D37" s="109"/>
      <c r="E37" s="9"/>
      <c r="F37" s="10"/>
      <c r="G37" s="10"/>
      <c r="H37" s="116"/>
      <c r="I37" s="10"/>
      <c r="J37" s="10"/>
      <c r="K37" s="10"/>
      <c r="L37" s="10"/>
      <c r="M37" s="10"/>
      <c r="N37" s="10"/>
      <c r="O37" s="116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5"/>
      <c r="AN37" s="55"/>
      <c r="AO37" s="55"/>
    </row>
    <row r="38" spans="1:44" s="52" customFormat="1" ht="48" customHeight="1">
      <c r="A38" s="198" t="s">
        <v>17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3">
        <f>SUM(AJ9:AJ37)</f>
        <v>7</v>
      </c>
      <c r="AK38" s="3">
        <f>SUM(AK9:AK37)</f>
        <v>2</v>
      </c>
      <c r="AL38" s="3">
        <f>SUM(AL9:AL37)</f>
        <v>1</v>
      </c>
      <c r="AM38" s="55"/>
      <c r="AN38" s="29"/>
      <c r="AO38" s="29"/>
      <c r="AP38" s="49"/>
      <c r="AQ38" s="49"/>
      <c r="AR38" s="49"/>
    </row>
    <row r="39" spans="1:44" s="52" customFormat="1" ht="30" customHeight="1">
      <c r="A39" s="13"/>
      <c r="B39" s="13"/>
      <c r="C39" s="14"/>
      <c r="D39" s="14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3"/>
      <c r="AK39" s="13"/>
      <c r="AL39" s="13"/>
      <c r="AM39" s="55"/>
      <c r="AN39" s="55"/>
      <c r="AO39" s="55"/>
    </row>
    <row r="40" spans="1:44" s="52" customFormat="1" ht="41.25" customHeight="1">
      <c r="A40" s="199" t="s">
        <v>18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200"/>
      <c r="AJ40" s="46" t="s">
        <v>19</v>
      </c>
      <c r="AK40" s="46" t="s">
        <v>20</v>
      </c>
      <c r="AL40" s="46" t="s">
        <v>21</v>
      </c>
      <c r="AM40" s="56" t="s">
        <v>22</v>
      </c>
      <c r="AN40" s="56" t="s">
        <v>23</v>
      </c>
      <c r="AO40" s="56" t="s">
        <v>24</v>
      </c>
    </row>
    <row r="41" spans="1:44" s="52" customFormat="1" ht="30" customHeight="1">
      <c r="A41" s="3" t="s">
        <v>5</v>
      </c>
      <c r="B41" s="48"/>
      <c r="C41" s="181" t="s">
        <v>7</v>
      </c>
      <c r="D41" s="182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3" t="s">
        <v>25</v>
      </c>
      <c r="AK41" s="33" t="s">
        <v>26</v>
      </c>
      <c r="AL41" s="33" t="s">
        <v>27</v>
      </c>
      <c r="AM41" s="33" t="s">
        <v>28</v>
      </c>
      <c r="AN41" s="57" t="s">
        <v>29</v>
      </c>
      <c r="AO41" s="57" t="s">
        <v>30</v>
      </c>
    </row>
    <row r="42" spans="1:44" s="52" customFormat="1" ht="30" customHeight="1">
      <c r="A42" s="3">
        <v>1</v>
      </c>
      <c r="B42" s="48" t="s">
        <v>326</v>
      </c>
      <c r="C42" s="5" t="s">
        <v>327</v>
      </c>
      <c r="D42" s="6" t="s">
        <v>100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>COUNTIF(E42:AI42,"BT")</f>
        <v>0</v>
      </c>
      <c r="AK42" s="35">
        <f>COUNTIF(F42:AJ42,"D")</f>
        <v>0</v>
      </c>
      <c r="AL42" s="35">
        <f>COUNTIF(G42:AK42,"ĐP")</f>
        <v>0</v>
      </c>
      <c r="AM42" s="35">
        <f>COUNTIF(H42:AL42,"CT")</f>
        <v>0</v>
      </c>
      <c r="AN42" s="35">
        <f>COUNTIF(I42:AM42,"HT")</f>
        <v>0</v>
      </c>
      <c r="AO42" s="35">
        <f>COUNTIF(J42:AN42,"VK")</f>
        <v>0</v>
      </c>
      <c r="AP42" s="184"/>
      <c r="AQ42" s="185"/>
    </row>
    <row r="43" spans="1:44" s="52" customFormat="1" ht="30" customHeight="1">
      <c r="A43" s="3">
        <v>2</v>
      </c>
      <c r="B43" s="48" t="s">
        <v>328</v>
      </c>
      <c r="C43" s="5" t="s">
        <v>329</v>
      </c>
      <c r="D43" s="6" t="s">
        <v>68</v>
      </c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35">
        <f t="shared" ref="AJ43:AJ75" si="3">COUNTIF(E43:AI43,"BT")</f>
        <v>0</v>
      </c>
      <c r="AK43" s="35">
        <f t="shared" ref="AK43:AK75" si="4">COUNTIF(F43:AJ43,"D")</f>
        <v>0</v>
      </c>
      <c r="AL43" s="35">
        <f t="shared" ref="AL43:AL75" si="5">COUNTIF(G43:AK43,"ĐP")</f>
        <v>0</v>
      </c>
      <c r="AM43" s="35">
        <f t="shared" ref="AM43:AM75" si="6">COUNTIF(H43:AL43,"CT")</f>
        <v>0</v>
      </c>
      <c r="AN43" s="35">
        <f t="shared" ref="AN43:AN75" si="7">COUNTIF(I43:AM43,"HT")</f>
        <v>0</v>
      </c>
      <c r="AO43" s="35">
        <f t="shared" ref="AO43:AO75" si="8">COUNTIF(J43:AN43,"VK")</f>
        <v>0</v>
      </c>
      <c r="AP43" s="55"/>
      <c r="AQ43" s="55"/>
    </row>
    <row r="44" spans="1:44" s="52" customFormat="1" ht="30" customHeight="1">
      <c r="A44" s="3">
        <v>3</v>
      </c>
      <c r="B44" s="48" t="s">
        <v>330</v>
      </c>
      <c r="C44" s="5" t="s">
        <v>331</v>
      </c>
      <c r="D44" s="6" t="s">
        <v>51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55"/>
      <c r="AQ44" s="55"/>
    </row>
    <row r="45" spans="1:44" s="52" customFormat="1" ht="30" customHeight="1">
      <c r="A45" s="3">
        <v>4</v>
      </c>
      <c r="B45" s="48" t="s">
        <v>401</v>
      </c>
      <c r="C45" s="5" t="s">
        <v>402</v>
      </c>
      <c r="D45" s="6" t="s">
        <v>69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55"/>
      <c r="AQ45" s="55"/>
    </row>
    <row r="46" spans="1:44" s="52" customFormat="1" ht="30" customHeight="1">
      <c r="A46" s="3">
        <v>5</v>
      </c>
      <c r="B46" s="48" t="s">
        <v>332</v>
      </c>
      <c r="C46" s="5" t="s">
        <v>66</v>
      </c>
      <c r="D46" s="6" t="s">
        <v>69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3">
        <v>6</v>
      </c>
      <c r="B47" s="48" t="s">
        <v>403</v>
      </c>
      <c r="C47" s="5" t="s">
        <v>404</v>
      </c>
      <c r="D47" s="6" t="s">
        <v>112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3">
        <v>7</v>
      </c>
      <c r="B48" s="48" t="s">
        <v>333</v>
      </c>
      <c r="C48" s="5" t="s">
        <v>421</v>
      </c>
      <c r="D48" s="6" t="s">
        <v>173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3">
        <v>8</v>
      </c>
      <c r="B49" s="48" t="s">
        <v>334</v>
      </c>
      <c r="C49" s="5" t="s">
        <v>73</v>
      </c>
      <c r="D49" s="6" t="s">
        <v>101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 t="s">
        <v>21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1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3">
        <v>9</v>
      </c>
      <c r="B50" s="48" t="s">
        <v>335</v>
      </c>
      <c r="C50" s="5" t="s">
        <v>336</v>
      </c>
      <c r="D50" s="6" t="s">
        <v>32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3">
        <v>10</v>
      </c>
      <c r="B51" s="48" t="s">
        <v>405</v>
      </c>
      <c r="C51" s="5" t="s">
        <v>452</v>
      </c>
      <c r="D51" s="6" t="s">
        <v>70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3">
        <v>11</v>
      </c>
      <c r="B52" s="48" t="s">
        <v>337</v>
      </c>
      <c r="C52" s="5" t="s">
        <v>114</v>
      </c>
      <c r="D52" s="6" t="s">
        <v>76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3">
        <v>12</v>
      </c>
      <c r="B53" s="48" t="s">
        <v>406</v>
      </c>
      <c r="C53" s="5" t="s">
        <v>96</v>
      </c>
      <c r="D53" s="6" t="s">
        <v>14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13</v>
      </c>
      <c r="B54" s="48" t="s">
        <v>338</v>
      </c>
      <c r="C54" s="5" t="s">
        <v>339</v>
      </c>
      <c r="D54" s="6" t="s">
        <v>14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5"/>
      <c r="AQ54" s="55"/>
    </row>
    <row r="55" spans="1:43" s="52" customFormat="1" ht="30" customHeight="1">
      <c r="A55" s="3">
        <v>14</v>
      </c>
      <c r="B55" s="48" t="s">
        <v>407</v>
      </c>
      <c r="C55" s="7" t="s">
        <v>246</v>
      </c>
      <c r="D55" s="8" t="s">
        <v>46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84"/>
      <c r="AQ55" s="185"/>
    </row>
    <row r="56" spans="1:43" s="52" customFormat="1" ht="30" customHeight="1">
      <c r="A56" s="3">
        <v>15</v>
      </c>
      <c r="B56" s="48" t="s">
        <v>340</v>
      </c>
      <c r="C56" s="7" t="s">
        <v>341</v>
      </c>
      <c r="D56" s="8" t="s">
        <v>43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3">
        <v>16</v>
      </c>
      <c r="B57" s="48" t="s">
        <v>408</v>
      </c>
      <c r="C57" s="7" t="s">
        <v>409</v>
      </c>
      <c r="D57" s="8" t="s">
        <v>48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3">
        <v>17</v>
      </c>
      <c r="B58" s="48">
        <v>1710020019</v>
      </c>
      <c r="C58" s="7" t="s">
        <v>814</v>
      </c>
      <c r="D58" s="8" t="s">
        <v>48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18</v>
      </c>
      <c r="B59" s="48" t="s">
        <v>426</v>
      </c>
      <c r="C59" s="7" t="s">
        <v>427</v>
      </c>
      <c r="D59" s="8" t="s">
        <v>56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19</v>
      </c>
      <c r="B60" s="48" t="s">
        <v>342</v>
      </c>
      <c r="C60" s="7" t="s">
        <v>343</v>
      </c>
      <c r="D60" s="8" t="s">
        <v>57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20</v>
      </c>
      <c r="B61" s="48" t="s">
        <v>410</v>
      </c>
      <c r="C61" s="7" t="s">
        <v>411</v>
      </c>
      <c r="D61" s="8" t="s">
        <v>33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21</v>
      </c>
      <c r="B62" s="48" t="s">
        <v>344</v>
      </c>
      <c r="C62" s="7" t="s">
        <v>87</v>
      </c>
      <c r="D62" s="8" t="s">
        <v>33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22</v>
      </c>
      <c r="B63" s="48" t="s">
        <v>345</v>
      </c>
      <c r="C63" s="7" t="s">
        <v>346</v>
      </c>
      <c r="D63" s="8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23</v>
      </c>
      <c r="B64" s="48" t="s">
        <v>347</v>
      </c>
      <c r="C64" s="7" t="s">
        <v>271</v>
      </c>
      <c r="D64" s="8" t="s">
        <v>59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24</v>
      </c>
      <c r="B65" s="48" t="s">
        <v>348</v>
      </c>
      <c r="C65" s="7" t="s">
        <v>41</v>
      </c>
      <c r="D65" s="8" t="s">
        <v>94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25</v>
      </c>
      <c r="B66" s="48" t="s">
        <v>349</v>
      </c>
      <c r="C66" s="7" t="s">
        <v>77</v>
      </c>
      <c r="D66" s="8" t="s">
        <v>79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26</v>
      </c>
      <c r="B67" s="48" t="s">
        <v>350</v>
      </c>
      <c r="C67" s="11" t="s">
        <v>199</v>
      </c>
      <c r="D67" s="12" t="s">
        <v>62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27</v>
      </c>
      <c r="B68" s="48" t="s">
        <v>351</v>
      </c>
      <c r="C68" s="11" t="s">
        <v>39</v>
      </c>
      <c r="D68" s="12" t="s">
        <v>62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28</v>
      </c>
      <c r="B69" s="48"/>
      <c r="C69" s="11"/>
      <c r="D69" s="12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29</v>
      </c>
      <c r="B70" s="48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30</v>
      </c>
      <c r="B71" s="48"/>
      <c r="C71" s="11"/>
      <c r="D71" s="12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31</v>
      </c>
      <c r="B72" s="48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3">
        <v>32</v>
      </c>
      <c r="B73" s="48"/>
      <c r="C73" s="11"/>
      <c r="D73" s="12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.75" customHeight="1">
      <c r="A74" s="3">
        <v>33</v>
      </c>
      <c r="B74" s="48"/>
      <c r="C74" s="11"/>
      <c r="D74" s="12"/>
      <c r="E74" s="3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.75" customHeight="1">
      <c r="A75" s="3">
        <v>34</v>
      </c>
      <c r="B75" s="48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ht="51" customHeight="1">
      <c r="A76" s="198" t="s">
        <v>17</v>
      </c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3">
        <f t="shared" ref="AJ76:AO76" si="9">SUM(AJ42:AJ75)</f>
        <v>0</v>
      </c>
      <c r="AK76" s="3">
        <f t="shared" si="9"/>
        <v>0</v>
      </c>
      <c r="AL76" s="3">
        <f t="shared" si="9"/>
        <v>1</v>
      </c>
      <c r="AM76" s="3">
        <f t="shared" si="9"/>
        <v>0</v>
      </c>
      <c r="AN76" s="3">
        <f t="shared" si="9"/>
        <v>0</v>
      </c>
      <c r="AO76" s="3">
        <f t="shared" si="9"/>
        <v>0</v>
      </c>
    </row>
    <row r="77" spans="1:41" ht="15.75" customHeight="1">
      <c r="A77" s="29"/>
      <c r="B77" s="29"/>
      <c r="C77" s="186"/>
      <c r="D77" s="186"/>
      <c r="H77" s="58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41" ht="15.75" customHeight="1">
      <c r="C78" s="4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41" ht="15.75" customHeight="1">
      <c r="C79" s="47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186"/>
      <c r="D80" s="186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186"/>
      <c r="D81" s="186"/>
      <c r="E81" s="186"/>
      <c r="F81" s="186"/>
      <c r="G81" s="186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186"/>
      <c r="D82" s="186"/>
      <c r="E82" s="186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186"/>
      <c r="D83" s="186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</sheetData>
  <mergeCells count="20">
    <mergeCell ref="AP42:AQ42"/>
    <mergeCell ref="AP55:AQ55"/>
    <mergeCell ref="A76:AI76"/>
    <mergeCell ref="C77:D77"/>
    <mergeCell ref="C80:D80"/>
    <mergeCell ref="AM22:AN22"/>
    <mergeCell ref="A38:AI38"/>
    <mergeCell ref="A40:AI40"/>
    <mergeCell ref="C82:E82"/>
    <mergeCell ref="C83:D83"/>
    <mergeCell ref="C81:G81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16" zoomScale="55" zoomScaleNormal="55" workbookViewId="0">
      <selection activeCell="V30" sqref="V30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79" t="s">
        <v>1</v>
      </c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</row>
    <row r="2" spans="1:41" ht="22.5" customHeight="1">
      <c r="A2" s="179" t="s">
        <v>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 t="s">
        <v>3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179" t="s">
        <v>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180" t="s">
        <v>352</v>
      </c>
      <c r="AG6" s="180"/>
      <c r="AH6" s="180"/>
      <c r="AI6" s="180"/>
      <c r="AJ6" s="180"/>
      <c r="AK6" s="180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428</v>
      </c>
      <c r="C9" s="108" t="s">
        <v>353</v>
      </c>
      <c r="D9" s="109" t="s">
        <v>100</v>
      </c>
      <c r="E9" s="144"/>
      <c r="F9" s="201" t="s">
        <v>882</v>
      </c>
      <c r="G9" s="116"/>
      <c r="H9" s="116"/>
      <c r="I9" s="146"/>
      <c r="J9" s="146"/>
      <c r="K9" s="146"/>
      <c r="L9" s="146"/>
      <c r="M9" s="116"/>
      <c r="N9" s="116"/>
      <c r="O9" s="116"/>
      <c r="P9" s="146"/>
      <c r="Q9" s="146"/>
      <c r="R9" s="146"/>
      <c r="S9" s="146"/>
      <c r="T9" s="146"/>
      <c r="U9" s="146"/>
      <c r="V9" s="116"/>
      <c r="W9" s="116"/>
      <c r="X9" s="146"/>
      <c r="Y9" s="146"/>
      <c r="Z9" s="146"/>
      <c r="AA9" s="146"/>
      <c r="AB9" s="116"/>
      <c r="AC9" s="116"/>
      <c r="AD9" s="116"/>
      <c r="AE9" s="11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429</v>
      </c>
      <c r="C10" s="108" t="s">
        <v>354</v>
      </c>
      <c r="D10" s="109" t="s">
        <v>100</v>
      </c>
      <c r="E10" s="144"/>
      <c r="F10" s="194"/>
      <c r="G10" s="116"/>
      <c r="H10" s="116"/>
      <c r="I10" s="146"/>
      <c r="J10" s="146"/>
      <c r="K10" s="146"/>
      <c r="L10" s="146"/>
      <c r="M10" s="116"/>
      <c r="N10" s="116"/>
      <c r="O10" s="116"/>
      <c r="P10" s="146"/>
      <c r="Q10" s="146"/>
      <c r="R10" s="146"/>
      <c r="S10" s="146"/>
      <c r="T10" s="146"/>
      <c r="U10" s="146"/>
      <c r="V10" s="116"/>
      <c r="W10" s="116"/>
      <c r="X10" s="146"/>
      <c r="Y10" s="146"/>
      <c r="Z10" s="146"/>
      <c r="AA10" s="146"/>
      <c r="AB10" s="116"/>
      <c r="AC10" s="116"/>
      <c r="AD10" s="116"/>
      <c r="AE10" s="116"/>
      <c r="AF10" s="146"/>
      <c r="AG10" s="146"/>
      <c r="AH10" s="146"/>
      <c r="AI10" s="146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78">
        <v>3</v>
      </c>
      <c r="B11" s="107" t="s">
        <v>430</v>
      </c>
      <c r="C11" s="108" t="s">
        <v>355</v>
      </c>
      <c r="D11" s="109" t="s">
        <v>67</v>
      </c>
      <c r="E11" s="144"/>
      <c r="F11" s="194"/>
      <c r="G11" s="116"/>
      <c r="H11" s="116"/>
      <c r="I11" s="146"/>
      <c r="J11" s="146"/>
      <c r="K11" s="146"/>
      <c r="L11" s="146"/>
      <c r="M11" s="116"/>
      <c r="N11" s="116"/>
      <c r="O11" s="116"/>
      <c r="P11" s="146"/>
      <c r="Q11" s="146"/>
      <c r="R11" s="146"/>
      <c r="S11" s="146"/>
      <c r="T11" s="146"/>
      <c r="U11" s="146"/>
      <c r="V11" s="116"/>
      <c r="W11" s="116"/>
      <c r="X11" s="146"/>
      <c r="Y11" s="146"/>
      <c r="Z11" s="146"/>
      <c r="AA11" s="146"/>
      <c r="AB11" s="116"/>
      <c r="AC11" s="116"/>
      <c r="AD11" s="116"/>
      <c r="AE11" s="11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78">
        <v>4</v>
      </c>
      <c r="B12" s="107" t="s">
        <v>431</v>
      </c>
      <c r="C12" s="108" t="s">
        <v>356</v>
      </c>
      <c r="D12" s="109" t="s">
        <v>67</v>
      </c>
      <c r="E12" s="144"/>
      <c r="F12" s="194"/>
      <c r="G12" s="116"/>
      <c r="H12" s="116"/>
      <c r="I12" s="146"/>
      <c r="J12" s="146"/>
      <c r="K12" s="146"/>
      <c r="L12" s="146"/>
      <c r="M12" s="116"/>
      <c r="N12" s="116"/>
      <c r="O12" s="116"/>
      <c r="P12" s="146"/>
      <c r="Q12" s="146"/>
      <c r="R12" s="146"/>
      <c r="S12" s="146"/>
      <c r="T12" s="146"/>
      <c r="U12" s="146"/>
      <c r="V12" s="116"/>
      <c r="W12" s="116"/>
      <c r="X12" s="146"/>
      <c r="Y12" s="146"/>
      <c r="Z12" s="146"/>
      <c r="AA12" s="146"/>
      <c r="AB12" s="116"/>
      <c r="AC12" s="116"/>
      <c r="AD12" s="116"/>
      <c r="AE12" s="11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78">
        <v>5</v>
      </c>
      <c r="B13" s="107" t="s">
        <v>432</v>
      </c>
      <c r="C13" s="108" t="s">
        <v>357</v>
      </c>
      <c r="D13" s="109" t="s">
        <v>63</v>
      </c>
      <c r="E13" s="144"/>
      <c r="F13" s="194"/>
      <c r="G13" s="116"/>
      <c r="H13" s="116"/>
      <c r="I13" s="146"/>
      <c r="J13" s="146"/>
      <c r="K13" s="146"/>
      <c r="L13" s="146"/>
      <c r="M13" s="116"/>
      <c r="N13" s="116"/>
      <c r="O13" s="116"/>
      <c r="P13" s="146"/>
      <c r="Q13" s="146"/>
      <c r="R13" s="146"/>
      <c r="S13" s="146"/>
      <c r="T13" s="146"/>
      <c r="U13" s="146"/>
      <c r="V13" s="116"/>
      <c r="W13" s="116"/>
      <c r="X13" s="146"/>
      <c r="Y13" s="146"/>
      <c r="Z13" s="146"/>
      <c r="AA13" s="146"/>
      <c r="AB13" s="116"/>
      <c r="AC13" s="116"/>
      <c r="AD13" s="116"/>
      <c r="AE13" s="11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78">
        <v>6</v>
      </c>
      <c r="B14" s="107" t="s">
        <v>433</v>
      </c>
      <c r="C14" s="108" t="s">
        <v>358</v>
      </c>
      <c r="D14" s="109" t="s">
        <v>68</v>
      </c>
      <c r="E14" s="144"/>
      <c r="F14" s="194"/>
      <c r="G14" s="116"/>
      <c r="H14" s="116"/>
      <c r="I14" s="146"/>
      <c r="J14" s="146"/>
      <c r="K14" s="146"/>
      <c r="L14" s="146"/>
      <c r="M14" s="116"/>
      <c r="N14" s="116"/>
      <c r="O14" s="116"/>
      <c r="P14" s="146"/>
      <c r="Q14" s="146"/>
      <c r="R14" s="146"/>
      <c r="S14" s="146"/>
      <c r="T14" s="146"/>
      <c r="U14" s="146"/>
      <c r="V14" s="116"/>
      <c r="W14" s="116"/>
      <c r="X14" s="146"/>
      <c r="Y14" s="146"/>
      <c r="Z14" s="146"/>
      <c r="AA14" s="146"/>
      <c r="AB14" s="116"/>
      <c r="AC14" s="116"/>
      <c r="AD14" s="116"/>
      <c r="AE14" s="11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122" customFormat="1" ht="30" customHeight="1">
      <c r="A15" s="46">
        <v>7</v>
      </c>
      <c r="B15" s="156" t="s">
        <v>434</v>
      </c>
      <c r="C15" s="163" t="s">
        <v>815</v>
      </c>
      <c r="D15" s="164" t="s">
        <v>69</v>
      </c>
      <c r="E15" s="154"/>
      <c r="F15" s="194"/>
      <c r="G15" s="116"/>
      <c r="H15" s="116"/>
      <c r="I15" s="150"/>
      <c r="J15" s="150"/>
      <c r="K15" s="150"/>
      <c r="L15" s="150"/>
      <c r="M15" s="116"/>
      <c r="N15" s="116"/>
      <c r="O15" s="116"/>
      <c r="P15" s="150"/>
      <c r="Q15" s="150"/>
      <c r="R15" s="150"/>
      <c r="S15" s="150"/>
      <c r="T15" s="150"/>
      <c r="U15" s="150"/>
      <c r="V15" s="116"/>
      <c r="W15" s="116"/>
      <c r="X15" s="150"/>
      <c r="Y15" s="150"/>
      <c r="Z15" s="150"/>
      <c r="AA15" s="150"/>
      <c r="AB15" s="116"/>
      <c r="AC15" s="116"/>
      <c r="AD15" s="116"/>
      <c r="AE15" s="116"/>
      <c r="AF15" s="150"/>
      <c r="AG15" s="150"/>
      <c r="AH15" s="150"/>
      <c r="AI15" s="150"/>
      <c r="AJ15" s="46">
        <f t="shared" si="2"/>
        <v>0</v>
      </c>
      <c r="AK15" s="46">
        <f t="shared" si="0"/>
        <v>0</v>
      </c>
      <c r="AL15" s="46">
        <f t="shared" si="1"/>
        <v>0</v>
      </c>
      <c r="AM15" s="121"/>
      <c r="AN15" s="121"/>
      <c r="AO15" s="121"/>
    </row>
    <row r="16" spans="1:41" s="52" customFormat="1" ht="30" customHeight="1">
      <c r="A16" s="78">
        <v>8</v>
      </c>
      <c r="B16" s="107" t="s">
        <v>435</v>
      </c>
      <c r="C16" s="108" t="s">
        <v>422</v>
      </c>
      <c r="D16" s="109" t="s">
        <v>91</v>
      </c>
      <c r="E16" s="144"/>
      <c r="F16" s="194"/>
      <c r="G16" s="116"/>
      <c r="H16" s="116"/>
      <c r="I16" s="146"/>
      <c r="J16" s="146"/>
      <c r="K16" s="146"/>
      <c r="L16" s="146"/>
      <c r="M16" s="116"/>
      <c r="N16" s="116"/>
      <c r="O16" s="116"/>
      <c r="P16" s="146"/>
      <c r="Q16" s="146"/>
      <c r="R16" s="146"/>
      <c r="S16" s="146"/>
      <c r="T16" s="146"/>
      <c r="U16" s="146"/>
      <c r="V16" s="116"/>
      <c r="W16" s="116"/>
      <c r="X16" s="146"/>
      <c r="Y16" s="146"/>
      <c r="Z16" s="146"/>
      <c r="AA16" s="146"/>
      <c r="AB16" s="116"/>
      <c r="AC16" s="116"/>
      <c r="AD16" s="116"/>
      <c r="AE16" s="11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78">
        <v>9</v>
      </c>
      <c r="B17" s="107" t="s">
        <v>436</v>
      </c>
      <c r="C17" s="108" t="s">
        <v>359</v>
      </c>
      <c r="D17" s="109" t="s">
        <v>70</v>
      </c>
      <c r="E17" s="144"/>
      <c r="F17" s="194"/>
      <c r="G17" s="116"/>
      <c r="H17" s="116"/>
      <c r="I17" s="146"/>
      <c r="J17" s="146"/>
      <c r="K17" s="146"/>
      <c r="L17" s="146"/>
      <c r="M17" s="116"/>
      <c r="N17" s="116"/>
      <c r="O17" s="116"/>
      <c r="P17" s="146"/>
      <c r="Q17" s="146"/>
      <c r="R17" s="146"/>
      <c r="S17" s="146"/>
      <c r="T17" s="146"/>
      <c r="U17" s="146"/>
      <c r="V17" s="116"/>
      <c r="W17" s="116"/>
      <c r="X17" s="146"/>
      <c r="Y17" s="146"/>
      <c r="Z17" s="146"/>
      <c r="AA17" s="146"/>
      <c r="AB17" s="116"/>
      <c r="AC17" s="116"/>
      <c r="AD17" s="116"/>
      <c r="AE17" s="11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78">
        <v>10</v>
      </c>
      <c r="B18" s="107" t="s">
        <v>437</v>
      </c>
      <c r="C18" s="108" t="s">
        <v>360</v>
      </c>
      <c r="D18" s="109" t="s">
        <v>109</v>
      </c>
      <c r="E18" s="144"/>
      <c r="F18" s="194"/>
      <c r="G18" s="116"/>
      <c r="H18" s="116"/>
      <c r="I18" s="146"/>
      <c r="J18" s="146"/>
      <c r="K18" s="146"/>
      <c r="L18" s="146"/>
      <c r="M18" s="116"/>
      <c r="N18" s="116"/>
      <c r="O18" s="116"/>
      <c r="P18" s="146"/>
      <c r="Q18" s="146"/>
      <c r="R18" s="146"/>
      <c r="S18" s="146"/>
      <c r="T18" s="146"/>
      <c r="U18" s="146"/>
      <c r="V18" s="116"/>
      <c r="W18" s="116"/>
      <c r="X18" s="146"/>
      <c r="Y18" s="146"/>
      <c r="Z18" s="146"/>
      <c r="AA18" s="146"/>
      <c r="AB18" s="116"/>
      <c r="AC18" s="116"/>
      <c r="AD18" s="116"/>
      <c r="AE18" s="11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122" customFormat="1" ht="30" customHeight="1">
      <c r="A19" s="46">
        <v>11</v>
      </c>
      <c r="B19" s="156" t="s">
        <v>438</v>
      </c>
      <c r="C19" s="163" t="s">
        <v>34</v>
      </c>
      <c r="D19" s="164" t="s">
        <v>54</v>
      </c>
      <c r="E19" s="154"/>
      <c r="F19" s="194"/>
      <c r="G19" s="116"/>
      <c r="H19" s="116"/>
      <c r="I19" s="150"/>
      <c r="J19" s="150"/>
      <c r="K19" s="150"/>
      <c r="L19" s="150"/>
      <c r="M19" s="116"/>
      <c r="N19" s="116"/>
      <c r="O19" s="116"/>
      <c r="P19" s="150"/>
      <c r="Q19" s="150"/>
      <c r="R19" s="150"/>
      <c r="S19" s="150"/>
      <c r="T19" s="150"/>
      <c r="U19" s="150"/>
      <c r="V19" s="116"/>
      <c r="W19" s="116"/>
      <c r="X19" s="150"/>
      <c r="Y19" s="150"/>
      <c r="Z19" s="150"/>
      <c r="AA19" s="150"/>
      <c r="AB19" s="116"/>
      <c r="AC19" s="116"/>
      <c r="AD19" s="116"/>
      <c r="AE19" s="116"/>
      <c r="AF19" s="150"/>
      <c r="AG19" s="150"/>
      <c r="AH19" s="150"/>
      <c r="AI19" s="150"/>
      <c r="AJ19" s="46">
        <f t="shared" si="2"/>
        <v>0</v>
      </c>
      <c r="AK19" s="46">
        <f t="shared" si="0"/>
        <v>0</v>
      </c>
      <c r="AL19" s="46">
        <f t="shared" si="1"/>
        <v>0</v>
      </c>
      <c r="AM19" s="121"/>
      <c r="AN19" s="121"/>
      <c r="AO19" s="121"/>
    </row>
    <row r="20" spans="1:41" s="79" customFormat="1" ht="30" customHeight="1">
      <c r="A20" s="4">
        <v>12</v>
      </c>
      <c r="B20" s="107" t="s">
        <v>439</v>
      </c>
      <c r="C20" s="108" t="s">
        <v>41</v>
      </c>
      <c r="D20" s="109" t="s">
        <v>64</v>
      </c>
      <c r="E20" s="144"/>
      <c r="F20" s="194"/>
      <c r="G20" s="116"/>
      <c r="H20" s="116"/>
      <c r="I20" s="146"/>
      <c r="J20" s="146"/>
      <c r="K20" s="146"/>
      <c r="L20" s="146"/>
      <c r="M20" s="116"/>
      <c r="N20" s="116"/>
      <c r="O20" s="116"/>
      <c r="P20" s="146"/>
      <c r="Q20" s="146"/>
      <c r="R20" s="146"/>
      <c r="S20" s="146"/>
      <c r="T20" s="146"/>
      <c r="U20" s="146"/>
      <c r="V20" s="116"/>
      <c r="W20" s="116"/>
      <c r="X20" s="146"/>
      <c r="Y20" s="146"/>
      <c r="Z20" s="146"/>
      <c r="AA20" s="146"/>
      <c r="AB20" s="116"/>
      <c r="AC20" s="116"/>
      <c r="AD20" s="116"/>
      <c r="AE20" s="116"/>
      <c r="AF20" s="146"/>
      <c r="AG20" s="146"/>
      <c r="AH20" s="146"/>
      <c r="AI20" s="146"/>
      <c r="AJ20" s="4">
        <f t="shared" si="2"/>
        <v>0</v>
      </c>
      <c r="AK20" s="4">
        <f t="shared" si="0"/>
        <v>0</v>
      </c>
      <c r="AL20" s="4">
        <f t="shared" si="1"/>
        <v>0</v>
      </c>
      <c r="AM20" s="80"/>
      <c r="AN20" s="80"/>
      <c r="AO20" s="80"/>
    </row>
    <row r="21" spans="1:41" s="79" customFormat="1" ht="30" customHeight="1">
      <c r="A21" s="4">
        <v>13</v>
      </c>
      <c r="B21" s="107" t="s">
        <v>440</v>
      </c>
      <c r="C21" s="108" t="s">
        <v>314</v>
      </c>
      <c r="D21" s="109" t="s">
        <v>139</v>
      </c>
      <c r="E21" s="144"/>
      <c r="F21" s="194"/>
      <c r="G21" s="116"/>
      <c r="H21" s="116"/>
      <c r="I21" s="144"/>
      <c r="J21" s="144"/>
      <c r="K21" s="144"/>
      <c r="L21" s="144"/>
      <c r="M21" s="116"/>
      <c r="N21" s="116"/>
      <c r="O21" s="116"/>
      <c r="P21" s="144"/>
      <c r="Q21" s="144"/>
      <c r="R21" s="144"/>
      <c r="S21" s="144"/>
      <c r="T21" s="144"/>
      <c r="U21" s="144"/>
      <c r="V21" s="116"/>
      <c r="W21" s="116"/>
      <c r="X21" s="144"/>
      <c r="Y21" s="144"/>
      <c r="Z21" s="144"/>
      <c r="AA21" s="144"/>
      <c r="AB21" s="116"/>
      <c r="AC21" s="116"/>
      <c r="AD21" s="116"/>
      <c r="AE21" s="116"/>
      <c r="AF21" s="144"/>
      <c r="AG21" s="144"/>
      <c r="AH21" s="144"/>
      <c r="AI21" s="144"/>
      <c r="AJ21" s="4">
        <f t="shared" si="2"/>
        <v>0</v>
      </c>
      <c r="AK21" s="4">
        <f t="shared" si="0"/>
        <v>0</v>
      </c>
      <c r="AL21" s="4">
        <f t="shared" si="1"/>
        <v>0</v>
      </c>
      <c r="AM21" s="196"/>
      <c r="AN21" s="197"/>
      <c r="AO21" s="80"/>
    </row>
    <row r="22" spans="1:41" s="79" customFormat="1" ht="30" customHeight="1">
      <c r="A22" s="4">
        <v>14</v>
      </c>
      <c r="B22" s="107" t="s">
        <v>441</v>
      </c>
      <c r="C22" s="108" t="s">
        <v>423</v>
      </c>
      <c r="D22" s="109" t="s">
        <v>55</v>
      </c>
      <c r="E22" s="144"/>
      <c r="F22" s="194"/>
      <c r="G22" s="116"/>
      <c r="H22" s="116"/>
      <c r="I22" s="146"/>
      <c r="J22" s="146"/>
      <c r="K22" s="146"/>
      <c r="L22" s="146"/>
      <c r="M22" s="116"/>
      <c r="N22" s="116"/>
      <c r="O22" s="116"/>
      <c r="P22" s="146"/>
      <c r="Q22" s="146"/>
      <c r="R22" s="146"/>
      <c r="S22" s="146"/>
      <c r="T22" s="146"/>
      <c r="U22" s="146"/>
      <c r="V22" s="116"/>
      <c r="W22" s="116"/>
      <c r="X22" s="146"/>
      <c r="Y22" s="146"/>
      <c r="Z22" s="146"/>
      <c r="AA22" s="146"/>
      <c r="AB22" s="116"/>
      <c r="AC22" s="116"/>
      <c r="AD22" s="116"/>
      <c r="AE22" s="116"/>
      <c r="AF22" s="146"/>
      <c r="AG22" s="146"/>
      <c r="AH22" s="146"/>
      <c r="AI22" s="146"/>
      <c r="AJ22" s="4">
        <f t="shared" si="2"/>
        <v>0</v>
      </c>
      <c r="AK22" s="4">
        <f t="shared" si="0"/>
        <v>0</v>
      </c>
      <c r="AL22" s="4">
        <f t="shared" si="1"/>
        <v>0</v>
      </c>
      <c r="AM22" s="80"/>
      <c r="AN22" s="80"/>
      <c r="AO22" s="80"/>
    </row>
    <row r="23" spans="1:41" s="79" customFormat="1" ht="30" customHeight="1">
      <c r="A23" s="4">
        <v>15</v>
      </c>
      <c r="B23" s="107" t="s">
        <v>442</v>
      </c>
      <c r="C23" s="108" t="s">
        <v>77</v>
      </c>
      <c r="D23" s="109" t="s">
        <v>83</v>
      </c>
      <c r="E23" s="144"/>
      <c r="F23" s="194"/>
      <c r="G23" s="116"/>
      <c r="H23" s="116"/>
      <c r="I23" s="146"/>
      <c r="J23" s="146"/>
      <c r="K23" s="146"/>
      <c r="L23" s="146"/>
      <c r="M23" s="116"/>
      <c r="N23" s="116"/>
      <c r="O23" s="116"/>
      <c r="P23" s="146"/>
      <c r="Q23" s="146"/>
      <c r="R23" s="146"/>
      <c r="S23" s="146"/>
      <c r="T23" s="146"/>
      <c r="U23" s="146"/>
      <c r="V23" s="116"/>
      <c r="W23" s="116"/>
      <c r="X23" s="146"/>
      <c r="Y23" s="146"/>
      <c r="Z23" s="146"/>
      <c r="AA23" s="146"/>
      <c r="AB23" s="116"/>
      <c r="AC23" s="116"/>
      <c r="AD23" s="116"/>
      <c r="AE23" s="116"/>
      <c r="AF23" s="146"/>
      <c r="AG23" s="146"/>
      <c r="AH23" s="146"/>
      <c r="AI23" s="146"/>
      <c r="AJ23" s="4">
        <f t="shared" si="2"/>
        <v>0</v>
      </c>
      <c r="AK23" s="4">
        <f t="shared" si="0"/>
        <v>0</v>
      </c>
      <c r="AL23" s="4">
        <f t="shared" si="1"/>
        <v>0</v>
      </c>
      <c r="AM23" s="80"/>
      <c r="AN23" s="80"/>
      <c r="AO23" s="80"/>
    </row>
    <row r="24" spans="1:41" s="79" customFormat="1" ht="30" customHeight="1">
      <c r="A24" s="4">
        <v>16</v>
      </c>
      <c r="B24" s="107" t="s">
        <v>443</v>
      </c>
      <c r="C24" s="108" t="s">
        <v>180</v>
      </c>
      <c r="D24" s="109" t="s">
        <v>48</v>
      </c>
      <c r="E24" s="144"/>
      <c r="F24" s="194"/>
      <c r="G24" s="116"/>
      <c r="H24" s="116"/>
      <c r="I24" s="146"/>
      <c r="J24" s="146"/>
      <c r="K24" s="146"/>
      <c r="L24" s="146"/>
      <c r="M24" s="116"/>
      <c r="N24" s="116"/>
      <c r="O24" s="116"/>
      <c r="P24" s="146"/>
      <c r="Q24" s="146"/>
      <c r="R24" s="146"/>
      <c r="S24" s="146"/>
      <c r="T24" s="146"/>
      <c r="U24" s="146"/>
      <c r="V24" s="116"/>
      <c r="W24" s="116"/>
      <c r="X24" s="146"/>
      <c r="Y24" s="146"/>
      <c r="Z24" s="146"/>
      <c r="AA24" s="146"/>
      <c r="AB24" s="116"/>
      <c r="AC24" s="116"/>
      <c r="AD24" s="116"/>
      <c r="AE24" s="116"/>
      <c r="AF24" s="146"/>
      <c r="AG24" s="146"/>
      <c r="AH24" s="146"/>
      <c r="AI24" s="146"/>
      <c r="AJ24" s="4">
        <f t="shared" si="2"/>
        <v>0</v>
      </c>
      <c r="AK24" s="4">
        <f t="shared" si="0"/>
        <v>0</v>
      </c>
      <c r="AL24" s="4">
        <f t="shared" si="1"/>
        <v>0</v>
      </c>
      <c r="AM24" s="80"/>
      <c r="AN24" s="80"/>
      <c r="AO24" s="80"/>
    </row>
    <row r="25" spans="1:41" s="79" customFormat="1" ht="30" customHeight="1">
      <c r="A25" s="4">
        <v>17</v>
      </c>
      <c r="B25" s="107" t="s">
        <v>444</v>
      </c>
      <c r="C25" s="108" t="s">
        <v>117</v>
      </c>
      <c r="D25" s="109" t="s">
        <v>15</v>
      </c>
      <c r="E25" s="144"/>
      <c r="F25" s="194"/>
      <c r="G25" s="116"/>
      <c r="H25" s="116"/>
      <c r="I25" s="146"/>
      <c r="J25" s="146"/>
      <c r="K25" s="146"/>
      <c r="L25" s="146"/>
      <c r="M25" s="116"/>
      <c r="N25" s="116"/>
      <c r="O25" s="116"/>
      <c r="P25" s="146"/>
      <c r="Q25" s="146"/>
      <c r="R25" s="146"/>
      <c r="S25" s="146"/>
      <c r="T25" s="146"/>
      <c r="U25" s="146"/>
      <c r="V25" s="116"/>
      <c r="W25" s="116"/>
      <c r="X25" s="146"/>
      <c r="Y25" s="146"/>
      <c r="Z25" s="146"/>
      <c r="AA25" s="146"/>
      <c r="AB25" s="116"/>
      <c r="AC25" s="116"/>
      <c r="AD25" s="116"/>
      <c r="AE25" s="116"/>
      <c r="AF25" s="146"/>
      <c r="AG25" s="146"/>
      <c r="AH25" s="146"/>
      <c r="AI25" s="146"/>
      <c r="AJ25" s="4">
        <f t="shared" si="2"/>
        <v>0</v>
      </c>
      <c r="AK25" s="4">
        <f t="shared" si="0"/>
        <v>0</v>
      </c>
      <c r="AL25" s="4">
        <f t="shared" si="1"/>
        <v>0</v>
      </c>
      <c r="AM25" s="80"/>
      <c r="AN25" s="80"/>
      <c r="AO25" s="80"/>
    </row>
    <row r="26" spans="1:41" s="79" customFormat="1" ht="30" customHeight="1">
      <c r="A26" s="4">
        <v>18</v>
      </c>
      <c r="B26" s="107" t="s">
        <v>445</v>
      </c>
      <c r="C26" s="108" t="s">
        <v>362</v>
      </c>
      <c r="D26" s="109" t="s">
        <v>35</v>
      </c>
      <c r="E26" s="144"/>
      <c r="F26" s="194"/>
      <c r="G26" s="116"/>
      <c r="H26" s="116"/>
      <c r="I26" s="146"/>
      <c r="J26" s="146"/>
      <c r="K26" s="146"/>
      <c r="L26" s="146"/>
      <c r="M26" s="116"/>
      <c r="N26" s="116"/>
      <c r="O26" s="116"/>
      <c r="P26" s="146"/>
      <c r="Q26" s="146"/>
      <c r="R26" s="146"/>
      <c r="S26" s="146"/>
      <c r="T26" s="146"/>
      <c r="U26" s="146"/>
      <c r="V26" s="116"/>
      <c r="W26" s="116"/>
      <c r="X26" s="146"/>
      <c r="Y26" s="146"/>
      <c r="Z26" s="146"/>
      <c r="AA26" s="146"/>
      <c r="AB26" s="116"/>
      <c r="AC26" s="116"/>
      <c r="AD26" s="116"/>
      <c r="AE26" s="116"/>
      <c r="AF26" s="146"/>
      <c r="AG26" s="146"/>
      <c r="AH26" s="146"/>
      <c r="AI26" s="146"/>
      <c r="AJ26" s="4">
        <f t="shared" si="2"/>
        <v>0</v>
      </c>
      <c r="AK26" s="4">
        <f t="shared" si="0"/>
        <v>0</v>
      </c>
      <c r="AL26" s="4">
        <f t="shared" si="1"/>
        <v>0</v>
      </c>
      <c r="AM26" s="80"/>
      <c r="AN26" s="80"/>
      <c r="AO26" s="80"/>
    </row>
    <row r="27" spans="1:41" s="79" customFormat="1" ht="30" customHeight="1">
      <c r="A27" s="4">
        <v>19</v>
      </c>
      <c r="B27" s="107" t="s">
        <v>446</v>
      </c>
      <c r="C27" s="108" t="s">
        <v>363</v>
      </c>
      <c r="D27" s="109" t="s">
        <v>16</v>
      </c>
      <c r="E27" s="144"/>
      <c r="F27" s="194"/>
      <c r="G27" s="116"/>
      <c r="H27" s="116"/>
      <c r="I27" s="146"/>
      <c r="J27" s="146"/>
      <c r="K27" s="146"/>
      <c r="L27" s="146"/>
      <c r="M27" s="116"/>
      <c r="N27" s="116"/>
      <c r="O27" s="116"/>
      <c r="P27" s="146"/>
      <c r="Q27" s="146"/>
      <c r="R27" s="146"/>
      <c r="S27" s="146"/>
      <c r="T27" s="146"/>
      <c r="U27" s="146"/>
      <c r="V27" s="116"/>
      <c r="W27" s="116"/>
      <c r="X27" s="146"/>
      <c r="Y27" s="146"/>
      <c r="Z27" s="146"/>
      <c r="AA27" s="146"/>
      <c r="AB27" s="116"/>
      <c r="AC27" s="116"/>
      <c r="AD27" s="116"/>
      <c r="AE27" s="116"/>
      <c r="AF27" s="146"/>
      <c r="AG27" s="146"/>
      <c r="AH27" s="146"/>
      <c r="AI27" s="146"/>
      <c r="AJ27" s="4">
        <f t="shared" si="2"/>
        <v>0</v>
      </c>
      <c r="AK27" s="4">
        <f t="shared" si="0"/>
        <v>0</v>
      </c>
      <c r="AL27" s="4">
        <f t="shared" si="1"/>
        <v>0</v>
      </c>
      <c r="AM27" s="80"/>
      <c r="AN27" s="80"/>
      <c r="AO27" s="80"/>
    </row>
    <row r="28" spans="1:41" s="79" customFormat="1" ht="30" customHeight="1">
      <c r="A28" s="4">
        <v>20</v>
      </c>
      <c r="B28" s="107" t="s">
        <v>412</v>
      </c>
      <c r="C28" s="108" t="s">
        <v>413</v>
      </c>
      <c r="D28" s="109" t="s">
        <v>414</v>
      </c>
      <c r="E28" s="144"/>
      <c r="F28" s="194"/>
      <c r="G28" s="116"/>
      <c r="H28" s="116"/>
      <c r="I28" s="146"/>
      <c r="J28" s="146"/>
      <c r="K28" s="146"/>
      <c r="L28" s="146"/>
      <c r="M28" s="116"/>
      <c r="N28" s="116"/>
      <c r="O28" s="116"/>
      <c r="P28" s="146"/>
      <c r="Q28" s="146"/>
      <c r="R28" s="146"/>
      <c r="S28" s="146"/>
      <c r="T28" s="146"/>
      <c r="U28" s="146"/>
      <c r="V28" s="116"/>
      <c r="W28" s="116"/>
      <c r="X28" s="146"/>
      <c r="Y28" s="146"/>
      <c r="Z28" s="146"/>
      <c r="AA28" s="146"/>
      <c r="AB28" s="116"/>
      <c r="AC28" s="116"/>
      <c r="AD28" s="116"/>
      <c r="AE28" s="116"/>
      <c r="AF28" s="146"/>
      <c r="AG28" s="146"/>
      <c r="AH28" s="146"/>
      <c r="AI28" s="146"/>
      <c r="AJ28" s="4">
        <f t="shared" si="2"/>
        <v>0</v>
      </c>
      <c r="AK28" s="4">
        <f t="shared" si="0"/>
        <v>0</v>
      </c>
      <c r="AL28" s="4">
        <f t="shared" si="1"/>
        <v>0</v>
      </c>
      <c r="AM28" s="80"/>
      <c r="AN28" s="80"/>
      <c r="AO28" s="80"/>
    </row>
    <row r="29" spans="1:41" s="79" customFormat="1" ht="30" customHeight="1">
      <c r="A29" s="4">
        <v>21</v>
      </c>
      <c r="B29" s="107" t="s">
        <v>415</v>
      </c>
      <c r="C29" s="108" t="s">
        <v>416</v>
      </c>
      <c r="D29" s="109" t="s">
        <v>37</v>
      </c>
      <c r="E29" s="144"/>
      <c r="F29" s="194"/>
      <c r="G29" s="146" t="s">
        <v>8</v>
      </c>
      <c r="H29" s="116" t="s">
        <v>8</v>
      </c>
      <c r="I29" s="146"/>
      <c r="J29" s="146"/>
      <c r="K29" s="146"/>
      <c r="L29" s="146"/>
      <c r="M29" s="146"/>
      <c r="N29" s="116"/>
      <c r="O29" s="116"/>
      <c r="P29" s="146"/>
      <c r="Q29" s="146"/>
      <c r="R29" s="146"/>
      <c r="S29" s="146"/>
      <c r="T29" s="146"/>
      <c r="U29" s="146"/>
      <c r="V29" s="116"/>
      <c r="W29" s="116"/>
      <c r="X29" s="146"/>
      <c r="Y29" s="146"/>
      <c r="Z29" s="146"/>
      <c r="AA29" s="146"/>
      <c r="AB29" s="116"/>
      <c r="AC29" s="116"/>
      <c r="AD29" s="116"/>
      <c r="AE29" s="116"/>
      <c r="AF29" s="146"/>
      <c r="AG29" s="146"/>
      <c r="AH29" s="146"/>
      <c r="AI29" s="146"/>
      <c r="AJ29" s="4">
        <f t="shared" si="2"/>
        <v>2</v>
      </c>
      <c r="AK29" s="4">
        <f t="shared" si="0"/>
        <v>0</v>
      </c>
      <c r="AL29" s="4">
        <f t="shared" si="1"/>
        <v>0</v>
      </c>
      <c r="AM29" s="80"/>
      <c r="AN29" s="80"/>
      <c r="AO29" s="80"/>
    </row>
    <row r="30" spans="1:41" s="79" customFormat="1" ht="30" customHeight="1">
      <c r="A30" s="33">
        <v>22</v>
      </c>
      <c r="B30" s="112" t="s">
        <v>447</v>
      </c>
      <c r="C30" s="113" t="s">
        <v>364</v>
      </c>
      <c r="D30" s="114" t="s">
        <v>59</v>
      </c>
      <c r="E30" s="144"/>
      <c r="F30" s="194"/>
      <c r="G30" s="146" t="s">
        <v>8</v>
      </c>
      <c r="H30" s="116"/>
      <c r="I30" s="146"/>
      <c r="J30" s="146"/>
      <c r="K30" s="146"/>
      <c r="L30" s="146"/>
      <c r="M30" s="116"/>
      <c r="N30" s="116"/>
      <c r="O30" s="116"/>
      <c r="P30" s="146"/>
      <c r="Q30" s="146"/>
      <c r="R30" s="146"/>
      <c r="S30" s="146"/>
      <c r="T30" s="146"/>
      <c r="U30" s="146"/>
      <c r="V30" s="116"/>
      <c r="W30" s="116"/>
      <c r="X30" s="146"/>
      <c r="Y30" s="146"/>
      <c r="Z30" s="146"/>
      <c r="AA30" s="146"/>
      <c r="AB30" s="116"/>
      <c r="AC30" s="116"/>
      <c r="AD30" s="116"/>
      <c r="AE30" s="116"/>
      <c r="AF30" s="146"/>
      <c r="AG30" s="146"/>
      <c r="AH30" s="146"/>
      <c r="AI30" s="146"/>
      <c r="AJ30" s="4">
        <f t="shared" si="2"/>
        <v>1</v>
      </c>
      <c r="AK30" s="4">
        <f t="shared" si="0"/>
        <v>0</v>
      </c>
      <c r="AL30" s="4">
        <f t="shared" si="1"/>
        <v>0</v>
      </c>
      <c r="AM30" s="80"/>
      <c r="AN30" s="80"/>
      <c r="AO30" s="80"/>
    </row>
    <row r="31" spans="1:41" s="79" customFormat="1" ht="30" customHeight="1">
      <c r="A31" s="33">
        <v>23</v>
      </c>
      <c r="B31" s="112" t="s">
        <v>417</v>
      </c>
      <c r="C31" s="113" t="s">
        <v>254</v>
      </c>
      <c r="D31" s="114" t="s">
        <v>110</v>
      </c>
      <c r="E31" s="144"/>
      <c r="F31" s="194"/>
      <c r="G31" s="146" t="s">
        <v>8</v>
      </c>
      <c r="H31" s="116" t="s">
        <v>8</v>
      </c>
      <c r="I31" s="146"/>
      <c r="J31" s="146"/>
      <c r="K31" s="146"/>
      <c r="L31" s="146"/>
      <c r="M31" s="116"/>
      <c r="N31" s="116"/>
      <c r="O31" s="116"/>
      <c r="P31" s="146"/>
      <c r="Q31" s="146"/>
      <c r="R31" s="146"/>
      <c r="S31" s="146"/>
      <c r="T31" s="146"/>
      <c r="U31" s="146"/>
      <c r="V31" s="116"/>
      <c r="W31" s="116"/>
      <c r="X31" s="146"/>
      <c r="Y31" s="146"/>
      <c r="Z31" s="146"/>
      <c r="AA31" s="146"/>
      <c r="AB31" s="116"/>
      <c r="AC31" s="116"/>
      <c r="AD31" s="116"/>
      <c r="AE31" s="116"/>
      <c r="AF31" s="146"/>
      <c r="AG31" s="146"/>
      <c r="AH31" s="146"/>
      <c r="AI31" s="146"/>
      <c r="AJ31" s="4">
        <f t="shared" si="2"/>
        <v>2</v>
      </c>
      <c r="AK31" s="4">
        <f t="shared" si="0"/>
        <v>0</v>
      </c>
      <c r="AL31" s="4">
        <f t="shared" si="1"/>
        <v>0</v>
      </c>
      <c r="AM31" s="80"/>
      <c r="AN31" s="80"/>
      <c r="AO31" s="80"/>
    </row>
    <row r="32" spans="1:41" s="87" customFormat="1" ht="30" customHeight="1">
      <c r="A32" s="85">
        <v>24</v>
      </c>
      <c r="B32" s="107" t="s">
        <v>448</v>
      </c>
      <c r="C32" s="108" t="s">
        <v>322</v>
      </c>
      <c r="D32" s="109" t="s">
        <v>110</v>
      </c>
      <c r="E32" s="144"/>
      <c r="F32" s="194"/>
      <c r="G32" s="116"/>
      <c r="H32" s="116"/>
      <c r="I32" s="146"/>
      <c r="J32" s="146"/>
      <c r="K32" s="146"/>
      <c r="L32" s="146"/>
      <c r="M32" s="116"/>
      <c r="N32" s="116"/>
      <c r="O32" s="116"/>
      <c r="P32" s="146"/>
      <c r="Q32" s="146"/>
      <c r="R32" s="146"/>
      <c r="S32" s="146"/>
      <c r="T32" s="146"/>
      <c r="U32" s="146"/>
      <c r="V32" s="116"/>
      <c r="W32" s="116"/>
      <c r="X32" s="146"/>
      <c r="Y32" s="146"/>
      <c r="Z32" s="146"/>
      <c r="AA32" s="146"/>
      <c r="AB32" s="116"/>
      <c r="AC32" s="116"/>
      <c r="AD32" s="116"/>
      <c r="AE32" s="116"/>
      <c r="AF32" s="146"/>
      <c r="AG32" s="146"/>
      <c r="AH32" s="146"/>
      <c r="AI32" s="146"/>
      <c r="AJ32" s="85">
        <f t="shared" si="2"/>
        <v>0</v>
      </c>
      <c r="AK32" s="85">
        <f t="shared" si="0"/>
        <v>0</v>
      </c>
      <c r="AL32" s="85">
        <f t="shared" si="1"/>
        <v>0</v>
      </c>
      <c r="AM32" s="86"/>
      <c r="AN32" s="86"/>
      <c r="AO32" s="86"/>
    </row>
    <row r="33" spans="1:44" s="79" customFormat="1" ht="30" customHeight="1">
      <c r="A33" s="4">
        <v>25</v>
      </c>
      <c r="B33" s="112" t="s">
        <v>449</v>
      </c>
      <c r="C33" s="113" t="s">
        <v>60</v>
      </c>
      <c r="D33" s="114" t="s">
        <v>61</v>
      </c>
      <c r="E33" s="145"/>
      <c r="F33" s="194"/>
      <c r="G33" s="116"/>
      <c r="H33" s="116"/>
      <c r="I33" s="146"/>
      <c r="J33" s="146"/>
      <c r="K33" s="146"/>
      <c r="L33" s="146"/>
      <c r="M33" s="116"/>
      <c r="N33" s="116"/>
      <c r="O33" s="116"/>
      <c r="P33" s="146"/>
      <c r="Q33" s="146"/>
      <c r="R33" s="146"/>
      <c r="S33" s="146"/>
      <c r="T33" s="146"/>
      <c r="U33" s="146"/>
      <c r="V33" s="116"/>
      <c r="W33" s="116"/>
      <c r="X33" s="146"/>
      <c r="Y33" s="146"/>
      <c r="Z33" s="146"/>
      <c r="AA33" s="146"/>
      <c r="AB33" s="116"/>
      <c r="AC33" s="116"/>
      <c r="AD33" s="116"/>
      <c r="AE33" s="116"/>
      <c r="AF33" s="146"/>
      <c r="AG33" s="146"/>
      <c r="AH33" s="146"/>
      <c r="AI33" s="146"/>
      <c r="AJ33" s="4">
        <f t="shared" si="2"/>
        <v>0</v>
      </c>
      <c r="AK33" s="4">
        <f t="shared" si="0"/>
        <v>0</v>
      </c>
      <c r="AL33" s="4">
        <f t="shared" si="1"/>
        <v>0</v>
      </c>
      <c r="AM33" s="80"/>
      <c r="AN33" s="80"/>
      <c r="AO33" s="80"/>
    </row>
    <row r="34" spans="1:44" s="79" customFormat="1" ht="30" customHeight="1">
      <c r="A34" s="4">
        <v>26</v>
      </c>
      <c r="B34" s="107" t="s">
        <v>450</v>
      </c>
      <c r="C34" s="108" t="s">
        <v>453</v>
      </c>
      <c r="D34" s="109" t="s">
        <v>62</v>
      </c>
      <c r="E34" s="145"/>
      <c r="F34" s="195"/>
      <c r="G34" s="116"/>
      <c r="H34" s="116"/>
      <c r="I34" s="146"/>
      <c r="J34" s="146"/>
      <c r="K34" s="146"/>
      <c r="L34" s="146"/>
      <c r="M34" s="116"/>
      <c r="N34" s="116"/>
      <c r="O34" s="116"/>
      <c r="P34" s="146"/>
      <c r="Q34" s="146"/>
      <c r="R34" s="146"/>
      <c r="S34" s="146"/>
      <c r="T34" s="146"/>
      <c r="U34" s="146"/>
      <c r="V34" s="116"/>
      <c r="W34" s="116"/>
      <c r="X34" s="146"/>
      <c r="Y34" s="146"/>
      <c r="Z34" s="146"/>
      <c r="AA34" s="146"/>
      <c r="AB34" s="116"/>
      <c r="AC34" s="116"/>
      <c r="AD34" s="116"/>
      <c r="AE34" s="116"/>
      <c r="AF34" s="146"/>
      <c r="AG34" s="146"/>
      <c r="AH34" s="146"/>
      <c r="AI34" s="146"/>
      <c r="AJ34" s="4">
        <f t="shared" si="2"/>
        <v>0</v>
      </c>
      <c r="AK34" s="4">
        <f t="shared" si="0"/>
        <v>0</v>
      </c>
      <c r="AL34" s="4">
        <f t="shared" si="1"/>
        <v>0</v>
      </c>
      <c r="AM34" s="80"/>
      <c r="AN34" s="80"/>
      <c r="AO34" s="80"/>
    </row>
    <row r="35" spans="1:44" s="79" customFormat="1" ht="30" customHeight="1">
      <c r="A35" s="4">
        <v>27</v>
      </c>
      <c r="B35" s="107"/>
      <c r="C35" s="108"/>
      <c r="D35" s="109"/>
      <c r="E35" s="145"/>
      <c r="F35" s="146"/>
      <c r="G35" s="116"/>
      <c r="H35" s="116"/>
      <c r="I35" s="146"/>
      <c r="J35" s="146"/>
      <c r="K35" s="146"/>
      <c r="L35" s="146"/>
      <c r="M35" s="116"/>
      <c r="N35" s="116"/>
      <c r="O35" s="116"/>
      <c r="P35" s="146"/>
      <c r="Q35" s="146"/>
      <c r="R35" s="146"/>
      <c r="S35" s="146"/>
      <c r="T35" s="146"/>
      <c r="U35" s="146"/>
      <c r="V35" s="116"/>
      <c r="W35" s="146"/>
      <c r="X35" s="146"/>
      <c r="Y35" s="146"/>
      <c r="Z35" s="146"/>
      <c r="AA35" s="146"/>
      <c r="AB35" s="116"/>
      <c r="AC35" s="116"/>
      <c r="AD35" s="146"/>
      <c r="AE35" s="116"/>
      <c r="AF35" s="146"/>
      <c r="AG35" s="146"/>
      <c r="AH35" s="146"/>
      <c r="AI35" s="146"/>
      <c r="AJ35" s="4">
        <f t="shared" si="2"/>
        <v>0</v>
      </c>
      <c r="AK35" s="4">
        <f t="shared" si="0"/>
        <v>0</v>
      </c>
      <c r="AL35" s="4">
        <f t="shared" si="1"/>
        <v>0</v>
      </c>
      <c r="AM35" s="80"/>
      <c r="AN35" s="80"/>
      <c r="AO35" s="80"/>
    </row>
    <row r="36" spans="1:44" s="79" customFormat="1" ht="30" customHeight="1">
      <c r="A36" s="4">
        <v>28</v>
      </c>
      <c r="B36" s="107"/>
      <c r="C36" s="108"/>
      <c r="D36" s="109"/>
      <c r="E36" s="145"/>
      <c r="F36" s="146"/>
      <c r="G36" s="116"/>
      <c r="H36" s="116"/>
      <c r="I36" s="146"/>
      <c r="J36" s="146"/>
      <c r="K36" s="146"/>
      <c r="L36" s="146"/>
      <c r="M36" s="116"/>
      <c r="N36" s="116"/>
      <c r="O36" s="116"/>
      <c r="P36" s="146"/>
      <c r="Q36" s="146"/>
      <c r="R36" s="146"/>
      <c r="S36" s="146"/>
      <c r="T36" s="146"/>
      <c r="U36" s="146"/>
      <c r="V36" s="116"/>
      <c r="W36" s="146"/>
      <c r="X36" s="146"/>
      <c r="Y36" s="146"/>
      <c r="Z36" s="146"/>
      <c r="AA36" s="146"/>
      <c r="AB36" s="116"/>
      <c r="AC36" s="116"/>
      <c r="AD36" s="146"/>
      <c r="AE36" s="116"/>
      <c r="AF36" s="146"/>
      <c r="AG36" s="146"/>
      <c r="AH36" s="146"/>
      <c r="AI36" s="146"/>
      <c r="AJ36" s="4">
        <f t="shared" si="2"/>
        <v>0</v>
      </c>
      <c r="AK36" s="4">
        <f t="shared" si="0"/>
        <v>0</v>
      </c>
      <c r="AL36" s="4">
        <f t="shared" si="1"/>
        <v>0</v>
      </c>
      <c r="AM36" s="80"/>
      <c r="AN36" s="80"/>
      <c r="AO36" s="80"/>
    </row>
    <row r="37" spans="1:44" s="52" customFormat="1" ht="48" customHeight="1">
      <c r="A37" s="198" t="s">
        <v>17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3">
        <f>SUM(AJ9:AJ36)</f>
        <v>5</v>
      </c>
      <c r="AK37" s="3">
        <f>SUM(AK9:AK36)</f>
        <v>0</v>
      </c>
      <c r="AL37" s="3">
        <f>SUM(AL9:AL36)</f>
        <v>0</v>
      </c>
      <c r="AM37" s="55"/>
      <c r="AN37" s="29"/>
      <c r="AO37" s="29"/>
      <c r="AP37" s="49"/>
      <c r="AQ37" s="49"/>
      <c r="AR37" s="49"/>
    </row>
    <row r="38" spans="1:44" s="52" customFormat="1" ht="30" customHeight="1">
      <c r="A38" s="13"/>
      <c r="B38" s="13"/>
      <c r="C38" s="14"/>
      <c r="D38" s="14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3"/>
      <c r="AK38" s="13"/>
      <c r="AL38" s="13"/>
      <c r="AM38" s="55"/>
      <c r="AN38" s="55"/>
      <c r="AO38" s="55"/>
    </row>
    <row r="39" spans="1:44" s="52" customFormat="1" ht="41.25" customHeight="1">
      <c r="A39" s="199" t="s">
        <v>18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200"/>
      <c r="AJ39" s="46" t="s">
        <v>19</v>
      </c>
      <c r="AK39" s="46" t="s">
        <v>20</v>
      </c>
      <c r="AL39" s="46" t="s">
        <v>21</v>
      </c>
      <c r="AM39" s="56" t="s">
        <v>22</v>
      </c>
      <c r="AN39" s="56" t="s">
        <v>23</v>
      </c>
      <c r="AO39" s="56" t="s">
        <v>24</v>
      </c>
    </row>
    <row r="40" spans="1:44" s="52" customFormat="1" ht="30" customHeight="1">
      <c r="A40" s="3" t="s">
        <v>5</v>
      </c>
      <c r="B40" s="48"/>
      <c r="C40" s="181" t="s">
        <v>7</v>
      </c>
      <c r="D40" s="182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3" t="s">
        <v>25</v>
      </c>
      <c r="AK40" s="33" t="s">
        <v>26</v>
      </c>
      <c r="AL40" s="33" t="s">
        <v>27</v>
      </c>
      <c r="AM40" s="33" t="s">
        <v>28</v>
      </c>
      <c r="AN40" s="57" t="s">
        <v>29</v>
      </c>
      <c r="AO40" s="57" t="s">
        <v>30</v>
      </c>
    </row>
    <row r="41" spans="1:44" s="52" customFormat="1" ht="30" customHeight="1">
      <c r="A41" s="3">
        <v>1</v>
      </c>
      <c r="B41" s="107" t="s">
        <v>428</v>
      </c>
      <c r="C41" s="108" t="s">
        <v>353</v>
      </c>
      <c r="D41" s="109" t="s">
        <v>100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>COUNTIF(E41:AI41,"BT")</f>
        <v>0</v>
      </c>
      <c r="AK41" s="35">
        <f>COUNTIF(F41:AJ41,"D")</f>
        <v>0</v>
      </c>
      <c r="AL41" s="35">
        <f>COUNTIF(G41:AK41,"ĐP")</f>
        <v>0</v>
      </c>
      <c r="AM41" s="35">
        <f>COUNTIF(H41:AL41,"CT")</f>
        <v>0</v>
      </c>
      <c r="AN41" s="35">
        <f>COUNTIF(I41:AM41,"HT")</f>
        <v>0</v>
      </c>
      <c r="AO41" s="35">
        <f>COUNTIF(J41:AN41,"VK")</f>
        <v>0</v>
      </c>
      <c r="AP41" s="184"/>
      <c r="AQ41" s="185"/>
    </row>
    <row r="42" spans="1:44" s="52" customFormat="1" ht="30" customHeight="1">
      <c r="A42" s="3">
        <v>2</v>
      </c>
      <c r="B42" s="107" t="s">
        <v>429</v>
      </c>
      <c r="C42" s="108" t="s">
        <v>354</v>
      </c>
      <c r="D42" s="109" t="s">
        <v>100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35">
        <f t="shared" ref="AJ42:AJ74" si="3">COUNTIF(E42:AI42,"BT")</f>
        <v>0</v>
      </c>
      <c r="AK42" s="35">
        <f t="shared" ref="AK42:AK74" si="4">COUNTIF(F42:AJ42,"D")</f>
        <v>0</v>
      </c>
      <c r="AL42" s="35">
        <f t="shared" ref="AL42:AL74" si="5">COUNTIF(G42:AK42,"ĐP")</f>
        <v>0</v>
      </c>
      <c r="AM42" s="35">
        <f t="shared" ref="AM42:AM74" si="6">COUNTIF(H42:AL42,"CT")</f>
        <v>0</v>
      </c>
      <c r="AN42" s="35">
        <f t="shared" ref="AN42:AN74" si="7">COUNTIF(I42:AM42,"HT")</f>
        <v>0</v>
      </c>
      <c r="AO42" s="35">
        <f t="shared" ref="AO42:AO74" si="8">COUNTIF(J42:AN42,"VK")</f>
        <v>0</v>
      </c>
      <c r="AP42" s="55"/>
      <c r="AQ42" s="55"/>
    </row>
    <row r="43" spans="1:44" s="52" customFormat="1" ht="30" customHeight="1">
      <c r="A43" s="3">
        <v>3</v>
      </c>
      <c r="B43" s="107" t="s">
        <v>430</v>
      </c>
      <c r="C43" s="108" t="s">
        <v>355</v>
      </c>
      <c r="D43" s="109" t="s">
        <v>67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35">
        <f t="shared" si="6"/>
        <v>0</v>
      </c>
      <c r="AN43" s="35">
        <f t="shared" si="7"/>
        <v>0</v>
      </c>
      <c r="AO43" s="35">
        <f t="shared" si="8"/>
        <v>0</v>
      </c>
      <c r="AP43" s="55"/>
      <c r="AQ43" s="55"/>
    </row>
    <row r="44" spans="1:44" s="52" customFormat="1" ht="30" customHeight="1">
      <c r="A44" s="3">
        <v>4</v>
      </c>
      <c r="B44" s="107" t="s">
        <v>431</v>
      </c>
      <c r="C44" s="108" t="s">
        <v>356</v>
      </c>
      <c r="D44" s="109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55"/>
      <c r="AQ44" s="55"/>
    </row>
    <row r="45" spans="1:44" s="52" customFormat="1" ht="30" customHeight="1">
      <c r="A45" s="3">
        <v>5</v>
      </c>
      <c r="B45" s="107" t="s">
        <v>432</v>
      </c>
      <c r="C45" s="108" t="s">
        <v>357</v>
      </c>
      <c r="D45" s="109" t="s">
        <v>63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55"/>
      <c r="AQ45" s="55"/>
    </row>
    <row r="46" spans="1:44" s="52" customFormat="1" ht="30" customHeight="1">
      <c r="A46" s="155">
        <v>6</v>
      </c>
      <c r="B46" s="107" t="s">
        <v>433</v>
      </c>
      <c r="C46" s="108" t="s">
        <v>358</v>
      </c>
      <c r="D46" s="109" t="s">
        <v>68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155">
        <v>7</v>
      </c>
      <c r="B47" s="107" t="s">
        <v>434</v>
      </c>
      <c r="C47" s="108" t="s">
        <v>815</v>
      </c>
      <c r="D47" s="109" t="s">
        <v>69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155">
        <v>8</v>
      </c>
      <c r="B48" s="107" t="s">
        <v>435</v>
      </c>
      <c r="C48" s="108" t="s">
        <v>422</v>
      </c>
      <c r="D48" s="109" t="s">
        <v>91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155">
        <v>9</v>
      </c>
      <c r="B49" s="107" t="s">
        <v>436</v>
      </c>
      <c r="C49" s="108" t="s">
        <v>359</v>
      </c>
      <c r="D49" s="109" t="s">
        <v>70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155">
        <v>10</v>
      </c>
      <c r="B50" s="107" t="s">
        <v>437</v>
      </c>
      <c r="C50" s="108" t="s">
        <v>360</v>
      </c>
      <c r="D50" s="109" t="s">
        <v>109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155">
        <v>11</v>
      </c>
      <c r="B51" s="107" t="s">
        <v>438</v>
      </c>
      <c r="C51" s="108" t="s">
        <v>34</v>
      </c>
      <c r="D51" s="109" t="s">
        <v>54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155">
        <v>12</v>
      </c>
      <c r="B52" s="107" t="s">
        <v>439</v>
      </c>
      <c r="C52" s="108" t="s">
        <v>41</v>
      </c>
      <c r="D52" s="109" t="s">
        <v>64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155">
        <v>13</v>
      </c>
      <c r="B53" s="107" t="s">
        <v>440</v>
      </c>
      <c r="C53" s="108" t="s">
        <v>314</v>
      </c>
      <c r="D53" s="109" t="s">
        <v>139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14</v>
      </c>
      <c r="B54" s="107" t="s">
        <v>441</v>
      </c>
      <c r="C54" s="108" t="s">
        <v>423</v>
      </c>
      <c r="D54" s="109" t="s">
        <v>55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84"/>
      <c r="AQ54" s="185"/>
    </row>
    <row r="55" spans="1:43" s="52" customFormat="1" ht="30" customHeight="1">
      <c r="A55" s="3">
        <v>15</v>
      </c>
      <c r="B55" s="107" t="s">
        <v>442</v>
      </c>
      <c r="C55" s="108" t="s">
        <v>77</v>
      </c>
      <c r="D55" s="109" t="s">
        <v>83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3" s="52" customFormat="1" ht="30" customHeight="1">
      <c r="A56" s="3">
        <v>16</v>
      </c>
      <c r="B56" s="107" t="s">
        <v>443</v>
      </c>
      <c r="C56" s="108" t="s">
        <v>180</v>
      </c>
      <c r="D56" s="109" t="s">
        <v>48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3">
        <v>17</v>
      </c>
      <c r="B57" s="107" t="s">
        <v>444</v>
      </c>
      <c r="C57" s="108" t="s">
        <v>117</v>
      </c>
      <c r="D57" s="109" t="s">
        <v>15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3">
        <v>18</v>
      </c>
      <c r="B58" s="107" t="s">
        <v>445</v>
      </c>
      <c r="C58" s="108" t="s">
        <v>362</v>
      </c>
      <c r="D58" s="109" t="s">
        <v>35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19</v>
      </c>
      <c r="B59" s="107" t="s">
        <v>446</v>
      </c>
      <c r="C59" s="108" t="s">
        <v>363</v>
      </c>
      <c r="D59" s="109" t="s">
        <v>16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20</v>
      </c>
      <c r="B60" s="107" t="s">
        <v>412</v>
      </c>
      <c r="C60" s="108" t="s">
        <v>413</v>
      </c>
      <c r="D60" s="109" t="s">
        <v>414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21</v>
      </c>
      <c r="B61" s="107" t="s">
        <v>415</v>
      </c>
      <c r="C61" s="108" t="s">
        <v>416</v>
      </c>
      <c r="D61" s="109" t="s">
        <v>37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22</v>
      </c>
      <c r="B62" s="112" t="s">
        <v>447</v>
      </c>
      <c r="C62" s="113" t="s">
        <v>364</v>
      </c>
      <c r="D62" s="114" t="s">
        <v>59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23</v>
      </c>
      <c r="B63" s="112" t="s">
        <v>417</v>
      </c>
      <c r="C63" s="113" t="s">
        <v>254</v>
      </c>
      <c r="D63" s="114" t="s">
        <v>110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24</v>
      </c>
      <c r="B64" s="107" t="s">
        <v>448</v>
      </c>
      <c r="C64" s="108" t="s">
        <v>322</v>
      </c>
      <c r="D64" s="109" t="s">
        <v>110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25</v>
      </c>
      <c r="B65" s="112" t="s">
        <v>449</v>
      </c>
      <c r="C65" s="113" t="s">
        <v>60</v>
      </c>
      <c r="D65" s="114" t="s">
        <v>61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26</v>
      </c>
      <c r="B66" s="107" t="s">
        <v>450</v>
      </c>
      <c r="C66" s="108" t="s">
        <v>453</v>
      </c>
      <c r="D66" s="109" t="s">
        <v>62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27</v>
      </c>
      <c r="B67" s="107"/>
      <c r="C67" s="108"/>
      <c r="D67" s="109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28</v>
      </c>
      <c r="B68" s="107"/>
      <c r="C68" s="108"/>
      <c r="D68" s="10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29</v>
      </c>
      <c r="B69" s="48"/>
      <c r="C69" s="11"/>
      <c r="D69" s="12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30</v>
      </c>
      <c r="B70" s="48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31</v>
      </c>
      <c r="B71" s="48"/>
      <c r="C71" s="11"/>
      <c r="D71" s="12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32</v>
      </c>
      <c r="B72" s="48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.75" customHeight="1">
      <c r="A73" s="3">
        <v>33</v>
      </c>
      <c r="B73" s="48"/>
      <c r="C73" s="11"/>
      <c r="D73" s="12"/>
      <c r="E73" s="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.75" customHeight="1">
      <c r="A74" s="3">
        <v>34</v>
      </c>
      <c r="B74" s="48"/>
      <c r="C74" s="11"/>
      <c r="D74" s="12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ht="51" customHeight="1">
      <c r="A75" s="198" t="s">
        <v>17</v>
      </c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3">
        <f t="shared" ref="AJ75:AO75" si="9">SUM(AJ41:AJ74)</f>
        <v>0</v>
      </c>
      <c r="AK75" s="3">
        <f t="shared" si="9"/>
        <v>0</v>
      </c>
      <c r="AL75" s="3">
        <f t="shared" si="9"/>
        <v>0</v>
      </c>
      <c r="AM75" s="3">
        <f t="shared" si="9"/>
        <v>0</v>
      </c>
      <c r="AN75" s="3">
        <f t="shared" si="9"/>
        <v>0</v>
      </c>
      <c r="AO75" s="3">
        <f t="shared" si="9"/>
        <v>0</v>
      </c>
    </row>
    <row r="76" spans="1:41" ht="15.75" customHeight="1">
      <c r="A76" s="29"/>
      <c r="B76" s="29"/>
      <c r="C76" s="186"/>
      <c r="D76" s="186"/>
      <c r="H76" s="58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</row>
    <row r="77" spans="1:41" ht="15.75" customHeight="1">
      <c r="C77" s="47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41" ht="15.75" customHeight="1">
      <c r="C78" s="4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41" ht="15.75" customHeight="1">
      <c r="C79" s="186"/>
      <c r="D79" s="186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186"/>
      <c r="D80" s="186"/>
      <c r="E80" s="186"/>
      <c r="F80" s="186"/>
      <c r="G80" s="186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186"/>
      <c r="D81" s="186"/>
      <c r="E81" s="186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186"/>
      <c r="D82" s="186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</sheetData>
  <mergeCells count="21">
    <mergeCell ref="AP41:AQ41"/>
    <mergeCell ref="AP54:AQ54"/>
    <mergeCell ref="A75:AI75"/>
    <mergeCell ref="C76:D76"/>
    <mergeCell ref="C79:D79"/>
    <mergeCell ref="AM21:AN21"/>
    <mergeCell ref="A37:AI37"/>
    <mergeCell ref="A39:AI39"/>
    <mergeCell ref="C81:E81"/>
    <mergeCell ref="C82:D82"/>
    <mergeCell ref="C80:G80"/>
    <mergeCell ref="C40:D40"/>
    <mergeCell ref="F9:F3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topLeftCell="A4" zoomScale="55" zoomScaleNormal="55" workbookViewId="0">
      <selection activeCell="T23" sqref="T2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187" t="s">
        <v>365</v>
      </c>
      <c r="AG6" s="187"/>
      <c r="AH6" s="187"/>
      <c r="AI6" s="187"/>
      <c r="AJ6" s="187"/>
      <c r="AK6" s="187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07" t="s">
        <v>366</v>
      </c>
      <c r="C9" s="108" t="s">
        <v>367</v>
      </c>
      <c r="D9" s="109" t="s">
        <v>368</v>
      </c>
      <c r="E9" s="144"/>
      <c r="F9" s="146"/>
      <c r="G9" s="146"/>
      <c r="H9" s="116" t="s">
        <v>882</v>
      </c>
      <c r="I9" s="146"/>
      <c r="J9" s="146"/>
      <c r="K9" s="146"/>
      <c r="L9" s="146"/>
      <c r="M9" s="146"/>
      <c r="N9" s="146"/>
      <c r="O9" s="116"/>
      <c r="P9" s="146"/>
      <c r="Q9" s="11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07" t="s">
        <v>369</v>
      </c>
      <c r="C10" s="108" t="s">
        <v>370</v>
      </c>
      <c r="D10" s="109" t="s">
        <v>51</v>
      </c>
      <c r="E10" s="144"/>
      <c r="F10" s="146"/>
      <c r="G10" s="146"/>
      <c r="H10" s="116"/>
      <c r="I10" s="146"/>
      <c r="J10" s="146"/>
      <c r="K10" s="146"/>
      <c r="L10" s="146"/>
      <c r="M10" s="146"/>
      <c r="N10" s="146"/>
      <c r="O10" s="116"/>
      <c r="P10" s="146"/>
      <c r="Q10" s="11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07" t="s">
        <v>371</v>
      </c>
      <c r="C11" s="108" t="s">
        <v>324</v>
      </c>
      <c r="D11" s="109" t="s">
        <v>69</v>
      </c>
      <c r="E11" s="144"/>
      <c r="F11" s="146"/>
      <c r="G11" s="146"/>
      <c r="H11" s="116"/>
      <c r="I11" s="146"/>
      <c r="J11" s="146"/>
      <c r="K11" s="146"/>
      <c r="L11" s="146"/>
      <c r="M11" s="146"/>
      <c r="N11" s="146"/>
      <c r="O11" s="116"/>
      <c r="P11" s="146"/>
      <c r="Q11" s="11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07" t="s">
        <v>372</v>
      </c>
      <c r="C12" s="108" t="s">
        <v>34</v>
      </c>
      <c r="D12" s="109" t="s">
        <v>112</v>
      </c>
      <c r="E12" s="144"/>
      <c r="F12" s="146"/>
      <c r="G12" s="146"/>
      <c r="H12" s="116"/>
      <c r="I12" s="146"/>
      <c r="J12" s="146"/>
      <c r="K12" s="146"/>
      <c r="L12" s="146"/>
      <c r="M12" s="146"/>
      <c r="N12" s="146"/>
      <c r="O12" s="116"/>
      <c r="P12" s="146"/>
      <c r="Q12" s="11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07" t="s">
        <v>373</v>
      </c>
      <c r="C13" s="108" t="s">
        <v>374</v>
      </c>
      <c r="D13" s="109" t="s">
        <v>13</v>
      </c>
      <c r="E13" s="144"/>
      <c r="F13" s="146"/>
      <c r="G13" s="146"/>
      <c r="H13" s="116"/>
      <c r="I13" s="146"/>
      <c r="J13" s="146"/>
      <c r="K13" s="146"/>
      <c r="L13" s="146"/>
      <c r="M13" s="146"/>
      <c r="N13" s="146"/>
      <c r="O13" s="116"/>
      <c r="P13" s="146"/>
      <c r="Q13" s="11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07" t="s">
        <v>424</v>
      </c>
      <c r="C14" s="108" t="s">
        <v>222</v>
      </c>
      <c r="D14" s="109" t="s">
        <v>53</v>
      </c>
      <c r="E14" s="144"/>
      <c r="F14" s="146"/>
      <c r="G14" s="146"/>
      <c r="H14" s="116"/>
      <c r="I14" s="146"/>
      <c r="J14" s="146"/>
      <c r="K14" s="146"/>
      <c r="L14" s="146"/>
      <c r="M14" s="146"/>
      <c r="N14" s="146"/>
      <c r="O14" s="116"/>
      <c r="P14" s="146"/>
      <c r="Q14" s="11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07" t="s">
        <v>375</v>
      </c>
      <c r="C15" s="108" t="s">
        <v>376</v>
      </c>
      <c r="D15" s="109" t="s">
        <v>42</v>
      </c>
      <c r="E15" s="144"/>
      <c r="F15" s="146"/>
      <c r="G15" s="146"/>
      <c r="H15" s="116"/>
      <c r="I15" s="146"/>
      <c r="J15" s="146"/>
      <c r="K15" s="146"/>
      <c r="L15" s="146"/>
      <c r="M15" s="146"/>
      <c r="N15" s="146"/>
      <c r="O15" s="116"/>
      <c r="P15" s="146"/>
      <c r="Q15" s="11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07" t="s">
        <v>377</v>
      </c>
      <c r="C16" s="108" t="s">
        <v>378</v>
      </c>
      <c r="D16" s="109" t="s">
        <v>42</v>
      </c>
      <c r="E16" s="144"/>
      <c r="F16" s="146"/>
      <c r="G16" s="146"/>
      <c r="H16" s="116"/>
      <c r="I16" s="146"/>
      <c r="J16" s="146"/>
      <c r="K16" s="146"/>
      <c r="L16" s="146"/>
      <c r="M16" s="146"/>
      <c r="N16" s="146"/>
      <c r="O16" s="116"/>
      <c r="P16" s="146"/>
      <c r="Q16" s="11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3">
        <v>9</v>
      </c>
      <c r="B17" s="107" t="s">
        <v>379</v>
      </c>
      <c r="C17" s="108" t="s">
        <v>108</v>
      </c>
      <c r="D17" s="109" t="s">
        <v>32</v>
      </c>
      <c r="E17" s="144"/>
      <c r="F17" s="146"/>
      <c r="G17" s="146"/>
      <c r="H17" s="116"/>
      <c r="I17" s="146"/>
      <c r="J17" s="146"/>
      <c r="K17" s="146"/>
      <c r="L17" s="146"/>
      <c r="M17" s="146"/>
      <c r="N17" s="146"/>
      <c r="O17" s="116"/>
      <c r="P17" s="146"/>
      <c r="Q17" s="11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27"/>
      <c r="AN17" s="27"/>
      <c r="AO17" s="27"/>
    </row>
    <row r="18" spans="1:41" s="1" customFormat="1" ht="30" customHeight="1">
      <c r="A18" s="3">
        <v>10</v>
      </c>
      <c r="B18" s="107" t="s">
        <v>380</v>
      </c>
      <c r="C18" s="108" t="s">
        <v>45</v>
      </c>
      <c r="D18" s="109" t="s">
        <v>217</v>
      </c>
      <c r="E18" s="144"/>
      <c r="F18" s="146"/>
      <c r="G18" s="146"/>
      <c r="H18" s="116"/>
      <c r="I18" s="146"/>
      <c r="J18" s="146"/>
      <c r="K18" s="146"/>
      <c r="L18" s="146"/>
      <c r="M18" s="146"/>
      <c r="N18" s="146"/>
      <c r="O18" s="116"/>
      <c r="P18" s="146"/>
      <c r="Q18" s="11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27"/>
      <c r="AN18" s="27"/>
      <c r="AO18" s="27"/>
    </row>
    <row r="19" spans="1:41" s="1" customFormat="1" ht="30" customHeight="1">
      <c r="A19" s="3">
        <v>11</v>
      </c>
      <c r="B19" s="107" t="s">
        <v>381</v>
      </c>
      <c r="C19" s="108" t="s">
        <v>425</v>
      </c>
      <c r="D19" s="109" t="s">
        <v>54</v>
      </c>
      <c r="E19" s="144"/>
      <c r="F19" s="146"/>
      <c r="G19" s="146"/>
      <c r="H19" s="116"/>
      <c r="I19" s="146"/>
      <c r="J19" s="146"/>
      <c r="K19" s="146"/>
      <c r="L19" s="146"/>
      <c r="M19" s="146"/>
      <c r="N19" s="146"/>
      <c r="O19" s="116"/>
      <c r="P19" s="146"/>
      <c r="Q19" s="11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3">
        <v>12</v>
      </c>
      <c r="B20" s="107" t="s">
        <v>382</v>
      </c>
      <c r="C20" s="108" t="s">
        <v>222</v>
      </c>
      <c r="D20" s="109" t="s">
        <v>383</v>
      </c>
      <c r="E20" s="144"/>
      <c r="F20" s="146"/>
      <c r="G20" s="146"/>
      <c r="H20" s="116"/>
      <c r="I20" s="146"/>
      <c r="J20" s="146"/>
      <c r="K20" s="146"/>
      <c r="L20" s="146"/>
      <c r="M20" s="146"/>
      <c r="N20" s="146"/>
      <c r="O20" s="116"/>
      <c r="P20" s="146"/>
      <c r="Q20" s="11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3">
        <v>13</v>
      </c>
      <c r="B21" s="107" t="s">
        <v>384</v>
      </c>
      <c r="C21" s="108" t="s">
        <v>114</v>
      </c>
      <c r="D21" s="109" t="s">
        <v>76</v>
      </c>
      <c r="E21" s="144"/>
      <c r="F21" s="144"/>
      <c r="G21" s="144"/>
      <c r="H21" s="116"/>
      <c r="I21" s="144"/>
      <c r="J21" s="144"/>
      <c r="K21" s="144"/>
      <c r="L21" s="144"/>
      <c r="M21" s="144"/>
      <c r="N21" s="144"/>
      <c r="O21" s="116"/>
      <c r="P21" s="144"/>
      <c r="Q21" s="116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3">
        <v>14</v>
      </c>
      <c r="B22" s="107" t="s">
        <v>385</v>
      </c>
      <c r="C22" s="108" t="s">
        <v>386</v>
      </c>
      <c r="D22" s="109" t="s">
        <v>46</v>
      </c>
      <c r="E22" s="144"/>
      <c r="F22" s="146"/>
      <c r="G22" s="146"/>
      <c r="H22" s="116"/>
      <c r="I22" s="146"/>
      <c r="J22" s="146"/>
      <c r="K22" s="146"/>
      <c r="L22" s="146"/>
      <c r="M22" s="146"/>
      <c r="N22" s="146"/>
      <c r="O22" s="116"/>
      <c r="P22" s="146"/>
      <c r="Q22" s="11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2"/>
      <c r="AN22" s="203"/>
      <c r="AO22" s="27"/>
    </row>
    <row r="23" spans="1:41" s="1" customFormat="1" ht="30" customHeight="1">
      <c r="A23" s="3">
        <v>15</v>
      </c>
      <c r="B23" s="107" t="s">
        <v>387</v>
      </c>
      <c r="C23" s="108" t="s">
        <v>388</v>
      </c>
      <c r="D23" s="109" t="s">
        <v>389</v>
      </c>
      <c r="E23" s="144"/>
      <c r="F23" s="146"/>
      <c r="G23" s="146"/>
      <c r="H23" s="116"/>
      <c r="I23" s="146"/>
      <c r="J23" s="146"/>
      <c r="K23" s="146"/>
      <c r="L23" s="146"/>
      <c r="M23" s="146"/>
      <c r="N23" s="146"/>
      <c r="O23" s="116"/>
      <c r="P23" s="146"/>
      <c r="Q23" s="11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27"/>
      <c r="AN23" s="27"/>
      <c r="AO23" s="27"/>
    </row>
    <row r="24" spans="1:41" s="1" customFormat="1" ht="30" customHeight="1">
      <c r="A24" s="3">
        <v>16</v>
      </c>
      <c r="B24" s="107" t="s">
        <v>390</v>
      </c>
      <c r="C24" s="108" t="s">
        <v>391</v>
      </c>
      <c r="D24" s="109" t="s">
        <v>48</v>
      </c>
      <c r="E24" s="144"/>
      <c r="F24" s="146"/>
      <c r="G24" s="146"/>
      <c r="H24" s="116"/>
      <c r="I24" s="146"/>
      <c r="J24" s="146"/>
      <c r="K24" s="146"/>
      <c r="L24" s="146"/>
      <c r="M24" s="146"/>
      <c r="N24" s="146"/>
      <c r="O24" s="116"/>
      <c r="P24" s="146"/>
      <c r="Q24" s="11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3">
        <v>17</v>
      </c>
      <c r="B25" s="107" t="s">
        <v>392</v>
      </c>
      <c r="C25" s="108" t="s">
        <v>99</v>
      </c>
      <c r="D25" s="109" t="s">
        <v>88</v>
      </c>
      <c r="E25" s="144"/>
      <c r="F25" s="146"/>
      <c r="G25" s="146"/>
      <c r="H25" s="116"/>
      <c r="I25" s="146"/>
      <c r="J25" s="146"/>
      <c r="K25" s="146"/>
      <c r="L25" s="146"/>
      <c r="M25" s="146"/>
      <c r="N25" s="146"/>
      <c r="O25" s="116"/>
      <c r="P25" s="146"/>
      <c r="Q25" s="11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3">
        <v>18</v>
      </c>
      <c r="B26" s="107" t="s">
        <v>393</v>
      </c>
      <c r="C26" s="108" t="s">
        <v>41</v>
      </c>
      <c r="D26" s="109" t="s">
        <v>98</v>
      </c>
      <c r="E26" s="144"/>
      <c r="F26" s="146"/>
      <c r="G26" s="146"/>
      <c r="H26" s="116"/>
      <c r="I26" s="146"/>
      <c r="J26" s="146"/>
      <c r="K26" s="146"/>
      <c r="L26" s="146"/>
      <c r="M26" s="146"/>
      <c r="N26" s="146"/>
      <c r="O26" s="116"/>
      <c r="P26" s="146"/>
      <c r="Q26" s="11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3">
        <v>19</v>
      </c>
      <c r="B27" s="107" t="s">
        <v>394</v>
      </c>
      <c r="C27" s="108" t="s">
        <v>395</v>
      </c>
      <c r="D27" s="109" t="s">
        <v>59</v>
      </c>
      <c r="E27" s="144"/>
      <c r="F27" s="146"/>
      <c r="G27" s="146"/>
      <c r="H27" s="116"/>
      <c r="I27" s="146"/>
      <c r="J27" s="146"/>
      <c r="K27" s="146"/>
      <c r="L27" s="146"/>
      <c r="M27" s="146"/>
      <c r="N27" s="146"/>
      <c r="O27" s="116"/>
      <c r="P27" s="146"/>
      <c r="Q27" s="11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3">
        <v>20</v>
      </c>
      <c r="B28" s="107" t="s">
        <v>418</v>
      </c>
      <c r="C28" s="108" t="s">
        <v>73</v>
      </c>
      <c r="D28" s="109" t="s">
        <v>61</v>
      </c>
      <c r="E28" s="144"/>
      <c r="F28" s="146"/>
      <c r="G28" s="146"/>
      <c r="H28" s="116"/>
      <c r="I28" s="146"/>
      <c r="J28" s="146"/>
      <c r="K28" s="146"/>
      <c r="L28" s="146"/>
      <c r="M28" s="146"/>
      <c r="N28" s="146"/>
      <c r="O28" s="116"/>
      <c r="P28" s="146"/>
      <c r="Q28" s="11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3">
        <v>21</v>
      </c>
      <c r="B29" s="107" t="s">
        <v>396</v>
      </c>
      <c r="C29" s="108" t="s">
        <v>397</v>
      </c>
      <c r="D29" s="109" t="s">
        <v>61</v>
      </c>
      <c r="E29" s="144"/>
      <c r="F29" s="146"/>
      <c r="G29" s="146"/>
      <c r="H29" s="116"/>
      <c r="I29" s="146"/>
      <c r="J29" s="146"/>
      <c r="K29" s="146"/>
      <c r="L29" s="146"/>
      <c r="M29" s="146"/>
      <c r="N29" s="146"/>
      <c r="O29" s="116"/>
      <c r="P29" s="146"/>
      <c r="Q29" s="11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3">
        <v>22</v>
      </c>
      <c r="B30" s="112" t="s">
        <v>419</v>
      </c>
      <c r="C30" s="113" t="s">
        <v>361</v>
      </c>
      <c r="D30" s="114" t="s">
        <v>86</v>
      </c>
      <c r="E30" s="144"/>
      <c r="F30" s="146"/>
      <c r="G30" s="146"/>
      <c r="H30" s="116" t="s">
        <v>8</v>
      </c>
      <c r="I30" s="146"/>
      <c r="J30" s="146"/>
      <c r="K30" s="146"/>
      <c r="L30" s="146"/>
      <c r="M30" s="146"/>
      <c r="N30" s="146"/>
      <c r="O30" s="116"/>
      <c r="P30" s="146"/>
      <c r="Q30" s="11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1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3">
        <v>23</v>
      </c>
      <c r="B31" s="107" t="s">
        <v>398</v>
      </c>
      <c r="C31" s="108" t="s">
        <v>221</v>
      </c>
      <c r="D31" s="109" t="s">
        <v>86</v>
      </c>
      <c r="E31" s="144"/>
      <c r="F31" s="146"/>
      <c r="G31" s="146"/>
      <c r="H31" s="116"/>
      <c r="I31" s="146"/>
      <c r="J31" s="146"/>
      <c r="K31" s="146"/>
      <c r="L31" s="146"/>
      <c r="M31" s="146"/>
      <c r="N31" s="146"/>
      <c r="O31" s="116"/>
      <c r="P31" s="146"/>
      <c r="Q31" s="11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33">
        <v>24</v>
      </c>
      <c r="B32" s="112" t="s">
        <v>420</v>
      </c>
      <c r="C32" s="113" t="s">
        <v>39</v>
      </c>
      <c r="D32" s="114" t="s">
        <v>62</v>
      </c>
      <c r="E32" s="144"/>
      <c r="F32" s="146"/>
      <c r="G32" s="146"/>
      <c r="H32" s="116" t="s">
        <v>8</v>
      </c>
      <c r="I32" s="146"/>
      <c r="J32" s="146"/>
      <c r="K32" s="146"/>
      <c r="L32" s="146"/>
      <c r="M32" s="146"/>
      <c r="N32" s="146"/>
      <c r="O32" s="116"/>
      <c r="P32" s="146"/>
      <c r="Q32" s="11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1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4" s="1" customFormat="1" ht="30" customHeight="1">
      <c r="A33" s="3">
        <v>25</v>
      </c>
      <c r="B33" s="107" t="s">
        <v>399</v>
      </c>
      <c r="C33" s="108" t="s">
        <v>400</v>
      </c>
      <c r="D33" s="109" t="s">
        <v>107</v>
      </c>
      <c r="E33" s="145"/>
      <c r="F33" s="146"/>
      <c r="G33" s="146"/>
      <c r="H33" s="116"/>
      <c r="I33" s="146"/>
      <c r="J33" s="146"/>
      <c r="K33" s="146"/>
      <c r="L33" s="146"/>
      <c r="M33" s="146"/>
      <c r="N33" s="146"/>
      <c r="O33" s="116"/>
      <c r="P33" s="146"/>
      <c r="Q33" s="11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4" s="1" customFormat="1" ht="30" customHeight="1">
      <c r="A34" s="3">
        <v>26</v>
      </c>
      <c r="B34" s="107"/>
      <c r="C34" s="108"/>
      <c r="D34" s="109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4" s="1" customFormat="1" ht="30" customHeight="1">
      <c r="A35" s="33">
        <v>27</v>
      </c>
      <c r="B35" s="112"/>
      <c r="C35" s="113"/>
      <c r="D35" s="114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4" s="1" customFormat="1" ht="30" customHeight="1">
      <c r="A36" s="3">
        <v>28</v>
      </c>
      <c r="B36" s="107"/>
      <c r="C36" s="108"/>
      <c r="D36" s="109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1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4" s="1" customFormat="1" ht="48" customHeight="1">
      <c r="A37" s="204" t="s">
        <v>17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43">
        <f>SUM(AJ9:AJ36)</f>
        <v>2</v>
      </c>
      <c r="AK37" s="43">
        <f>SUM(AK9:AK36)</f>
        <v>0</v>
      </c>
      <c r="AL37" s="43">
        <f>SUM(AL9:AL36)</f>
        <v>0</v>
      </c>
      <c r="AM37" s="30"/>
      <c r="AN37" s="29"/>
      <c r="AO37" s="29"/>
      <c r="AP37" s="37"/>
      <c r="AQ37"/>
      <c r="AR37"/>
    </row>
    <row r="38" spans="1:44" s="1" customFormat="1" ht="30" customHeight="1">
      <c r="A38" s="13"/>
      <c r="B38" s="13"/>
      <c r="C38" s="14"/>
      <c r="D38" s="14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13"/>
      <c r="AK38" s="13"/>
      <c r="AL38" s="13"/>
      <c r="AM38" s="30"/>
      <c r="AN38" s="27"/>
      <c r="AO38" s="27"/>
    </row>
    <row r="39" spans="1:44" s="1" customFormat="1" ht="41.25" customHeight="1">
      <c r="A39" s="205" t="s">
        <v>18</v>
      </c>
      <c r="B39" s="205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7"/>
      <c r="AJ39" s="31" t="s">
        <v>19</v>
      </c>
      <c r="AK39" s="31" t="s">
        <v>20</v>
      </c>
      <c r="AL39" s="31" t="s">
        <v>21</v>
      </c>
      <c r="AM39" s="32" t="s">
        <v>22</v>
      </c>
      <c r="AN39" s="32" t="s">
        <v>23</v>
      </c>
      <c r="AO39" s="32" t="s">
        <v>24</v>
      </c>
    </row>
    <row r="40" spans="1:44" s="1" customFormat="1" ht="30" customHeight="1">
      <c r="A40" s="3" t="s">
        <v>5</v>
      </c>
      <c r="B40" s="42"/>
      <c r="C40" s="181" t="s">
        <v>7</v>
      </c>
      <c r="D40" s="182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3" t="s">
        <v>25</v>
      </c>
      <c r="AK40" s="33" t="s">
        <v>26</v>
      </c>
      <c r="AL40" s="33" t="s">
        <v>27</v>
      </c>
      <c r="AM40" s="33" t="s">
        <v>28</v>
      </c>
      <c r="AN40" s="141" t="s">
        <v>29</v>
      </c>
      <c r="AO40" s="34" t="s">
        <v>30</v>
      </c>
    </row>
    <row r="41" spans="1:44" s="1" customFormat="1" ht="30" customHeight="1">
      <c r="A41" s="3">
        <v>1</v>
      </c>
      <c r="B41" s="107" t="s">
        <v>366</v>
      </c>
      <c r="C41" s="108" t="s">
        <v>367</v>
      </c>
      <c r="D41" s="109" t="s">
        <v>368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5">
        <f>COUNTIF(E41:AI41,"BT")</f>
        <v>0</v>
      </c>
      <c r="AK41" s="35">
        <f>COUNTIF(F41:AJ41,"D")</f>
        <v>0</v>
      </c>
      <c r="AL41" s="35">
        <f>COUNTIF(G41:AK41,"ĐP")</f>
        <v>0</v>
      </c>
      <c r="AM41" s="35">
        <f>COUNTIF(H41:AL41,"CT")</f>
        <v>0</v>
      </c>
      <c r="AN41" s="35">
        <f t="shared" ref="AN41:AN68" si="3">COUNTIF(I41:AM41,"HT")</f>
        <v>0</v>
      </c>
      <c r="AO41" s="35">
        <f>COUNTIF(J41:AN41,"VK")</f>
        <v>0</v>
      </c>
      <c r="AP41" s="202"/>
      <c r="AQ41" s="203"/>
    </row>
    <row r="42" spans="1:44" s="1" customFormat="1" ht="30" customHeight="1">
      <c r="A42" s="3">
        <v>2</v>
      </c>
      <c r="B42" s="107" t="s">
        <v>369</v>
      </c>
      <c r="C42" s="108" t="s">
        <v>370</v>
      </c>
      <c r="D42" s="109" t="s">
        <v>51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35">
        <f t="shared" ref="AJ42:AJ68" si="4">COUNTIF(E42:AI42,"BT")</f>
        <v>0</v>
      </c>
      <c r="AK42" s="35">
        <f t="shared" ref="AK42:AK68" si="5">COUNTIF(F42:AJ42,"D")</f>
        <v>0</v>
      </c>
      <c r="AL42" s="35">
        <f t="shared" ref="AL42:AL68" si="6">COUNTIF(G42:AK42,"ĐP")</f>
        <v>0</v>
      </c>
      <c r="AM42" s="35">
        <f t="shared" ref="AM42:AM68" si="7">COUNTIF(H42:AL42,"CT")</f>
        <v>0</v>
      </c>
      <c r="AN42" s="35">
        <f t="shared" si="3"/>
        <v>0</v>
      </c>
      <c r="AO42" s="35">
        <f t="shared" ref="AO42:AO68" si="8">COUNTIF(J42:AN42,"VK")</f>
        <v>0</v>
      </c>
      <c r="AP42" s="27"/>
      <c r="AQ42" s="27"/>
    </row>
    <row r="43" spans="1:44" s="1" customFormat="1" ht="30" customHeight="1">
      <c r="A43" s="3">
        <v>3</v>
      </c>
      <c r="B43" s="107" t="s">
        <v>371</v>
      </c>
      <c r="C43" s="108" t="s">
        <v>324</v>
      </c>
      <c r="D43" s="109" t="s">
        <v>69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5">
        <f t="shared" si="4"/>
        <v>0</v>
      </c>
      <c r="AK43" s="35">
        <f t="shared" si="5"/>
        <v>0</v>
      </c>
      <c r="AL43" s="35">
        <f t="shared" si="6"/>
        <v>0</v>
      </c>
      <c r="AM43" s="35">
        <f t="shared" si="7"/>
        <v>0</v>
      </c>
      <c r="AN43" s="35">
        <f t="shared" si="3"/>
        <v>0</v>
      </c>
      <c r="AO43" s="35">
        <f t="shared" si="8"/>
        <v>0</v>
      </c>
      <c r="AP43" s="27"/>
      <c r="AQ43" s="27"/>
    </row>
    <row r="44" spans="1:44" s="1" customFormat="1" ht="30" customHeight="1">
      <c r="A44" s="3">
        <v>4</v>
      </c>
      <c r="B44" s="107" t="s">
        <v>372</v>
      </c>
      <c r="C44" s="108" t="s">
        <v>34</v>
      </c>
      <c r="D44" s="109" t="s">
        <v>112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5">
        <f t="shared" si="4"/>
        <v>0</v>
      </c>
      <c r="AK44" s="35">
        <f t="shared" si="5"/>
        <v>0</v>
      </c>
      <c r="AL44" s="35">
        <f t="shared" si="6"/>
        <v>0</v>
      </c>
      <c r="AM44" s="35">
        <f t="shared" si="7"/>
        <v>0</v>
      </c>
      <c r="AN44" s="35">
        <f t="shared" si="3"/>
        <v>0</v>
      </c>
      <c r="AO44" s="35">
        <f t="shared" si="8"/>
        <v>0</v>
      </c>
      <c r="AP44" s="27"/>
      <c r="AQ44" s="27"/>
    </row>
    <row r="45" spans="1:44" s="1" customFormat="1" ht="30" customHeight="1">
      <c r="A45" s="3">
        <v>5</v>
      </c>
      <c r="B45" s="107" t="s">
        <v>373</v>
      </c>
      <c r="C45" s="108" t="s">
        <v>374</v>
      </c>
      <c r="D45" s="109" t="s">
        <v>13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5">
        <f t="shared" si="4"/>
        <v>0</v>
      </c>
      <c r="AK45" s="35">
        <f t="shared" si="5"/>
        <v>0</v>
      </c>
      <c r="AL45" s="35">
        <f t="shared" si="6"/>
        <v>0</v>
      </c>
      <c r="AM45" s="35">
        <f t="shared" si="7"/>
        <v>0</v>
      </c>
      <c r="AN45" s="35">
        <f t="shared" si="3"/>
        <v>0</v>
      </c>
      <c r="AO45" s="35">
        <f t="shared" si="8"/>
        <v>0</v>
      </c>
      <c r="AP45" s="27"/>
      <c r="AQ45" s="27"/>
    </row>
    <row r="46" spans="1:44" s="1" customFormat="1" ht="30" customHeight="1">
      <c r="A46" s="3">
        <v>6</v>
      </c>
      <c r="B46" s="107" t="s">
        <v>424</v>
      </c>
      <c r="C46" s="108" t="s">
        <v>222</v>
      </c>
      <c r="D46" s="109" t="s">
        <v>53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5">
        <f t="shared" si="4"/>
        <v>0</v>
      </c>
      <c r="AK46" s="35">
        <f t="shared" si="5"/>
        <v>0</v>
      </c>
      <c r="AL46" s="35">
        <f t="shared" si="6"/>
        <v>0</v>
      </c>
      <c r="AM46" s="35">
        <f t="shared" si="7"/>
        <v>0</v>
      </c>
      <c r="AN46" s="35">
        <f t="shared" si="3"/>
        <v>0</v>
      </c>
      <c r="AO46" s="35">
        <f t="shared" si="8"/>
        <v>0</v>
      </c>
      <c r="AP46" s="27"/>
      <c r="AQ46" s="27"/>
    </row>
    <row r="47" spans="1:44" s="1" customFormat="1" ht="30" customHeight="1">
      <c r="A47" s="3">
        <v>7</v>
      </c>
      <c r="B47" s="107" t="s">
        <v>375</v>
      </c>
      <c r="C47" s="108" t="s">
        <v>376</v>
      </c>
      <c r="D47" s="109" t="s">
        <v>42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 t="shared" si="4"/>
        <v>0</v>
      </c>
      <c r="AK47" s="35">
        <f t="shared" si="5"/>
        <v>0</v>
      </c>
      <c r="AL47" s="35">
        <f t="shared" si="6"/>
        <v>0</v>
      </c>
      <c r="AM47" s="35">
        <f t="shared" si="7"/>
        <v>0</v>
      </c>
      <c r="AN47" s="35">
        <f t="shared" si="3"/>
        <v>0</v>
      </c>
      <c r="AO47" s="35">
        <f t="shared" si="8"/>
        <v>0</v>
      </c>
      <c r="AP47" s="27"/>
      <c r="AQ47" s="27"/>
    </row>
    <row r="48" spans="1:44" s="1" customFormat="1" ht="30" customHeight="1">
      <c r="A48" s="3">
        <v>8</v>
      </c>
      <c r="B48" s="107" t="s">
        <v>377</v>
      </c>
      <c r="C48" s="108" t="s">
        <v>378</v>
      </c>
      <c r="D48" s="109" t="s">
        <v>42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5">
        <f t="shared" si="4"/>
        <v>0</v>
      </c>
      <c r="AK48" s="35">
        <f t="shared" si="5"/>
        <v>0</v>
      </c>
      <c r="AL48" s="35">
        <f t="shared" si="6"/>
        <v>0</v>
      </c>
      <c r="AM48" s="35">
        <f t="shared" si="7"/>
        <v>0</v>
      </c>
      <c r="AN48" s="35">
        <f t="shared" si="3"/>
        <v>0</v>
      </c>
      <c r="AO48" s="35">
        <f t="shared" si="8"/>
        <v>0</v>
      </c>
      <c r="AP48" s="27"/>
      <c r="AQ48" s="27"/>
    </row>
    <row r="49" spans="1:43" s="1" customFormat="1" ht="30" customHeight="1">
      <c r="A49" s="3">
        <v>9</v>
      </c>
      <c r="B49" s="107" t="s">
        <v>379</v>
      </c>
      <c r="C49" s="108" t="s">
        <v>108</v>
      </c>
      <c r="D49" s="109" t="s">
        <v>32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4"/>
        <v>0</v>
      </c>
      <c r="AK49" s="35">
        <f t="shared" si="5"/>
        <v>0</v>
      </c>
      <c r="AL49" s="35">
        <f t="shared" si="6"/>
        <v>0</v>
      </c>
      <c r="AM49" s="35">
        <f t="shared" si="7"/>
        <v>0</v>
      </c>
      <c r="AN49" s="35">
        <f t="shared" si="3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3">
        <v>10</v>
      </c>
      <c r="B50" s="107" t="s">
        <v>380</v>
      </c>
      <c r="C50" s="108" t="s">
        <v>45</v>
      </c>
      <c r="D50" s="109" t="s">
        <v>217</v>
      </c>
      <c r="E50" s="134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4"/>
        <v>0</v>
      </c>
      <c r="AK50" s="35">
        <f t="shared" si="5"/>
        <v>0</v>
      </c>
      <c r="AL50" s="35">
        <f t="shared" si="6"/>
        <v>0</v>
      </c>
      <c r="AM50" s="35">
        <f t="shared" si="7"/>
        <v>0</v>
      </c>
      <c r="AN50" s="35">
        <f t="shared" si="3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3">
        <v>11</v>
      </c>
      <c r="B51" s="107" t="s">
        <v>381</v>
      </c>
      <c r="C51" s="108" t="s">
        <v>425</v>
      </c>
      <c r="D51" s="109" t="s">
        <v>54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4"/>
        <v>0</v>
      </c>
      <c r="AK51" s="35">
        <f t="shared" si="5"/>
        <v>0</v>
      </c>
      <c r="AL51" s="35">
        <f t="shared" si="6"/>
        <v>0</v>
      </c>
      <c r="AM51" s="35">
        <f t="shared" si="7"/>
        <v>0</v>
      </c>
      <c r="AN51" s="35">
        <f t="shared" si="3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3">
        <v>12</v>
      </c>
      <c r="B52" s="107" t="s">
        <v>382</v>
      </c>
      <c r="C52" s="108" t="s">
        <v>222</v>
      </c>
      <c r="D52" s="109" t="s">
        <v>383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4"/>
        <v>0</v>
      </c>
      <c r="AK52" s="35">
        <f t="shared" si="5"/>
        <v>0</v>
      </c>
      <c r="AL52" s="35">
        <f t="shared" si="6"/>
        <v>0</v>
      </c>
      <c r="AM52" s="35">
        <f t="shared" si="7"/>
        <v>0</v>
      </c>
      <c r="AN52" s="35">
        <f t="shared" si="3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3">
        <v>13</v>
      </c>
      <c r="B53" s="107" t="s">
        <v>384</v>
      </c>
      <c r="C53" s="108" t="s">
        <v>114</v>
      </c>
      <c r="D53" s="109" t="s">
        <v>76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5">
        <f t="shared" si="4"/>
        <v>0</v>
      </c>
      <c r="AK53" s="35">
        <f t="shared" si="5"/>
        <v>0</v>
      </c>
      <c r="AL53" s="35">
        <f t="shared" si="6"/>
        <v>0</v>
      </c>
      <c r="AM53" s="35">
        <f t="shared" si="7"/>
        <v>0</v>
      </c>
      <c r="AN53" s="35">
        <f t="shared" si="3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3">
        <v>14</v>
      </c>
      <c r="B54" s="107" t="s">
        <v>385</v>
      </c>
      <c r="C54" s="108" t="s">
        <v>386</v>
      </c>
      <c r="D54" s="109" t="s">
        <v>46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4"/>
        <v>0</v>
      </c>
      <c r="AK54" s="35">
        <f t="shared" si="5"/>
        <v>0</v>
      </c>
      <c r="AL54" s="35">
        <f t="shared" si="6"/>
        <v>0</v>
      </c>
      <c r="AM54" s="35">
        <f t="shared" si="7"/>
        <v>0</v>
      </c>
      <c r="AN54" s="35">
        <f t="shared" si="3"/>
        <v>0</v>
      </c>
      <c r="AO54" s="35">
        <f t="shared" si="8"/>
        <v>0</v>
      </c>
      <c r="AP54" s="202"/>
      <c r="AQ54" s="203"/>
    </row>
    <row r="55" spans="1:43" s="1" customFormat="1" ht="30" customHeight="1">
      <c r="A55" s="3">
        <v>15</v>
      </c>
      <c r="B55" s="107" t="s">
        <v>387</v>
      </c>
      <c r="C55" s="108" t="s">
        <v>388</v>
      </c>
      <c r="D55" s="109" t="s">
        <v>389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4"/>
        <v>0</v>
      </c>
      <c r="AK55" s="35">
        <f t="shared" si="5"/>
        <v>0</v>
      </c>
      <c r="AL55" s="35">
        <f t="shared" si="6"/>
        <v>0</v>
      </c>
      <c r="AM55" s="35">
        <f t="shared" si="7"/>
        <v>0</v>
      </c>
      <c r="AN55" s="35">
        <f t="shared" si="3"/>
        <v>0</v>
      </c>
      <c r="AO55" s="35">
        <f t="shared" si="8"/>
        <v>0</v>
      </c>
    </row>
    <row r="56" spans="1:43" s="1" customFormat="1" ht="30" customHeight="1">
      <c r="A56" s="3">
        <v>16</v>
      </c>
      <c r="B56" s="107" t="s">
        <v>390</v>
      </c>
      <c r="C56" s="108" t="s">
        <v>391</v>
      </c>
      <c r="D56" s="109" t="s">
        <v>48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4"/>
        <v>0</v>
      </c>
      <c r="AK56" s="35">
        <f t="shared" si="5"/>
        <v>0</v>
      </c>
      <c r="AL56" s="35">
        <f t="shared" si="6"/>
        <v>0</v>
      </c>
      <c r="AM56" s="35">
        <f t="shared" si="7"/>
        <v>0</v>
      </c>
      <c r="AN56" s="35">
        <f t="shared" si="3"/>
        <v>0</v>
      </c>
      <c r="AO56" s="35">
        <f t="shared" si="8"/>
        <v>0</v>
      </c>
    </row>
    <row r="57" spans="1:43" s="1" customFormat="1" ht="30" customHeight="1">
      <c r="A57" s="3">
        <v>17</v>
      </c>
      <c r="B57" s="107" t="s">
        <v>392</v>
      </c>
      <c r="C57" s="108" t="s">
        <v>99</v>
      </c>
      <c r="D57" s="109" t="s">
        <v>88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4"/>
        <v>0</v>
      </c>
      <c r="AK57" s="35">
        <f t="shared" si="5"/>
        <v>0</v>
      </c>
      <c r="AL57" s="35">
        <f t="shared" si="6"/>
        <v>0</v>
      </c>
      <c r="AM57" s="35">
        <f t="shared" si="7"/>
        <v>0</v>
      </c>
      <c r="AN57" s="35">
        <f t="shared" si="3"/>
        <v>0</v>
      </c>
      <c r="AO57" s="35">
        <f t="shared" si="8"/>
        <v>0</v>
      </c>
    </row>
    <row r="58" spans="1:43" s="1" customFormat="1" ht="30" customHeight="1">
      <c r="A58" s="3">
        <v>18</v>
      </c>
      <c r="B58" s="107" t="s">
        <v>393</v>
      </c>
      <c r="C58" s="108" t="s">
        <v>41</v>
      </c>
      <c r="D58" s="109" t="s">
        <v>98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4"/>
        <v>0</v>
      </c>
      <c r="AK58" s="35">
        <f t="shared" si="5"/>
        <v>0</v>
      </c>
      <c r="AL58" s="35">
        <f t="shared" si="6"/>
        <v>0</v>
      </c>
      <c r="AM58" s="35">
        <f t="shared" si="7"/>
        <v>0</v>
      </c>
      <c r="AN58" s="35">
        <f t="shared" si="3"/>
        <v>0</v>
      </c>
      <c r="AO58" s="35">
        <f t="shared" si="8"/>
        <v>0</v>
      </c>
    </row>
    <row r="59" spans="1:43" s="1" customFormat="1" ht="30" customHeight="1">
      <c r="A59" s="3">
        <v>19</v>
      </c>
      <c r="B59" s="107" t="s">
        <v>394</v>
      </c>
      <c r="C59" s="108" t="s">
        <v>395</v>
      </c>
      <c r="D59" s="109" t="s">
        <v>59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4"/>
        <v>0</v>
      </c>
      <c r="AK59" s="35">
        <f t="shared" si="5"/>
        <v>0</v>
      </c>
      <c r="AL59" s="35">
        <f t="shared" si="6"/>
        <v>0</v>
      </c>
      <c r="AM59" s="35">
        <f t="shared" si="7"/>
        <v>0</v>
      </c>
      <c r="AN59" s="35">
        <f t="shared" si="3"/>
        <v>0</v>
      </c>
      <c r="AO59" s="35">
        <f t="shared" si="8"/>
        <v>0</v>
      </c>
    </row>
    <row r="60" spans="1:43" s="1" customFormat="1" ht="30" customHeight="1">
      <c r="A60" s="3">
        <v>20</v>
      </c>
      <c r="B60" s="107" t="s">
        <v>418</v>
      </c>
      <c r="C60" s="108" t="s">
        <v>73</v>
      </c>
      <c r="D60" s="109" t="s">
        <v>61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4"/>
        <v>0</v>
      </c>
      <c r="AK60" s="35">
        <f t="shared" si="5"/>
        <v>0</v>
      </c>
      <c r="AL60" s="35">
        <f t="shared" si="6"/>
        <v>0</v>
      </c>
      <c r="AM60" s="35">
        <f t="shared" si="7"/>
        <v>0</v>
      </c>
      <c r="AN60" s="35">
        <f t="shared" si="3"/>
        <v>0</v>
      </c>
      <c r="AO60" s="35">
        <f t="shared" si="8"/>
        <v>0</v>
      </c>
    </row>
    <row r="61" spans="1:43" s="1" customFormat="1" ht="30" customHeight="1">
      <c r="A61" s="3">
        <v>21</v>
      </c>
      <c r="B61" s="107" t="s">
        <v>396</v>
      </c>
      <c r="C61" s="108" t="s">
        <v>397</v>
      </c>
      <c r="D61" s="109" t="s">
        <v>61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4"/>
        <v>0</v>
      </c>
      <c r="AK61" s="35">
        <f t="shared" si="5"/>
        <v>0</v>
      </c>
      <c r="AL61" s="35">
        <f t="shared" si="6"/>
        <v>0</v>
      </c>
      <c r="AM61" s="35">
        <f t="shared" si="7"/>
        <v>0</v>
      </c>
      <c r="AN61" s="35">
        <f t="shared" si="3"/>
        <v>0</v>
      </c>
      <c r="AO61" s="35">
        <f t="shared" si="8"/>
        <v>0</v>
      </c>
    </row>
    <row r="62" spans="1:43" s="1" customFormat="1" ht="30" customHeight="1">
      <c r="A62" s="3">
        <v>22</v>
      </c>
      <c r="B62" s="112" t="s">
        <v>419</v>
      </c>
      <c r="C62" s="113" t="s">
        <v>361</v>
      </c>
      <c r="D62" s="114" t="s">
        <v>86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4"/>
        <v>0</v>
      </c>
      <c r="AK62" s="35">
        <f t="shared" si="5"/>
        <v>0</v>
      </c>
      <c r="AL62" s="35">
        <f t="shared" si="6"/>
        <v>0</v>
      </c>
      <c r="AM62" s="35">
        <f t="shared" si="7"/>
        <v>0</v>
      </c>
      <c r="AN62" s="35">
        <f t="shared" si="3"/>
        <v>0</v>
      </c>
      <c r="AO62" s="35">
        <f t="shared" si="8"/>
        <v>0</v>
      </c>
    </row>
    <row r="63" spans="1:43" s="1" customFormat="1" ht="30" customHeight="1">
      <c r="A63" s="3">
        <v>23</v>
      </c>
      <c r="B63" s="107" t="s">
        <v>398</v>
      </c>
      <c r="C63" s="108" t="s">
        <v>221</v>
      </c>
      <c r="D63" s="109" t="s">
        <v>86</v>
      </c>
      <c r="E63" s="134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4"/>
        <v>0</v>
      </c>
      <c r="AK63" s="35">
        <f t="shared" si="5"/>
        <v>0</v>
      </c>
      <c r="AL63" s="35">
        <f t="shared" si="6"/>
        <v>0</v>
      </c>
      <c r="AM63" s="35">
        <f t="shared" si="7"/>
        <v>0</v>
      </c>
      <c r="AN63" s="35">
        <f t="shared" si="3"/>
        <v>0</v>
      </c>
      <c r="AO63" s="35">
        <f t="shared" si="8"/>
        <v>0</v>
      </c>
    </row>
    <row r="64" spans="1:43" s="1" customFormat="1" ht="30" customHeight="1">
      <c r="A64" s="3">
        <v>24</v>
      </c>
      <c r="B64" s="112" t="s">
        <v>420</v>
      </c>
      <c r="C64" s="113" t="s">
        <v>39</v>
      </c>
      <c r="D64" s="114" t="s">
        <v>62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4"/>
        <v>0</v>
      </c>
      <c r="AK64" s="35">
        <f t="shared" si="5"/>
        <v>0</v>
      </c>
      <c r="AL64" s="35">
        <f t="shared" si="6"/>
        <v>0</v>
      </c>
      <c r="AM64" s="35">
        <f t="shared" si="7"/>
        <v>0</v>
      </c>
      <c r="AN64" s="35">
        <f t="shared" si="3"/>
        <v>0</v>
      </c>
      <c r="AO64" s="35">
        <f t="shared" si="8"/>
        <v>0</v>
      </c>
    </row>
    <row r="65" spans="1:41" s="1" customFormat="1" ht="30" customHeight="1">
      <c r="A65" s="3">
        <v>25</v>
      </c>
      <c r="B65" s="107" t="s">
        <v>399</v>
      </c>
      <c r="C65" s="108" t="s">
        <v>400</v>
      </c>
      <c r="D65" s="109" t="s">
        <v>107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4"/>
        <v>0</v>
      </c>
      <c r="AK65" s="35">
        <f t="shared" si="5"/>
        <v>0</v>
      </c>
      <c r="AL65" s="35">
        <f t="shared" si="6"/>
        <v>0</v>
      </c>
      <c r="AM65" s="35">
        <f t="shared" si="7"/>
        <v>0</v>
      </c>
      <c r="AN65" s="35">
        <f t="shared" si="3"/>
        <v>0</v>
      </c>
      <c r="AO65" s="35">
        <f t="shared" si="8"/>
        <v>0</v>
      </c>
    </row>
    <row r="66" spans="1:41" s="1" customFormat="1" ht="30" customHeight="1">
      <c r="A66" s="3">
        <v>26</v>
      </c>
      <c r="B66" s="107"/>
      <c r="C66" s="108"/>
      <c r="D66" s="109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4"/>
        <v>0</v>
      </c>
      <c r="AK66" s="35">
        <f t="shared" si="5"/>
        <v>0</v>
      </c>
      <c r="AL66" s="35">
        <f t="shared" si="6"/>
        <v>0</v>
      </c>
      <c r="AM66" s="35">
        <f t="shared" si="7"/>
        <v>0</v>
      </c>
      <c r="AN66" s="35">
        <f t="shared" si="3"/>
        <v>0</v>
      </c>
      <c r="AO66" s="35">
        <f t="shared" si="8"/>
        <v>0</v>
      </c>
    </row>
    <row r="67" spans="1:41" s="1" customFormat="1" ht="30" customHeight="1">
      <c r="A67" s="3">
        <v>27</v>
      </c>
      <c r="B67" s="112"/>
      <c r="C67" s="113"/>
      <c r="D67" s="114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4"/>
        <v>0</v>
      </c>
      <c r="AK67" s="35">
        <f t="shared" si="5"/>
        <v>0</v>
      </c>
      <c r="AL67" s="35">
        <f t="shared" si="6"/>
        <v>0</v>
      </c>
      <c r="AM67" s="35">
        <f t="shared" si="7"/>
        <v>0</v>
      </c>
      <c r="AN67" s="35">
        <f t="shared" si="3"/>
        <v>0</v>
      </c>
      <c r="AO67" s="35">
        <f t="shared" si="8"/>
        <v>0</v>
      </c>
    </row>
    <row r="68" spans="1:41" s="1" customFormat="1" ht="30" customHeight="1">
      <c r="A68" s="3">
        <v>28</v>
      </c>
      <c r="B68" s="107"/>
      <c r="C68" s="108"/>
      <c r="D68" s="10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4"/>
        <v>0</v>
      </c>
      <c r="AK68" s="35">
        <f t="shared" si="5"/>
        <v>0</v>
      </c>
      <c r="AL68" s="35">
        <f t="shared" si="6"/>
        <v>0</v>
      </c>
      <c r="AM68" s="35">
        <f t="shared" si="7"/>
        <v>0</v>
      </c>
      <c r="AN68" s="35">
        <f t="shared" si="3"/>
        <v>0</v>
      </c>
      <c r="AO68" s="35">
        <f t="shared" si="8"/>
        <v>0</v>
      </c>
    </row>
    <row r="69" spans="1:41" ht="51" customHeight="1">
      <c r="A69" s="204" t="s">
        <v>17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43">
        <f t="shared" ref="AJ69:AO69" si="9">SUM(AJ41:AJ68)</f>
        <v>0</v>
      </c>
      <c r="AK69" s="43">
        <f t="shared" si="9"/>
        <v>0</v>
      </c>
      <c r="AL69" s="43">
        <f t="shared" si="9"/>
        <v>0</v>
      </c>
      <c r="AM69" s="43">
        <f t="shared" si="9"/>
        <v>0</v>
      </c>
      <c r="AN69" s="43">
        <f t="shared" si="9"/>
        <v>0</v>
      </c>
      <c r="AO69" s="43">
        <f t="shared" si="9"/>
        <v>0</v>
      </c>
    </row>
    <row r="70" spans="1:41" ht="15.75" customHeight="1">
      <c r="A70" s="29"/>
      <c r="B70" s="29"/>
      <c r="C70" s="186"/>
      <c r="D70" s="186"/>
      <c r="E70" s="37"/>
      <c r="H70" s="39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</row>
    <row r="71" spans="1:41" ht="15.75" customHeight="1">
      <c r="C71" s="41"/>
      <c r="D71" s="37"/>
      <c r="E71" s="37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</row>
    <row r="72" spans="1:41" ht="15.75" customHeight="1">
      <c r="C72" s="41"/>
      <c r="D72" s="37"/>
      <c r="E72" s="37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</row>
    <row r="73" spans="1:41" ht="15.75" customHeight="1">
      <c r="C73" s="186"/>
      <c r="D73" s="186"/>
      <c r="E73" s="37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</row>
    <row r="74" spans="1:41" ht="15.75" customHeight="1">
      <c r="C74" s="186"/>
      <c r="D74" s="186"/>
      <c r="E74" s="186"/>
      <c r="F74" s="186"/>
      <c r="G74" s="186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</row>
    <row r="75" spans="1:41" ht="15.75" customHeight="1">
      <c r="C75" s="186"/>
      <c r="D75" s="186"/>
      <c r="E75" s="186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</row>
    <row r="76" spans="1:41" ht="15.75" customHeight="1">
      <c r="C76" s="186"/>
      <c r="D76" s="186"/>
      <c r="E76" s="37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topLeftCell="A2" zoomScale="55" zoomScaleNormal="55" workbookViewId="0">
      <selection activeCell="J39" sqref="J3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454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461</v>
      </c>
      <c r="C9" s="113" t="s">
        <v>462</v>
      </c>
      <c r="D9" s="114" t="s">
        <v>100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1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463</v>
      </c>
      <c r="C10" s="113" t="s">
        <v>464</v>
      </c>
      <c r="D10" s="114" t="s">
        <v>67</v>
      </c>
      <c r="E10" s="144"/>
      <c r="F10" s="146"/>
      <c r="G10" s="146"/>
      <c r="H10" s="146"/>
      <c r="I10" s="146"/>
      <c r="J10" s="146" t="s">
        <v>8</v>
      </c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16"/>
      <c r="AD10" s="146"/>
      <c r="AE10" s="146"/>
      <c r="AF10" s="146"/>
      <c r="AG10" s="146"/>
      <c r="AH10" s="146"/>
      <c r="AI10" s="146"/>
      <c r="AJ10" s="91">
        <f t="shared" ref="AJ10:AJ53" si="2">COUNTIF(E10:AI10,"K")+2*COUNTIF(E10:AI10,"2K")+COUNTIF(E10:AI10,"TK")+COUNTIF(E10:AI10,"KT")</f>
        <v>1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799</v>
      </c>
      <c r="C11" s="113" t="s">
        <v>800</v>
      </c>
      <c r="D11" s="114" t="s">
        <v>50</v>
      </c>
      <c r="E11" s="144"/>
      <c r="F11" s="146" t="s">
        <v>9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1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1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465</v>
      </c>
      <c r="C12" s="113" t="s">
        <v>466</v>
      </c>
      <c r="D12" s="114" t="s">
        <v>75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1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467</v>
      </c>
      <c r="C13" s="113" t="s">
        <v>468</v>
      </c>
      <c r="D13" s="114" t="s">
        <v>69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16"/>
      <c r="AD13" s="146"/>
      <c r="AE13" s="146"/>
      <c r="AF13" s="146"/>
      <c r="AG13" s="146"/>
      <c r="AH13" s="146"/>
      <c r="AI13" s="146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469</v>
      </c>
      <c r="C14" s="113" t="s">
        <v>470</v>
      </c>
      <c r="D14" s="114" t="s">
        <v>112</v>
      </c>
      <c r="E14" s="144"/>
      <c r="F14" s="146"/>
      <c r="G14" s="146"/>
      <c r="H14" s="146"/>
      <c r="I14" s="146"/>
      <c r="J14" s="146" t="s">
        <v>8</v>
      </c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16"/>
      <c r="AD14" s="146"/>
      <c r="AE14" s="146"/>
      <c r="AF14" s="146"/>
      <c r="AG14" s="146"/>
      <c r="AH14" s="146"/>
      <c r="AI14" s="146"/>
      <c r="AJ14" s="91">
        <f t="shared" si="2"/>
        <v>1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471</v>
      </c>
      <c r="C15" s="113" t="s">
        <v>93</v>
      </c>
      <c r="D15" s="114" t="s">
        <v>42</v>
      </c>
      <c r="E15" s="144"/>
      <c r="F15" s="146" t="s">
        <v>9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1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1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472</v>
      </c>
      <c r="C16" s="113" t="s">
        <v>473</v>
      </c>
      <c r="D16" s="114" t="s">
        <v>32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1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43" customFormat="1" ht="30" customHeight="1">
      <c r="A17" s="107">
        <v>9</v>
      </c>
      <c r="B17" s="112" t="s">
        <v>474</v>
      </c>
      <c r="C17" s="113" t="s">
        <v>376</v>
      </c>
      <c r="D17" s="114" t="s">
        <v>217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16"/>
      <c r="AD17" s="159"/>
      <c r="AE17" s="159"/>
      <c r="AF17" s="159"/>
      <c r="AG17" s="159"/>
      <c r="AH17" s="159"/>
      <c r="AI17" s="159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42"/>
      <c r="AN17" s="142"/>
      <c r="AO17" s="142"/>
    </row>
    <row r="18" spans="1:41" s="1" customFormat="1" ht="30" customHeight="1">
      <c r="A18" s="107">
        <v>10</v>
      </c>
      <c r="B18" s="112" t="s">
        <v>475</v>
      </c>
      <c r="C18" s="113" t="s">
        <v>476</v>
      </c>
      <c r="D18" s="114" t="s">
        <v>477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1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>
        <v>1910010070</v>
      </c>
      <c r="C19" s="113" t="s">
        <v>816</v>
      </c>
      <c r="D19" s="114" t="s">
        <v>76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1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801</v>
      </c>
      <c r="C20" s="113" t="s">
        <v>802</v>
      </c>
      <c r="D20" s="114" t="s">
        <v>481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1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479</v>
      </c>
      <c r="C21" s="113" t="s">
        <v>480</v>
      </c>
      <c r="D21" s="114" t="s">
        <v>481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16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482</v>
      </c>
      <c r="C22" s="113" t="s">
        <v>483</v>
      </c>
      <c r="D22" s="114" t="s">
        <v>481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1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2"/>
      <c r="AN22" s="203"/>
      <c r="AO22" s="27"/>
    </row>
    <row r="23" spans="1:41" s="1" customFormat="1" ht="30" customHeight="1">
      <c r="A23" s="107">
        <v>15</v>
      </c>
      <c r="B23" s="112" t="s">
        <v>484</v>
      </c>
      <c r="C23" s="113" t="s">
        <v>39</v>
      </c>
      <c r="D23" s="114" t="s">
        <v>46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1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485</v>
      </c>
      <c r="C24" s="113" t="s">
        <v>44</v>
      </c>
      <c r="D24" s="114" t="s">
        <v>46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1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486</v>
      </c>
      <c r="C25" s="113" t="s">
        <v>73</v>
      </c>
      <c r="D25" s="114" t="s">
        <v>71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1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487</v>
      </c>
      <c r="C26" s="113" t="s">
        <v>488</v>
      </c>
      <c r="D26" s="114" t="s">
        <v>47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1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489</v>
      </c>
      <c r="C27" s="113" t="s">
        <v>490</v>
      </c>
      <c r="D27" s="114" t="s">
        <v>57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1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491</v>
      </c>
      <c r="C28" s="113" t="s">
        <v>492</v>
      </c>
      <c r="D28" s="114" t="s">
        <v>57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1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493</v>
      </c>
      <c r="C29" s="113" t="s">
        <v>494</v>
      </c>
      <c r="D29" s="114" t="s">
        <v>35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1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495</v>
      </c>
      <c r="C30" s="113" t="s">
        <v>496</v>
      </c>
      <c r="D30" s="114" t="s">
        <v>497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1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498</v>
      </c>
      <c r="C31" s="113" t="s">
        <v>499</v>
      </c>
      <c r="D31" s="114" t="s">
        <v>497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1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500</v>
      </c>
      <c r="C32" s="113" t="s">
        <v>501</v>
      </c>
      <c r="D32" s="114" t="s">
        <v>36</v>
      </c>
      <c r="E32" s="144"/>
      <c r="F32" s="146" t="s">
        <v>8</v>
      </c>
      <c r="G32" s="146"/>
      <c r="H32" s="146"/>
      <c r="I32" s="146"/>
      <c r="J32" s="146" t="s">
        <v>8</v>
      </c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16"/>
      <c r="AD32" s="146"/>
      <c r="AE32" s="146"/>
      <c r="AF32" s="146"/>
      <c r="AG32" s="146"/>
      <c r="AH32" s="146"/>
      <c r="AI32" s="146"/>
      <c r="AJ32" s="91">
        <f t="shared" si="2"/>
        <v>2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07">
        <v>25</v>
      </c>
      <c r="B33" s="112" t="s">
        <v>502</v>
      </c>
      <c r="C33" s="113" t="s">
        <v>503</v>
      </c>
      <c r="D33" s="114" t="s">
        <v>189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1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07">
        <v>26</v>
      </c>
      <c r="B34" s="112" t="s">
        <v>504</v>
      </c>
      <c r="C34" s="113" t="s">
        <v>505</v>
      </c>
      <c r="D34" s="114" t="s">
        <v>102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1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07">
        <v>27</v>
      </c>
      <c r="B35" s="112" t="s">
        <v>506</v>
      </c>
      <c r="C35" s="113" t="s">
        <v>507</v>
      </c>
      <c r="D35" s="114" t="s">
        <v>58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1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07">
        <v>28</v>
      </c>
      <c r="B36" s="112" t="s">
        <v>508</v>
      </c>
      <c r="C36" s="113" t="s">
        <v>509</v>
      </c>
      <c r="D36" s="114" t="s">
        <v>82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1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07">
        <v>29</v>
      </c>
      <c r="B37" s="112" t="s">
        <v>510</v>
      </c>
      <c r="C37" s="113" t="s">
        <v>73</v>
      </c>
      <c r="D37" s="114" t="s">
        <v>61</v>
      </c>
      <c r="E37" s="145"/>
      <c r="F37" s="146" t="s">
        <v>9</v>
      </c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1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1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107">
        <v>30</v>
      </c>
      <c r="B38" s="112" t="s">
        <v>803</v>
      </c>
      <c r="C38" s="113" t="s">
        <v>804</v>
      </c>
      <c r="D38" s="114" t="s">
        <v>805</v>
      </c>
      <c r="E38" s="145"/>
      <c r="F38" s="146" t="s">
        <v>8</v>
      </c>
      <c r="G38" s="146"/>
      <c r="H38" s="146"/>
      <c r="I38" s="146"/>
      <c r="J38" s="146" t="s">
        <v>8</v>
      </c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16"/>
      <c r="AD38" s="146"/>
      <c r="AE38" s="146"/>
      <c r="AF38" s="146"/>
      <c r="AG38" s="146"/>
      <c r="AH38" s="146"/>
      <c r="AI38" s="146"/>
      <c r="AJ38" s="91">
        <f t="shared" si="2"/>
        <v>2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107">
        <v>31</v>
      </c>
      <c r="B39" s="112" t="s">
        <v>511</v>
      </c>
      <c r="C39" s="113" t="s">
        <v>512</v>
      </c>
      <c r="D39" s="114" t="s">
        <v>40</v>
      </c>
      <c r="E39" s="145"/>
      <c r="F39" s="146" t="s">
        <v>8</v>
      </c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16"/>
      <c r="AD39" s="146"/>
      <c r="AE39" s="146"/>
      <c r="AF39" s="146"/>
      <c r="AG39" s="146"/>
      <c r="AH39" s="146"/>
      <c r="AI39" s="146"/>
      <c r="AJ39" s="91">
        <f t="shared" si="2"/>
        <v>1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107">
        <v>32</v>
      </c>
      <c r="B40" s="112" t="s">
        <v>513</v>
      </c>
      <c r="C40" s="113" t="s">
        <v>314</v>
      </c>
      <c r="D40" s="114" t="s">
        <v>104</v>
      </c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1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107"/>
      <c r="B41" s="112"/>
      <c r="C41" s="113" t="s">
        <v>875</v>
      </c>
      <c r="D41" s="114" t="s">
        <v>13</v>
      </c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16"/>
      <c r="AD41" s="146"/>
      <c r="AE41" s="146"/>
      <c r="AF41" s="146"/>
      <c r="AG41" s="146"/>
      <c r="AH41" s="146"/>
      <c r="AI41" s="146"/>
      <c r="AJ41" s="91"/>
      <c r="AK41" s="91"/>
      <c r="AL41" s="91"/>
      <c r="AM41" s="27"/>
      <c r="AN41" s="27"/>
      <c r="AO41" s="27"/>
    </row>
    <row r="42" spans="1:41" s="1" customFormat="1" ht="30" customHeight="1">
      <c r="A42" s="107"/>
      <c r="B42" s="112"/>
      <c r="C42" s="113"/>
      <c r="D42" s="114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91"/>
      <c r="AK42" s="91"/>
      <c r="AL42" s="91"/>
      <c r="AM42" s="27"/>
      <c r="AN42" s="27"/>
      <c r="AO42" s="27"/>
    </row>
    <row r="43" spans="1:41" s="1" customFormat="1" ht="30" customHeight="1">
      <c r="A43" s="107"/>
      <c r="B43" s="112"/>
      <c r="C43" s="113"/>
      <c r="D43" s="114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91"/>
      <c r="AK43" s="91"/>
      <c r="AL43" s="91"/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145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145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145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145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145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04" t="s">
        <v>17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93">
        <f>SUM(AJ9:AJ53)</f>
        <v>7</v>
      </c>
      <c r="AK54" s="93">
        <f>SUM(AK9:AK53)</f>
        <v>3</v>
      </c>
      <c r="AL54" s="9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05" t="s">
        <v>18</v>
      </c>
      <c r="B56" s="205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181" t="s">
        <v>7</v>
      </c>
      <c r="D57" s="18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107">
        <v>1</v>
      </c>
      <c r="B58" s="112" t="s">
        <v>461</v>
      </c>
      <c r="C58" s="113" t="s">
        <v>462</v>
      </c>
      <c r="D58" s="114" t="s">
        <v>100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1" customFormat="1" ht="30" customHeight="1">
      <c r="A59" s="107">
        <v>2</v>
      </c>
      <c r="B59" s="112" t="s">
        <v>463</v>
      </c>
      <c r="C59" s="113" t="s">
        <v>464</v>
      </c>
      <c r="D59" s="114" t="s">
        <v>67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2" si="3">COUNTIF(E59:AI59,"BT")</f>
        <v>0</v>
      </c>
      <c r="AK59" s="35">
        <f t="shared" ref="AK59:AK92" si="4">COUNTIF(F59:AJ59,"D")</f>
        <v>0</v>
      </c>
      <c r="AL59" s="35">
        <f t="shared" ref="AL59:AL92" si="5">COUNTIF(G59:AK59,"ĐP")</f>
        <v>0</v>
      </c>
      <c r="AM59" s="35">
        <f t="shared" ref="AM59:AM92" si="6">COUNTIF(H59:AL59,"CT")</f>
        <v>0</v>
      </c>
      <c r="AN59" s="35">
        <f t="shared" ref="AN59:AN92" si="7">COUNTIF(I59:AM59,"HT")</f>
        <v>0</v>
      </c>
      <c r="AO59" s="35">
        <f t="shared" ref="AO59:AO92" si="8">COUNTIF(J59:AN59,"VK")</f>
        <v>0</v>
      </c>
      <c r="AP59" s="27"/>
      <c r="AQ59" s="27"/>
    </row>
    <row r="60" spans="1:44" s="1" customFormat="1" ht="30" customHeight="1">
      <c r="A60" s="107">
        <v>3</v>
      </c>
      <c r="B60" s="112" t="s">
        <v>799</v>
      </c>
      <c r="C60" s="113" t="s">
        <v>800</v>
      </c>
      <c r="D60" s="114" t="s">
        <v>50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107">
        <v>4</v>
      </c>
      <c r="B61" s="112" t="s">
        <v>465</v>
      </c>
      <c r="C61" s="113" t="s">
        <v>466</v>
      </c>
      <c r="D61" s="114" t="s">
        <v>75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107">
        <v>5</v>
      </c>
      <c r="B62" s="112" t="s">
        <v>467</v>
      </c>
      <c r="C62" s="113" t="s">
        <v>468</v>
      </c>
      <c r="D62" s="114" t="s">
        <v>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107">
        <v>6</v>
      </c>
      <c r="B63" s="112" t="s">
        <v>469</v>
      </c>
      <c r="C63" s="113" t="s">
        <v>470</v>
      </c>
      <c r="D63" s="114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107">
        <v>7</v>
      </c>
      <c r="B64" s="112" t="s">
        <v>471</v>
      </c>
      <c r="C64" s="113" t="s">
        <v>93</v>
      </c>
      <c r="D64" s="114" t="s">
        <v>42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107">
        <v>8</v>
      </c>
      <c r="B65" s="112" t="s">
        <v>472</v>
      </c>
      <c r="C65" s="113" t="s">
        <v>473</v>
      </c>
      <c r="D65" s="114" t="s">
        <v>32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107">
        <v>9</v>
      </c>
      <c r="B66" s="112" t="s">
        <v>474</v>
      </c>
      <c r="C66" s="113" t="s">
        <v>376</v>
      </c>
      <c r="D66" s="114" t="s">
        <v>217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107">
        <v>10</v>
      </c>
      <c r="B67" s="112" t="s">
        <v>475</v>
      </c>
      <c r="C67" s="113" t="s">
        <v>476</v>
      </c>
      <c r="D67" s="114" t="s">
        <v>477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107">
        <v>11</v>
      </c>
      <c r="B68" s="112">
        <v>1910010070</v>
      </c>
      <c r="C68" s="113" t="s">
        <v>816</v>
      </c>
      <c r="D68" s="114" t="s">
        <v>76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107">
        <v>12</v>
      </c>
      <c r="B69" s="112" t="s">
        <v>801</v>
      </c>
      <c r="C69" s="113" t="s">
        <v>802</v>
      </c>
      <c r="D69" s="114" t="s">
        <v>481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107">
        <v>13</v>
      </c>
      <c r="B70" s="112" t="s">
        <v>479</v>
      </c>
      <c r="C70" s="113" t="s">
        <v>480</v>
      </c>
      <c r="D70" s="114" t="s">
        <v>481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107">
        <v>14</v>
      </c>
      <c r="B71" s="112" t="s">
        <v>482</v>
      </c>
      <c r="C71" s="113" t="s">
        <v>483</v>
      </c>
      <c r="D71" s="114" t="s">
        <v>481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2"/>
      <c r="AQ71" s="203"/>
    </row>
    <row r="72" spans="1:43" s="1" customFormat="1" ht="30" customHeight="1">
      <c r="A72" s="107">
        <v>15</v>
      </c>
      <c r="B72" s="112" t="s">
        <v>484</v>
      </c>
      <c r="C72" s="113" t="s">
        <v>39</v>
      </c>
      <c r="D72" s="114" t="s">
        <v>46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107">
        <v>16</v>
      </c>
      <c r="B73" s="112" t="s">
        <v>485</v>
      </c>
      <c r="C73" s="113" t="s">
        <v>44</v>
      </c>
      <c r="D73" s="114" t="s">
        <v>46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107">
        <v>17</v>
      </c>
      <c r="B74" s="112" t="s">
        <v>486</v>
      </c>
      <c r="C74" s="113" t="s">
        <v>73</v>
      </c>
      <c r="D74" s="114" t="s">
        <v>71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107">
        <v>18</v>
      </c>
      <c r="B75" s="112" t="s">
        <v>487</v>
      </c>
      <c r="C75" s="113" t="s">
        <v>488</v>
      </c>
      <c r="D75" s="114" t="s">
        <v>47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107">
        <v>19</v>
      </c>
      <c r="B76" s="112" t="s">
        <v>489</v>
      </c>
      <c r="C76" s="113" t="s">
        <v>490</v>
      </c>
      <c r="D76" s="114" t="s">
        <v>57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107">
        <v>20</v>
      </c>
      <c r="B77" s="112" t="s">
        <v>491</v>
      </c>
      <c r="C77" s="113" t="s">
        <v>492</v>
      </c>
      <c r="D77" s="114" t="s">
        <v>57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107">
        <v>21</v>
      </c>
      <c r="B78" s="112" t="s">
        <v>493</v>
      </c>
      <c r="C78" s="113" t="s">
        <v>494</v>
      </c>
      <c r="D78" s="114" t="s">
        <v>35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107">
        <v>22</v>
      </c>
      <c r="B79" s="112" t="s">
        <v>495</v>
      </c>
      <c r="C79" s="113" t="s">
        <v>496</v>
      </c>
      <c r="D79" s="114" t="s">
        <v>497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107">
        <v>23</v>
      </c>
      <c r="B80" s="112" t="s">
        <v>498</v>
      </c>
      <c r="C80" s="113" t="s">
        <v>499</v>
      </c>
      <c r="D80" s="114" t="s">
        <v>497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107">
        <v>24</v>
      </c>
      <c r="B81" s="112" t="s">
        <v>500</v>
      </c>
      <c r="C81" s="113" t="s">
        <v>501</v>
      </c>
      <c r="D81" s="114" t="s">
        <v>36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107">
        <v>25</v>
      </c>
      <c r="B82" s="112" t="s">
        <v>502</v>
      </c>
      <c r="C82" s="113" t="s">
        <v>503</v>
      </c>
      <c r="D82" s="114" t="s">
        <v>189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107">
        <v>26</v>
      </c>
      <c r="B83" s="112" t="s">
        <v>504</v>
      </c>
      <c r="C83" s="113" t="s">
        <v>505</v>
      </c>
      <c r="D83" s="114" t="s">
        <v>102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107">
        <v>27</v>
      </c>
      <c r="B84" s="112" t="s">
        <v>506</v>
      </c>
      <c r="C84" s="113" t="s">
        <v>507</v>
      </c>
      <c r="D84" s="114" t="s">
        <v>58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107">
        <v>28</v>
      </c>
      <c r="B85" s="112" t="s">
        <v>508</v>
      </c>
      <c r="C85" s="113" t="s">
        <v>509</v>
      </c>
      <c r="D85" s="114" t="s">
        <v>82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107">
        <v>29</v>
      </c>
      <c r="B86" s="112" t="s">
        <v>510</v>
      </c>
      <c r="C86" s="113" t="s">
        <v>73</v>
      </c>
      <c r="D86" s="114" t="s">
        <v>61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107">
        <v>30</v>
      </c>
      <c r="B87" s="112" t="s">
        <v>803</v>
      </c>
      <c r="C87" s="113" t="s">
        <v>804</v>
      </c>
      <c r="D87" s="114" t="s">
        <v>805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107">
        <v>31</v>
      </c>
      <c r="B88" s="112" t="s">
        <v>511</v>
      </c>
      <c r="C88" s="113" t="s">
        <v>512</v>
      </c>
      <c r="D88" s="114" t="s">
        <v>40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107">
        <v>32</v>
      </c>
      <c r="B89" s="112" t="s">
        <v>513</v>
      </c>
      <c r="C89" s="113" t="s">
        <v>314</v>
      </c>
      <c r="D89" s="114" t="s">
        <v>104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90"/>
      <c r="C90" s="11"/>
      <c r="D90" s="12"/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144">
        <v>34</v>
      </c>
      <c r="B91" s="72"/>
      <c r="C91" s="147"/>
      <c r="D91" s="148"/>
      <c r="E91" s="144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35"/>
      <c r="AK91" s="35"/>
      <c r="AL91" s="35"/>
      <c r="AM91" s="35"/>
      <c r="AN91" s="35"/>
      <c r="AO91" s="35"/>
    </row>
    <row r="92" spans="1:41" s="1" customFormat="1" ht="30.75" customHeight="1">
      <c r="A92" s="91">
        <v>35</v>
      </c>
      <c r="B92" s="90"/>
      <c r="C92" s="11"/>
      <c r="D92" s="12"/>
      <c r="E92" s="9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ht="51" customHeight="1">
      <c r="A93" s="204" t="s">
        <v>17</v>
      </c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93">
        <f t="shared" ref="AJ93:AO93" si="9">SUM(AJ58:AJ92)</f>
        <v>0</v>
      </c>
      <c r="AK93" s="93">
        <f t="shared" si="9"/>
        <v>0</v>
      </c>
      <c r="AL93" s="93">
        <f t="shared" si="9"/>
        <v>0</v>
      </c>
      <c r="AM93" s="93">
        <f t="shared" si="9"/>
        <v>0</v>
      </c>
      <c r="AN93" s="93">
        <f t="shared" si="9"/>
        <v>0</v>
      </c>
      <c r="AO93" s="93">
        <f t="shared" si="9"/>
        <v>0</v>
      </c>
    </row>
    <row r="94" spans="1:41" ht="15.75" customHeight="1">
      <c r="A94" s="29"/>
      <c r="B94" s="29"/>
      <c r="C94" s="186"/>
      <c r="D94" s="186"/>
      <c r="E94" s="37"/>
      <c r="H94" s="39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89"/>
      <c r="D96" s="37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186"/>
      <c r="D97" s="186"/>
      <c r="E97" s="37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186"/>
      <c r="D98" s="186"/>
      <c r="E98" s="186"/>
      <c r="F98" s="186"/>
      <c r="G98" s="186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186"/>
      <c r="D99" s="186"/>
      <c r="E99" s="186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  <row r="100" spans="3:38" ht="15.75" customHeight="1">
      <c r="C100" s="186"/>
      <c r="D100" s="186"/>
      <c r="E100" s="37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</row>
  </sheetData>
  <mergeCells count="20">
    <mergeCell ref="AP58:AQ58"/>
    <mergeCell ref="AP71:AQ71"/>
    <mergeCell ref="A93:AI93"/>
    <mergeCell ref="C94:D94"/>
    <mergeCell ref="C97:D97"/>
    <mergeCell ref="AM22:AN22"/>
    <mergeCell ref="A54:AI54"/>
    <mergeCell ref="A56:AI56"/>
    <mergeCell ref="C99:E99"/>
    <mergeCell ref="C100:D100"/>
    <mergeCell ref="C98:G98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19" zoomScale="55" zoomScaleNormal="55" workbookViewId="0">
      <selection activeCell="J31" sqref="J3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455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820</v>
      </c>
      <c r="C9" s="113" t="s">
        <v>821</v>
      </c>
      <c r="D9" s="114" t="s">
        <v>100</v>
      </c>
      <c r="E9" s="144"/>
      <c r="F9" s="146"/>
      <c r="G9" s="146"/>
      <c r="H9" s="146"/>
      <c r="I9" s="146"/>
      <c r="J9" s="146"/>
      <c r="K9" s="116"/>
      <c r="L9" s="146"/>
      <c r="M9" s="146"/>
      <c r="N9" s="11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40" si="0">COUNTIF(E9:AI9,"P")+2*COUNTIF(F9:AJ9,"2P")</f>
        <v>0</v>
      </c>
      <c r="AL9" s="91">
        <f t="shared" ref="AL9:AL40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822</v>
      </c>
      <c r="C10" s="113" t="s">
        <v>114</v>
      </c>
      <c r="D10" s="114" t="s">
        <v>67</v>
      </c>
      <c r="E10" s="144"/>
      <c r="F10" s="146"/>
      <c r="G10" s="146"/>
      <c r="H10" s="146"/>
      <c r="I10" s="146"/>
      <c r="J10" s="146"/>
      <c r="K10" s="116"/>
      <c r="L10" s="146"/>
      <c r="M10" s="146"/>
      <c r="N10" s="11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91">
        <f t="shared" ref="AJ10:AJ40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823</v>
      </c>
      <c r="C11" s="113" t="s">
        <v>824</v>
      </c>
      <c r="D11" s="114" t="s">
        <v>67</v>
      </c>
      <c r="E11" s="144"/>
      <c r="F11" s="146"/>
      <c r="G11" s="146"/>
      <c r="H11" s="146"/>
      <c r="I11" s="146"/>
      <c r="J11" s="146"/>
      <c r="K11" s="116"/>
      <c r="L11" s="146"/>
      <c r="M11" s="146"/>
      <c r="N11" s="11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825</v>
      </c>
      <c r="C12" s="113" t="s">
        <v>826</v>
      </c>
      <c r="D12" s="114" t="s">
        <v>63</v>
      </c>
      <c r="E12" s="144"/>
      <c r="F12" s="146"/>
      <c r="G12" s="146"/>
      <c r="H12" s="146"/>
      <c r="I12" s="146"/>
      <c r="J12" s="146"/>
      <c r="K12" s="116"/>
      <c r="L12" s="146"/>
      <c r="M12" s="146"/>
      <c r="N12" s="11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827</v>
      </c>
      <c r="C13" s="113" t="s">
        <v>113</v>
      </c>
      <c r="D13" s="114" t="s">
        <v>63</v>
      </c>
      <c r="E13" s="144"/>
      <c r="F13" s="146" t="s">
        <v>8</v>
      </c>
      <c r="G13" s="146"/>
      <c r="H13" s="146"/>
      <c r="I13" s="146"/>
      <c r="J13" s="146" t="s">
        <v>9</v>
      </c>
      <c r="K13" s="116"/>
      <c r="L13" s="146"/>
      <c r="M13" s="146"/>
      <c r="N13" s="11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91">
        <f t="shared" si="2"/>
        <v>1</v>
      </c>
      <c r="AK13" s="91">
        <f t="shared" si="0"/>
        <v>1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828</v>
      </c>
      <c r="C14" s="113" t="s">
        <v>205</v>
      </c>
      <c r="D14" s="114" t="s">
        <v>829</v>
      </c>
      <c r="E14" s="144"/>
      <c r="F14" s="146"/>
      <c r="G14" s="146"/>
      <c r="H14" s="146"/>
      <c r="I14" s="146"/>
      <c r="J14" s="146"/>
      <c r="K14" s="116"/>
      <c r="L14" s="146"/>
      <c r="M14" s="146"/>
      <c r="N14" s="11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830</v>
      </c>
      <c r="C15" s="113" t="s">
        <v>831</v>
      </c>
      <c r="D15" s="114" t="s">
        <v>51</v>
      </c>
      <c r="E15" s="144"/>
      <c r="F15" s="146"/>
      <c r="G15" s="146"/>
      <c r="H15" s="146"/>
      <c r="I15" s="146"/>
      <c r="J15" s="146"/>
      <c r="K15" s="116"/>
      <c r="L15" s="146"/>
      <c r="M15" s="146"/>
      <c r="N15" s="11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832</v>
      </c>
      <c r="C16" s="113" t="s">
        <v>833</v>
      </c>
      <c r="D16" s="114" t="s">
        <v>69</v>
      </c>
      <c r="E16" s="144"/>
      <c r="F16" s="146"/>
      <c r="G16" s="146"/>
      <c r="H16" s="146"/>
      <c r="I16" s="146"/>
      <c r="J16" s="146"/>
      <c r="K16" s="116"/>
      <c r="L16" s="146"/>
      <c r="M16" s="146"/>
      <c r="N16" s="11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834</v>
      </c>
      <c r="C17" s="113" t="s">
        <v>835</v>
      </c>
      <c r="D17" s="114" t="s">
        <v>514</v>
      </c>
      <c r="E17" s="144"/>
      <c r="F17" s="146"/>
      <c r="G17" s="146"/>
      <c r="H17" s="146"/>
      <c r="I17" s="146"/>
      <c r="J17" s="146"/>
      <c r="K17" s="116"/>
      <c r="L17" s="146"/>
      <c r="M17" s="146"/>
      <c r="N17" s="11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836</v>
      </c>
      <c r="C18" s="113" t="s">
        <v>39</v>
      </c>
      <c r="D18" s="114" t="s">
        <v>173</v>
      </c>
      <c r="E18" s="144"/>
      <c r="F18" s="146"/>
      <c r="G18" s="146"/>
      <c r="H18" s="146"/>
      <c r="I18" s="146"/>
      <c r="J18" s="146"/>
      <c r="K18" s="116"/>
      <c r="L18" s="146"/>
      <c r="M18" s="146"/>
      <c r="N18" s="11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837</v>
      </c>
      <c r="C19" s="113" t="s">
        <v>12</v>
      </c>
      <c r="D19" s="114" t="s">
        <v>13</v>
      </c>
      <c r="E19" s="144"/>
      <c r="F19" s="146"/>
      <c r="G19" s="146"/>
      <c r="H19" s="146"/>
      <c r="I19" s="146"/>
      <c r="J19" s="146"/>
      <c r="K19" s="116"/>
      <c r="L19" s="146"/>
      <c r="M19" s="146"/>
      <c r="N19" s="11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838</v>
      </c>
      <c r="C20" s="113" t="s">
        <v>839</v>
      </c>
      <c r="D20" s="114" t="s">
        <v>32</v>
      </c>
      <c r="E20" s="144"/>
      <c r="F20" s="146"/>
      <c r="G20" s="146"/>
      <c r="H20" s="146"/>
      <c r="I20" s="146"/>
      <c r="J20" s="146"/>
      <c r="K20" s="116"/>
      <c r="L20" s="146"/>
      <c r="M20" s="146"/>
      <c r="N20" s="11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840</v>
      </c>
      <c r="C21" s="113" t="s">
        <v>841</v>
      </c>
      <c r="D21" s="114" t="s">
        <v>32</v>
      </c>
      <c r="E21" s="144"/>
      <c r="F21" s="144"/>
      <c r="G21" s="144"/>
      <c r="H21" s="144"/>
      <c r="I21" s="144"/>
      <c r="J21" s="144"/>
      <c r="K21" s="116"/>
      <c r="L21" s="144"/>
      <c r="M21" s="144"/>
      <c r="N21" s="116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842</v>
      </c>
      <c r="C22" s="113" t="s">
        <v>843</v>
      </c>
      <c r="D22" s="114" t="s">
        <v>54</v>
      </c>
      <c r="E22" s="144"/>
      <c r="F22" s="146"/>
      <c r="G22" s="146"/>
      <c r="H22" s="146"/>
      <c r="I22" s="146"/>
      <c r="J22" s="146"/>
      <c r="K22" s="116"/>
      <c r="L22" s="146"/>
      <c r="M22" s="146"/>
      <c r="N22" s="11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2"/>
      <c r="AN22" s="203"/>
      <c r="AO22" s="27"/>
    </row>
    <row r="23" spans="1:41" s="1" customFormat="1" ht="30" customHeight="1">
      <c r="A23" s="107">
        <v>15</v>
      </c>
      <c r="B23" s="112" t="s">
        <v>844</v>
      </c>
      <c r="C23" s="113" t="s">
        <v>515</v>
      </c>
      <c r="D23" s="114" t="s">
        <v>64</v>
      </c>
      <c r="E23" s="144"/>
      <c r="F23" s="146"/>
      <c r="G23" s="146"/>
      <c r="H23" s="146"/>
      <c r="I23" s="146"/>
      <c r="J23" s="146"/>
      <c r="K23" s="116"/>
      <c r="L23" s="146"/>
      <c r="M23" s="146"/>
      <c r="N23" s="11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845</v>
      </c>
      <c r="C24" s="113" t="s">
        <v>846</v>
      </c>
      <c r="D24" s="114" t="s">
        <v>516</v>
      </c>
      <c r="E24" s="144"/>
      <c r="F24" s="146"/>
      <c r="G24" s="146"/>
      <c r="H24" s="146"/>
      <c r="I24" s="146"/>
      <c r="J24" s="146"/>
      <c r="K24" s="116"/>
      <c r="L24" s="146"/>
      <c r="M24" s="146"/>
      <c r="N24" s="11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>
        <v>1910010069</v>
      </c>
      <c r="C25" s="113" t="s">
        <v>847</v>
      </c>
      <c r="D25" s="114" t="s">
        <v>14</v>
      </c>
      <c r="E25" s="144"/>
      <c r="F25" s="146"/>
      <c r="G25" s="146"/>
      <c r="H25" s="146"/>
      <c r="I25" s="146"/>
      <c r="J25" s="146" t="s">
        <v>8</v>
      </c>
      <c r="K25" s="116"/>
      <c r="L25" s="146"/>
      <c r="M25" s="146"/>
      <c r="N25" s="11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91">
        <f t="shared" si="2"/>
        <v>1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848</v>
      </c>
      <c r="C26" s="113" t="s">
        <v>849</v>
      </c>
      <c r="D26" s="114" t="s">
        <v>46</v>
      </c>
      <c r="E26" s="144"/>
      <c r="F26" s="146"/>
      <c r="G26" s="146"/>
      <c r="H26" s="146"/>
      <c r="I26" s="146"/>
      <c r="J26" s="146"/>
      <c r="K26" s="116"/>
      <c r="L26" s="146"/>
      <c r="M26" s="146"/>
      <c r="N26" s="11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850</v>
      </c>
      <c r="C27" s="113" t="s">
        <v>44</v>
      </c>
      <c r="D27" s="114" t="s">
        <v>851</v>
      </c>
      <c r="E27" s="144"/>
      <c r="F27" s="146"/>
      <c r="G27" s="146"/>
      <c r="H27" s="146"/>
      <c r="I27" s="146"/>
      <c r="J27" s="146"/>
      <c r="K27" s="116"/>
      <c r="L27" s="146"/>
      <c r="M27" s="146"/>
      <c r="N27" s="11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852</v>
      </c>
      <c r="C28" s="113" t="s">
        <v>853</v>
      </c>
      <c r="D28" s="114" t="s">
        <v>854</v>
      </c>
      <c r="E28" s="144"/>
      <c r="F28" s="146"/>
      <c r="G28" s="146"/>
      <c r="H28" s="146"/>
      <c r="I28" s="146"/>
      <c r="J28" s="146"/>
      <c r="K28" s="116"/>
      <c r="L28" s="146"/>
      <c r="M28" s="146"/>
      <c r="N28" s="11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855</v>
      </c>
      <c r="C29" s="113" t="s">
        <v>856</v>
      </c>
      <c r="D29" s="114" t="s">
        <v>97</v>
      </c>
      <c r="E29" s="144"/>
      <c r="F29" s="146"/>
      <c r="G29" s="146"/>
      <c r="H29" s="146"/>
      <c r="I29" s="146"/>
      <c r="J29" s="146"/>
      <c r="K29" s="116"/>
      <c r="L29" s="146"/>
      <c r="M29" s="146"/>
      <c r="N29" s="11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857</v>
      </c>
      <c r="C30" s="113" t="s">
        <v>858</v>
      </c>
      <c r="D30" s="114" t="s">
        <v>15</v>
      </c>
      <c r="E30" s="144"/>
      <c r="F30" s="146"/>
      <c r="G30" s="146"/>
      <c r="H30" s="146"/>
      <c r="I30" s="146"/>
      <c r="J30" s="146"/>
      <c r="K30" s="116"/>
      <c r="L30" s="146"/>
      <c r="M30" s="146"/>
      <c r="N30" s="11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859</v>
      </c>
      <c r="C31" s="113" t="s">
        <v>860</v>
      </c>
      <c r="D31" s="114" t="s">
        <v>16</v>
      </c>
      <c r="E31" s="144"/>
      <c r="F31" s="146"/>
      <c r="G31" s="146"/>
      <c r="H31" s="146"/>
      <c r="I31" s="146"/>
      <c r="J31" s="146" t="s">
        <v>9</v>
      </c>
      <c r="K31" s="116"/>
      <c r="L31" s="146"/>
      <c r="M31" s="146"/>
      <c r="N31" s="11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1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861</v>
      </c>
      <c r="C32" s="113" t="s">
        <v>413</v>
      </c>
      <c r="D32" s="114" t="s">
        <v>16</v>
      </c>
      <c r="E32" s="144"/>
      <c r="F32" s="146"/>
      <c r="G32" s="146"/>
      <c r="H32" s="146"/>
      <c r="I32" s="146"/>
      <c r="J32" s="146"/>
      <c r="K32" s="116"/>
      <c r="L32" s="146"/>
      <c r="M32" s="146"/>
      <c r="N32" s="11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862</v>
      </c>
      <c r="C33" s="113" t="s">
        <v>863</v>
      </c>
      <c r="D33" s="114" t="s">
        <v>36</v>
      </c>
      <c r="E33" s="145"/>
      <c r="F33" s="146"/>
      <c r="G33" s="146"/>
      <c r="H33" s="146"/>
      <c r="I33" s="146"/>
      <c r="J33" s="146"/>
      <c r="K33" s="116"/>
      <c r="L33" s="146"/>
      <c r="M33" s="146"/>
      <c r="N33" s="11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864</v>
      </c>
      <c r="C34" s="113" t="s">
        <v>865</v>
      </c>
      <c r="D34" s="114" t="s">
        <v>58</v>
      </c>
      <c r="E34" s="145"/>
      <c r="F34" s="146"/>
      <c r="G34" s="146"/>
      <c r="H34" s="146"/>
      <c r="I34" s="146"/>
      <c r="J34" s="146"/>
      <c r="K34" s="116"/>
      <c r="L34" s="146"/>
      <c r="M34" s="146"/>
      <c r="N34" s="11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866</v>
      </c>
      <c r="C35" s="113" t="s">
        <v>116</v>
      </c>
      <c r="D35" s="114" t="s">
        <v>59</v>
      </c>
      <c r="E35" s="145"/>
      <c r="F35" s="146"/>
      <c r="G35" s="146"/>
      <c r="H35" s="146"/>
      <c r="I35" s="146"/>
      <c r="J35" s="146"/>
      <c r="K35" s="116"/>
      <c r="L35" s="146"/>
      <c r="M35" s="146"/>
      <c r="N35" s="11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 t="s">
        <v>867</v>
      </c>
      <c r="C36" s="113" t="s">
        <v>868</v>
      </c>
      <c r="D36" s="114" t="s">
        <v>517</v>
      </c>
      <c r="E36" s="145"/>
      <c r="F36" s="146" t="s">
        <v>8</v>
      </c>
      <c r="G36" s="146"/>
      <c r="H36" s="146"/>
      <c r="I36" s="146"/>
      <c r="J36" s="146"/>
      <c r="K36" s="116"/>
      <c r="L36" s="146"/>
      <c r="M36" s="146"/>
      <c r="N36" s="11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91">
        <f t="shared" si="2"/>
        <v>1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869</v>
      </c>
      <c r="C37" s="113" t="s">
        <v>870</v>
      </c>
      <c r="D37" s="114" t="s">
        <v>79</v>
      </c>
      <c r="E37" s="145"/>
      <c r="F37" s="146"/>
      <c r="G37" s="146"/>
      <c r="H37" s="146"/>
      <c r="I37" s="146"/>
      <c r="J37" s="146"/>
      <c r="K37" s="116"/>
      <c r="L37" s="146"/>
      <c r="M37" s="146"/>
      <c r="N37" s="11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871</v>
      </c>
      <c r="C38" s="113" t="s">
        <v>872</v>
      </c>
      <c r="D38" s="114" t="s">
        <v>79</v>
      </c>
      <c r="E38" s="145"/>
      <c r="F38" s="146"/>
      <c r="G38" s="146"/>
      <c r="H38" s="146"/>
      <c r="I38" s="146"/>
      <c r="J38" s="146"/>
      <c r="K38" s="116"/>
      <c r="L38" s="146"/>
      <c r="M38" s="146"/>
      <c r="N38" s="11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873</v>
      </c>
      <c r="C39" s="113" t="s">
        <v>874</v>
      </c>
      <c r="D39" s="114" t="s">
        <v>65</v>
      </c>
      <c r="E39" s="145"/>
      <c r="F39" s="146"/>
      <c r="G39" s="146"/>
      <c r="H39" s="146"/>
      <c r="I39" s="146"/>
      <c r="J39" s="146"/>
      <c r="K39" s="116"/>
      <c r="L39" s="146"/>
      <c r="M39" s="146"/>
      <c r="N39" s="11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518</v>
      </c>
      <c r="C40" s="113" t="s">
        <v>519</v>
      </c>
      <c r="D40" s="114" t="s">
        <v>40</v>
      </c>
      <c r="E40" s="145"/>
      <c r="F40" s="146"/>
      <c r="G40" s="146"/>
      <c r="H40" s="146"/>
      <c r="I40" s="146"/>
      <c r="J40" s="146" t="s">
        <v>9</v>
      </c>
      <c r="K40" s="116"/>
      <c r="L40" s="146"/>
      <c r="M40" s="146"/>
      <c r="N40" s="11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1</v>
      </c>
      <c r="AL40" s="91">
        <f t="shared" si="1"/>
        <v>0</v>
      </c>
      <c r="AM40" s="27"/>
      <c r="AN40" s="27"/>
      <c r="AO40" s="27"/>
    </row>
    <row r="41" spans="1:44" s="1" customFormat="1" ht="30" customHeight="1">
      <c r="A41" s="107"/>
      <c r="B41" s="112"/>
      <c r="C41" s="113" t="s">
        <v>876</v>
      </c>
      <c r="D41" s="114" t="s">
        <v>14</v>
      </c>
      <c r="E41" s="145"/>
      <c r="F41" s="146"/>
      <c r="G41" s="146"/>
      <c r="H41" s="146"/>
      <c r="I41" s="146"/>
      <c r="J41" s="146"/>
      <c r="K41" s="116"/>
      <c r="L41" s="146"/>
      <c r="M41" s="146"/>
      <c r="N41" s="11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72">
        <f t="shared" ref="AJ41:AJ42" si="3">COUNTIF(E41:AI41,"K")+2*COUNTIF(E41:AI41,"2K")+COUNTIF(E41:AI41,"TK")+COUNTIF(E41:AI41,"KT")</f>
        <v>0</v>
      </c>
      <c r="AK41" s="172">
        <f t="shared" ref="AK41:AK42" si="4">COUNTIF(E41:AI41,"P")+2*COUNTIF(F41:AJ41,"2P")</f>
        <v>0</v>
      </c>
      <c r="AL41" s="172">
        <f t="shared" ref="AL41:AL42" si="5">COUNTIF(E41:AI41,"T")+2*COUNTIF(E41:AI41,"2T")+COUNTIF(E41:AI41,"TK")+COUNTIF(E41:AI41,"KT")</f>
        <v>0</v>
      </c>
      <c r="AM41" s="27"/>
      <c r="AN41" s="27"/>
      <c r="AO41" s="27"/>
    </row>
    <row r="42" spans="1:44" s="1" customFormat="1" ht="30" customHeight="1">
      <c r="A42" s="144"/>
      <c r="B42" s="125" t="s">
        <v>520</v>
      </c>
      <c r="C42" s="126" t="s">
        <v>521</v>
      </c>
      <c r="D42" s="125" t="s">
        <v>104</v>
      </c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72">
        <f t="shared" si="3"/>
        <v>0</v>
      </c>
      <c r="AK42" s="172">
        <f t="shared" si="4"/>
        <v>0</v>
      </c>
      <c r="AL42" s="172">
        <f t="shared" si="5"/>
        <v>0</v>
      </c>
      <c r="AM42" s="27"/>
      <c r="AN42" s="27"/>
      <c r="AO42" s="27"/>
    </row>
    <row r="43" spans="1:44" s="1" customFormat="1" ht="48" customHeight="1">
      <c r="A43" s="204" t="s">
        <v>17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93">
        <f>SUM(AJ9:AJ40)</f>
        <v>3</v>
      </c>
      <c r="AK43" s="93">
        <f>SUM(AK9:AK40)</f>
        <v>3</v>
      </c>
      <c r="AL43" s="93">
        <f>SUM(AL9:AL40)</f>
        <v>0</v>
      </c>
      <c r="AM43" s="30"/>
      <c r="AN43" s="29"/>
      <c r="AO43" s="29"/>
      <c r="AP43" s="37"/>
      <c r="AQ43"/>
      <c r="AR43"/>
    </row>
    <row r="44" spans="1:44" s="1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3"/>
      <c r="AK44" s="13"/>
      <c r="AL44" s="13"/>
      <c r="AM44" s="30"/>
      <c r="AN44" s="27"/>
      <c r="AO44" s="27"/>
    </row>
    <row r="45" spans="1:44" s="1" customFormat="1" ht="41.25" customHeight="1">
      <c r="A45" s="205" t="s">
        <v>18</v>
      </c>
      <c r="B45" s="205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7"/>
      <c r="AJ45" s="31" t="s">
        <v>19</v>
      </c>
      <c r="AK45" s="31" t="s">
        <v>20</v>
      </c>
      <c r="AL45" s="31" t="s">
        <v>21</v>
      </c>
      <c r="AM45" s="32" t="s">
        <v>22</v>
      </c>
      <c r="AN45" s="32" t="s">
        <v>23</v>
      </c>
      <c r="AO45" s="32" t="s">
        <v>24</v>
      </c>
    </row>
    <row r="46" spans="1:44" s="1" customFormat="1" ht="30" customHeight="1">
      <c r="A46" s="91" t="s">
        <v>5</v>
      </c>
      <c r="B46" s="90"/>
      <c r="C46" s="181" t="s">
        <v>7</v>
      </c>
      <c r="D46" s="182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25</v>
      </c>
      <c r="AK46" s="33" t="s">
        <v>26</v>
      </c>
      <c r="AL46" s="33" t="s">
        <v>27</v>
      </c>
      <c r="AM46" s="33" t="s">
        <v>28</v>
      </c>
      <c r="AN46" s="34" t="s">
        <v>29</v>
      </c>
      <c r="AO46" s="34" t="s">
        <v>30</v>
      </c>
    </row>
    <row r="47" spans="1:44" s="1" customFormat="1" ht="30" customHeight="1">
      <c r="A47" s="107">
        <v>1</v>
      </c>
      <c r="B47" s="112" t="s">
        <v>820</v>
      </c>
      <c r="C47" s="113" t="s">
        <v>821</v>
      </c>
      <c r="D47" s="114" t="s">
        <v>100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02"/>
      <c r="AQ47" s="203"/>
    </row>
    <row r="48" spans="1:44" s="1" customFormat="1" ht="30" customHeight="1">
      <c r="A48" s="107">
        <v>2</v>
      </c>
      <c r="B48" s="112" t="s">
        <v>822</v>
      </c>
      <c r="C48" s="113" t="s">
        <v>114</v>
      </c>
      <c r="D48" s="114" t="s">
        <v>67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5">
        <f t="shared" ref="AJ48:AJ80" si="6">COUNTIF(E48:AI48,"BT")</f>
        <v>0</v>
      </c>
      <c r="AK48" s="35">
        <f t="shared" ref="AK48:AK80" si="7">COUNTIF(F48:AJ48,"D")</f>
        <v>0</v>
      </c>
      <c r="AL48" s="35">
        <f t="shared" ref="AL48:AL80" si="8">COUNTIF(G48:AK48,"ĐP")</f>
        <v>0</v>
      </c>
      <c r="AM48" s="35">
        <f t="shared" ref="AM48:AM80" si="9">COUNTIF(H48:AL48,"CT")</f>
        <v>0</v>
      </c>
      <c r="AN48" s="35">
        <f t="shared" ref="AN48:AN80" si="10">COUNTIF(I48:AM48,"HT")</f>
        <v>0</v>
      </c>
      <c r="AO48" s="35">
        <f t="shared" ref="AO48:AO80" si="11">COUNTIF(J48:AN48,"VK")</f>
        <v>0</v>
      </c>
      <c r="AP48" s="27"/>
      <c r="AQ48" s="27"/>
    </row>
    <row r="49" spans="1:43" s="1" customFormat="1" ht="30" customHeight="1">
      <c r="A49" s="107">
        <v>3</v>
      </c>
      <c r="B49" s="112" t="s">
        <v>823</v>
      </c>
      <c r="C49" s="113" t="s">
        <v>824</v>
      </c>
      <c r="D49" s="114" t="s">
        <v>67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6"/>
        <v>0</v>
      </c>
      <c r="AK49" s="35">
        <f t="shared" si="7"/>
        <v>0</v>
      </c>
      <c r="AL49" s="35">
        <f t="shared" si="8"/>
        <v>0</v>
      </c>
      <c r="AM49" s="35">
        <f t="shared" si="9"/>
        <v>0</v>
      </c>
      <c r="AN49" s="35">
        <f t="shared" si="10"/>
        <v>0</v>
      </c>
      <c r="AO49" s="35">
        <f t="shared" si="11"/>
        <v>0</v>
      </c>
      <c r="AP49" s="27"/>
      <c r="AQ49" s="27"/>
    </row>
    <row r="50" spans="1:43" s="1" customFormat="1" ht="30" customHeight="1">
      <c r="A50" s="107">
        <v>4</v>
      </c>
      <c r="B50" s="112" t="s">
        <v>825</v>
      </c>
      <c r="C50" s="113" t="s">
        <v>826</v>
      </c>
      <c r="D50" s="114" t="s">
        <v>63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6"/>
        <v>0</v>
      </c>
      <c r="AK50" s="35">
        <f t="shared" si="7"/>
        <v>0</v>
      </c>
      <c r="AL50" s="35">
        <f t="shared" si="8"/>
        <v>0</v>
      </c>
      <c r="AM50" s="35">
        <f t="shared" si="9"/>
        <v>0</v>
      </c>
      <c r="AN50" s="35">
        <f t="shared" si="10"/>
        <v>0</v>
      </c>
      <c r="AO50" s="35">
        <f t="shared" si="11"/>
        <v>0</v>
      </c>
      <c r="AP50" s="27"/>
      <c r="AQ50" s="27"/>
    </row>
    <row r="51" spans="1:43" s="1" customFormat="1" ht="30" customHeight="1">
      <c r="A51" s="107">
        <v>5</v>
      </c>
      <c r="B51" s="112" t="s">
        <v>827</v>
      </c>
      <c r="C51" s="113" t="s">
        <v>113</v>
      </c>
      <c r="D51" s="114" t="s">
        <v>63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6"/>
        <v>0</v>
      </c>
      <c r="AK51" s="35">
        <f t="shared" si="7"/>
        <v>0</v>
      </c>
      <c r="AL51" s="35">
        <f t="shared" si="8"/>
        <v>0</v>
      </c>
      <c r="AM51" s="35">
        <f t="shared" si="9"/>
        <v>0</v>
      </c>
      <c r="AN51" s="35">
        <f t="shared" si="10"/>
        <v>0</v>
      </c>
      <c r="AO51" s="35">
        <f t="shared" si="11"/>
        <v>0</v>
      </c>
      <c r="AP51" s="27"/>
      <c r="AQ51" s="27"/>
    </row>
    <row r="52" spans="1:43" s="1" customFormat="1" ht="30" customHeight="1">
      <c r="A52" s="107">
        <v>6</v>
      </c>
      <c r="B52" s="112" t="s">
        <v>828</v>
      </c>
      <c r="C52" s="113" t="s">
        <v>205</v>
      </c>
      <c r="D52" s="114" t="s">
        <v>829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6"/>
        <v>0</v>
      </c>
      <c r="AK52" s="35">
        <f t="shared" si="7"/>
        <v>0</v>
      </c>
      <c r="AL52" s="35">
        <f t="shared" si="8"/>
        <v>0</v>
      </c>
      <c r="AM52" s="35">
        <f t="shared" si="9"/>
        <v>0</v>
      </c>
      <c r="AN52" s="35">
        <f t="shared" si="10"/>
        <v>0</v>
      </c>
      <c r="AO52" s="35">
        <f t="shared" si="11"/>
        <v>0</v>
      </c>
      <c r="AP52" s="27"/>
      <c r="AQ52" s="27"/>
    </row>
    <row r="53" spans="1:43" s="1" customFormat="1" ht="30" customHeight="1">
      <c r="A53" s="107">
        <v>7</v>
      </c>
      <c r="B53" s="112" t="s">
        <v>830</v>
      </c>
      <c r="C53" s="113" t="s">
        <v>831</v>
      </c>
      <c r="D53" s="114" t="s">
        <v>51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6"/>
        <v>0</v>
      </c>
      <c r="AK53" s="35">
        <f t="shared" si="7"/>
        <v>0</v>
      </c>
      <c r="AL53" s="35">
        <f t="shared" si="8"/>
        <v>0</v>
      </c>
      <c r="AM53" s="35">
        <f t="shared" si="9"/>
        <v>0</v>
      </c>
      <c r="AN53" s="35">
        <f t="shared" si="10"/>
        <v>0</v>
      </c>
      <c r="AO53" s="35">
        <f t="shared" si="11"/>
        <v>0</v>
      </c>
      <c r="AP53" s="27"/>
      <c r="AQ53" s="27"/>
    </row>
    <row r="54" spans="1:43" s="1" customFormat="1" ht="30" customHeight="1">
      <c r="A54" s="107">
        <v>8</v>
      </c>
      <c r="B54" s="112" t="s">
        <v>832</v>
      </c>
      <c r="C54" s="113" t="s">
        <v>833</v>
      </c>
      <c r="D54" s="114" t="s">
        <v>69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6"/>
        <v>0</v>
      </c>
      <c r="AK54" s="35">
        <f t="shared" si="7"/>
        <v>0</v>
      </c>
      <c r="AL54" s="35">
        <f t="shared" si="8"/>
        <v>0</v>
      </c>
      <c r="AM54" s="35">
        <f t="shared" si="9"/>
        <v>0</v>
      </c>
      <c r="AN54" s="35">
        <f t="shared" si="10"/>
        <v>0</v>
      </c>
      <c r="AO54" s="35">
        <f t="shared" si="11"/>
        <v>0</v>
      </c>
      <c r="AP54" s="27"/>
      <c r="AQ54" s="27"/>
    </row>
    <row r="55" spans="1:43" s="1" customFormat="1" ht="30" customHeight="1">
      <c r="A55" s="107">
        <v>9</v>
      </c>
      <c r="B55" s="112" t="s">
        <v>834</v>
      </c>
      <c r="C55" s="113" t="s">
        <v>835</v>
      </c>
      <c r="D55" s="114" t="s">
        <v>514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6"/>
        <v>0</v>
      </c>
      <c r="AK55" s="35">
        <f t="shared" si="7"/>
        <v>0</v>
      </c>
      <c r="AL55" s="35">
        <f t="shared" si="8"/>
        <v>0</v>
      </c>
      <c r="AM55" s="35">
        <f t="shared" si="9"/>
        <v>0</v>
      </c>
      <c r="AN55" s="35">
        <f t="shared" si="10"/>
        <v>0</v>
      </c>
      <c r="AO55" s="35">
        <f t="shared" si="11"/>
        <v>0</v>
      </c>
      <c r="AP55" s="27"/>
      <c r="AQ55" s="27"/>
    </row>
    <row r="56" spans="1:43" s="1" customFormat="1" ht="30" customHeight="1">
      <c r="A56" s="107">
        <v>10</v>
      </c>
      <c r="B56" s="112" t="s">
        <v>836</v>
      </c>
      <c r="C56" s="113" t="s">
        <v>39</v>
      </c>
      <c r="D56" s="114" t="s">
        <v>173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6"/>
        <v>0</v>
      </c>
      <c r="AK56" s="35">
        <f t="shared" si="7"/>
        <v>0</v>
      </c>
      <c r="AL56" s="35">
        <f t="shared" si="8"/>
        <v>0</v>
      </c>
      <c r="AM56" s="35">
        <f t="shared" si="9"/>
        <v>0</v>
      </c>
      <c r="AN56" s="35">
        <f t="shared" si="10"/>
        <v>0</v>
      </c>
      <c r="AO56" s="35">
        <f t="shared" si="11"/>
        <v>0</v>
      </c>
      <c r="AP56" s="27"/>
      <c r="AQ56" s="27"/>
    </row>
    <row r="57" spans="1:43" s="1" customFormat="1" ht="30" customHeight="1">
      <c r="A57" s="107">
        <v>11</v>
      </c>
      <c r="B57" s="112" t="s">
        <v>837</v>
      </c>
      <c r="C57" s="113" t="s">
        <v>12</v>
      </c>
      <c r="D57" s="114" t="s">
        <v>13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6"/>
        <v>0</v>
      </c>
      <c r="AK57" s="35">
        <f t="shared" si="7"/>
        <v>0</v>
      </c>
      <c r="AL57" s="35">
        <f t="shared" si="8"/>
        <v>0</v>
      </c>
      <c r="AM57" s="35">
        <f t="shared" si="9"/>
        <v>0</v>
      </c>
      <c r="AN57" s="35">
        <f t="shared" si="10"/>
        <v>0</v>
      </c>
      <c r="AO57" s="35">
        <f t="shared" si="11"/>
        <v>0</v>
      </c>
      <c r="AP57" s="27"/>
      <c r="AQ57" s="27"/>
    </row>
    <row r="58" spans="1:43" s="1" customFormat="1" ht="30" customHeight="1">
      <c r="A58" s="107">
        <v>12</v>
      </c>
      <c r="B58" s="112" t="s">
        <v>838</v>
      </c>
      <c r="C58" s="113" t="s">
        <v>839</v>
      </c>
      <c r="D58" s="114" t="s">
        <v>32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6"/>
        <v>0</v>
      </c>
      <c r="AK58" s="35">
        <f t="shared" si="7"/>
        <v>0</v>
      </c>
      <c r="AL58" s="35">
        <f t="shared" si="8"/>
        <v>0</v>
      </c>
      <c r="AM58" s="35">
        <f t="shared" si="9"/>
        <v>0</v>
      </c>
      <c r="AN58" s="35">
        <f t="shared" si="10"/>
        <v>0</v>
      </c>
      <c r="AO58" s="35">
        <f t="shared" si="11"/>
        <v>0</v>
      </c>
      <c r="AP58" s="27"/>
      <c r="AQ58" s="27"/>
    </row>
    <row r="59" spans="1:43" s="1" customFormat="1" ht="30" customHeight="1">
      <c r="A59" s="107">
        <v>13</v>
      </c>
      <c r="B59" s="112" t="s">
        <v>840</v>
      </c>
      <c r="C59" s="113" t="s">
        <v>841</v>
      </c>
      <c r="D59" s="114" t="s">
        <v>32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6"/>
        <v>0</v>
      </c>
      <c r="AK59" s="35">
        <f t="shared" si="7"/>
        <v>0</v>
      </c>
      <c r="AL59" s="35">
        <f t="shared" si="8"/>
        <v>0</v>
      </c>
      <c r="AM59" s="35">
        <f t="shared" si="9"/>
        <v>0</v>
      </c>
      <c r="AN59" s="35">
        <f t="shared" si="10"/>
        <v>0</v>
      </c>
      <c r="AO59" s="35">
        <f t="shared" si="11"/>
        <v>0</v>
      </c>
      <c r="AP59" s="27"/>
      <c r="AQ59" s="27"/>
    </row>
    <row r="60" spans="1:43" s="1" customFormat="1" ht="30" customHeight="1">
      <c r="A60" s="107">
        <v>14</v>
      </c>
      <c r="B60" s="112" t="s">
        <v>842</v>
      </c>
      <c r="C60" s="113" t="s">
        <v>843</v>
      </c>
      <c r="D60" s="114" t="s">
        <v>54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202"/>
      <c r="AQ60" s="203"/>
    </row>
    <row r="61" spans="1:43" s="1" customFormat="1" ht="30" customHeight="1">
      <c r="A61" s="107">
        <v>15</v>
      </c>
      <c r="B61" s="112" t="s">
        <v>844</v>
      </c>
      <c r="C61" s="113" t="s">
        <v>515</v>
      </c>
      <c r="D61" s="114" t="s">
        <v>64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</row>
    <row r="62" spans="1:43" s="1" customFormat="1" ht="30" customHeight="1">
      <c r="A62" s="107">
        <v>16</v>
      </c>
      <c r="B62" s="112" t="s">
        <v>845</v>
      </c>
      <c r="C62" s="113" t="s">
        <v>846</v>
      </c>
      <c r="D62" s="114" t="s">
        <v>516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</row>
    <row r="63" spans="1:43" s="1" customFormat="1" ht="30" customHeight="1">
      <c r="A63" s="107">
        <v>17</v>
      </c>
      <c r="B63" s="112">
        <v>1910010069</v>
      </c>
      <c r="C63" s="113" t="s">
        <v>847</v>
      </c>
      <c r="D63" s="114" t="s">
        <v>14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</row>
    <row r="64" spans="1:43" s="1" customFormat="1" ht="30" customHeight="1">
      <c r="A64" s="107">
        <v>18</v>
      </c>
      <c r="B64" s="112" t="s">
        <v>848</v>
      </c>
      <c r="C64" s="113" t="s">
        <v>849</v>
      </c>
      <c r="D64" s="114" t="s">
        <v>46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</row>
    <row r="65" spans="1:41" s="1" customFormat="1" ht="30" customHeight="1">
      <c r="A65" s="107">
        <v>19</v>
      </c>
      <c r="B65" s="112" t="s">
        <v>850</v>
      </c>
      <c r="C65" s="113" t="s">
        <v>44</v>
      </c>
      <c r="D65" s="114" t="s">
        <v>851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</row>
    <row r="66" spans="1:41" s="1" customFormat="1" ht="30" customHeight="1">
      <c r="A66" s="107">
        <v>20</v>
      </c>
      <c r="B66" s="112" t="s">
        <v>852</v>
      </c>
      <c r="C66" s="113" t="s">
        <v>853</v>
      </c>
      <c r="D66" s="114" t="s">
        <v>854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</row>
    <row r="67" spans="1:41" s="1" customFormat="1" ht="30" customHeight="1">
      <c r="A67" s="107">
        <v>21</v>
      </c>
      <c r="B67" s="112" t="s">
        <v>855</v>
      </c>
      <c r="C67" s="113" t="s">
        <v>856</v>
      </c>
      <c r="D67" s="114" t="s">
        <v>97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</row>
    <row r="68" spans="1:41" s="1" customFormat="1" ht="30" customHeight="1">
      <c r="A68" s="107">
        <v>22</v>
      </c>
      <c r="B68" s="112" t="s">
        <v>857</v>
      </c>
      <c r="C68" s="113" t="s">
        <v>858</v>
      </c>
      <c r="D68" s="114" t="s">
        <v>15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</row>
    <row r="69" spans="1:41" s="1" customFormat="1" ht="30" customHeight="1">
      <c r="A69" s="107">
        <v>23</v>
      </c>
      <c r="B69" s="112" t="s">
        <v>859</v>
      </c>
      <c r="C69" s="113" t="s">
        <v>860</v>
      </c>
      <c r="D69" s="114" t="s">
        <v>16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</row>
    <row r="70" spans="1:41" s="1" customFormat="1" ht="30" customHeight="1">
      <c r="A70" s="107">
        <v>24</v>
      </c>
      <c r="B70" s="112" t="s">
        <v>861</v>
      </c>
      <c r="C70" s="113" t="s">
        <v>413</v>
      </c>
      <c r="D70" s="114" t="s">
        <v>16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</row>
    <row r="71" spans="1:41" s="1" customFormat="1" ht="30" customHeight="1">
      <c r="A71" s="107">
        <v>25</v>
      </c>
      <c r="B71" s="112" t="s">
        <v>862</v>
      </c>
      <c r="C71" s="113" t="s">
        <v>863</v>
      </c>
      <c r="D71" s="114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</row>
    <row r="72" spans="1:41" s="1" customFormat="1" ht="30" customHeight="1">
      <c r="A72" s="107">
        <v>26</v>
      </c>
      <c r="B72" s="112" t="s">
        <v>864</v>
      </c>
      <c r="C72" s="113" t="s">
        <v>865</v>
      </c>
      <c r="D72" s="114" t="s">
        <v>58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1" s="1" customFormat="1" ht="30" customHeight="1">
      <c r="A73" s="107">
        <v>27</v>
      </c>
      <c r="B73" s="112" t="s">
        <v>866</v>
      </c>
      <c r="C73" s="113" t="s">
        <v>116</v>
      </c>
      <c r="D73" s="114" t="s">
        <v>59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1" s="1" customFormat="1" ht="30" customHeight="1">
      <c r="A74" s="107">
        <v>28</v>
      </c>
      <c r="B74" s="112" t="s">
        <v>867</v>
      </c>
      <c r="C74" s="113" t="s">
        <v>868</v>
      </c>
      <c r="D74" s="114" t="s">
        <v>517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1" s="1" customFormat="1" ht="30" customHeight="1">
      <c r="A75" s="107">
        <v>29</v>
      </c>
      <c r="B75" s="112" t="s">
        <v>869</v>
      </c>
      <c r="C75" s="113" t="s">
        <v>870</v>
      </c>
      <c r="D75" s="114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1" s="1" customFormat="1" ht="30" customHeight="1">
      <c r="A76" s="107">
        <v>30</v>
      </c>
      <c r="B76" s="112" t="s">
        <v>871</v>
      </c>
      <c r="C76" s="113" t="s">
        <v>872</v>
      </c>
      <c r="D76" s="114" t="s">
        <v>79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1" s="1" customFormat="1" ht="30" customHeight="1">
      <c r="A77" s="107">
        <v>31</v>
      </c>
      <c r="B77" s="112" t="s">
        <v>873</v>
      </c>
      <c r="C77" s="113" t="s">
        <v>874</v>
      </c>
      <c r="D77" s="114" t="s">
        <v>65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1" s="1" customFormat="1" ht="30" customHeight="1">
      <c r="A78" s="107">
        <v>32</v>
      </c>
      <c r="B78" s="112" t="s">
        <v>518</v>
      </c>
      <c r="C78" s="113" t="s">
        <v>519</v>
      </c>
      <c r="D78" s="114" t="s">
        <v>40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1" s="1" customFormat="1" ht="30.75" customHeight="1">
      <c r="A79" s="91">
        <v>33</v>
      </c>
      <c r="B79" s="156" t="s">
        <v>520</v>
      </c>
      <c r="C79" s="157" t="s">
        <v>521</v>
      </c>
      <c r="D79" s="158" t="s">
        <v>104</v>
      </c>
      <c r="E79" s="91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1" s="1" customFormat="1" ht="30.75" customHeight="1">
      <c r="A80" s="91"/>
      <c r="B80" s="156"/>
      <c r="C80" s="157"/>
      <c r="D80" s="15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ht="51" customHeight="1">
      <c r="A81" s="204" t="s">
        <v>17</v>
      </c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93">
        <f t="shared" ref="AJ81:AO81" si="12">SUM(AJ47:AJ80)</f>
        <v>0</v>
      </c>
      <c r="AK81" s="93">
        <f t="shared" si="12"/>
        <v>0</v>
      </c>
      <c r="AL81" s="93">
        <f t="shared" si="12"/>
        <v>0</v>
      </c>
      <c r="AM81" s="93">
        <f t="shared" si="12"/>
        <v>0</v>
      </c>
      <c r="AN81" s="93">
        <f t="shared" si="12"/>
        <v>0</v>
      </c>
      <c r="AO81" s="93">
        <f t="shared" si="12"/>
        <v>0</v>
      </c>
    </row>
    <row r="82" spans="1:41" ht="15.75" customHeight="1">
      <c r="A82" s="29"/>
      <c r="B82" s="29"/>
      <c r="C82" s="186"/>
      <c r="D82" s="186"/>
      <c r="E82" s="37"/>
      <c r="H82" s="39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1:41" ht="15.75" customHeight="1">
      <c r="C83" s="89"/>
      <c r="D83" s="37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41" ht="15.75" customHeight="1">
      <c r="C84" s="89"/>
      <c r="D84" s="37"/>
      <c r="E84" s="3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41" ht="15.75" customHeight="1">
      <c r="C85" s="186"/>
      <c r="D85" s="186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41" ht="15.75" customHeight="1">
      <c r="C86" s="186"/>
      <c r="D86" s="186"/>
      <c r="E86" s="186"/>
      <c r="F86" s="186"/>
      <c r="G86" s="186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41" ht="15.75" customHeight="1">
      <c r="C87" s="186"/>
      <c r="D87" s="186"/>
      <c r="E87" s="186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41" ht="15.75" customHeight="1">
      <c r="C88" s="186"/>
      <c r="D88" s="186"/>
      <c r="E88" s="37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TC16B</vt:lpstr>
      <vt:lpstr>TCO16B</vt:lpstr>
      <vt:lpstr>CKCT18.1</vt:lpstr>
      <vt:lpstr>CKCT18.2</vt:lpstr>
      <vt:lpstr>CKĐL 18.1</vt:lpstr>
      <vt:lpstr>CKĐL 18.2</vt:lpstr>
      <vt:lpstr>CKĐL 18.3</vt:lpstr>
      <vt:lpstr>CKCT19.1</vt:lpstr>
      <vt:lpstr>CKCT19.2</vt:lpstr>
      <vt:lpstr>CKĐL19.1</vt:lpstr>
      <vt:lpstr>CKĐL19.2</vt:lpstr>
      <vt:lpstr>CKĐL19.3</vt:lpstr>
      <vt:lpstr>CKĐL19.4</vt:lpstr>
      <vt:lpstr>CKĐL19.5</vt:lpstr>
      <vt:lpstr>Sheet1</vt:lpstr>
      <vt:lpstr>CKCT18.1!Print_Titles</vt:lpstr>
      <vt:lpstr>CKCT18.2!Print_Titles</vt:lpstr>
      <vt:lpstr>CKCT19.1!Print_Titles</vt:lpstr>
      <vt:lpstr>CKCT19.2!Print_Titles</vt:lpstr>
      <vt:lpstr>'CKĐL 18.1'!Print_Titles</vt:lpstr>
      <vt:lpstr>'CKĐL 18.2'!Print_Titles</vt:lpstr>
      <vt:lpstr>'CKĐL 18.3'!Print_Titles</vt:lpstr>
      <vt:lpstr>CKĐL19.1!Print_Titles</vt:lpstr>
      <vt:lpstr>CKĐL19.2!Print_Titles</vt:lpstr>
      <vt:lpstr>CKĐL19.3!Print_Titles</vt:lpstr>
      <vt:lpstr>CKĐL19.4!Print_Titles</vt:lpstr>
      <vt:lpstr>CKĐL19.5!Print_Titles</vt:lpstr>
      <vt:lpstr>TC16B!Print_Titles</vt:lpstr>
      <vt:lpstr>TCO16B!Print_Titles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TuanAnh</cp:lastModifiedBy>
  <cp:lastPrinted>2020-01-02T02:08:02Z</cp:lastPrinted>
  <dcterms:created xsi:type="dcterms:W3CDTF">2001-09-21T17:17:00Z</dcterms:created>
  <dcterms:modified xsi:type="dcterms:W3CDTF">2020-01-06T10:33:51Z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